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metadata.xml" ContentType="application/vnd.openxmlformats-officedocument.spreadsheetml.sheetMetadata+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fileSharing readOnlyRecommended="1"/>
  <workbookPr filterPrivacy="1" codeName="ThisWorkbook"/>
  <xr:revisionPtr revIDLastSave="1" documentId="13_ncr:1_{5D9D5817-6D35-41D6-AD84-52CDB7CC207A}" xr6:coauthVersionLast="47" xr6:coauthVersionMax="47" xr10:uidLastSave="{6B46DF84-B41C-466D-A051-9E9097A80738}"/>
  <bookViews>
    <workbookView xWindow="7725" yWindow="-16320" windowWidth="29040" windowHeight="15720" tabRatio="601" xr2:uid="{00000000-000D-0000-FFFF-FFFF00000000}"/>
  </bookViews>
  <sheets>
    <sheet name="Cover" sheetId="38" r:id="rId1"/>
    <sheet name="Conceptual model" sheetId="39" r:id="rId2"/>
    <sheet name="Inputs" sheetId="34" r:id="rId3"/>
    <sheet name="Forecasts" sheetId="7" r:id="rId4"/>
    <sheet name="Interface" sheetId="22" r:id="rId5"/>
    <sheet name="F_Outputs" sheetId="40" r:id="rId6"/>
  </sheets>
  <definedNames>
    <definedName name="____net1" localSheetId="1" hidden="1">{"NET",#N/A,FALSE,"401C11"}</definedName>
    <definedName name="____net1" localSheetId="0" hidden="1">{"NET",#N/A,FALSE,"401C11"}</definedName>
    <definedName name="____net1" localSheetId="5" hidden="1">{"NET",#N/A,FALSE,"401C11"}</definedName>
    <definedName name="____net1" hidden="1">{"NET",#N/A,FALSE,"401C11"}</definedName>
    <definedName name="__123Graph_A" localSheetId="1" hidden="1">#REF!</definedName>
    <definedName name="__123Graph_A" localSheetId="0" hidden="1">#REF!</definedName>
    <definedName name="__123Graph_A" localSheetId="5" hidden="1">#REF!</definedName>
    <definedName name="__123Graph_A" hidden="1">#REF!</definedName>
    <definedName name="__123Graph_B" localSheetId="1" hidden="1">#REF!</definedName>
    <definedName name="__123Graph_B" localSheetId="0" hidden="1">#REF!</definedName>
    <definedName name="__123Graph_B" localSheetId="5" hidden="1">#REF!</definedName>
    <definedName name="__123Graph_B" hidden="1">#REF!</definedName>
    <definedName name="__123Graph_C" localSheetId="1" hidden="1">#REF!</definedName>
    <definedName name="__123Graph_C" localSheetId="0" hidden="1">#REF!</definedName>
    <definedName name="__123Graph_C" localSheetId="5" hidden="1">#REF!</definedName>
    <definedName name="__123Graph_C" hidden="1">#REF!</definedName>
    <definedName name="__123Graph_X" localSheetId="1" hidden="1">#REF!</definedName>
    <definedName name="__123Graph_X" localSheetId="0" hidden="1">#REF!</definedName>
    <definedName name="__123Graph_X" localSheetId="5" hidden="1">#REF!</definedName>
    <definedName name="__123Graph_X" hidden="1">#REF!</definedName>
    <definedName name="__net1" localSheetId="1" hidden="1">{"NET",#N/A,FALSE,"401C11"}</definedName>
    <definedName name="__net1" localSheetId="0" hidden="1">{"NET",#N/A,FALSE,"401C11"}</definedName>
    <definedName name="__net1" localSheetId="5" hidden="1">{"NET",#N/A,FALSE,"401C11"}</definedName>
    <definedName name="__net1" hidden="1">{"NET",#N/A,FALSE,"401C11"}</definedName>
    <definedName name="_1___Data_table_for_graph___Leakage___AR4__AR3__AR2__AR1_and_Ofwat_leakage_targets" localSheetId="1">#REF!</definedName>
    <definedName name="_1___Data_table_for_graph___Leakage___AR4__AR3__AR2__AR1_and_Ofwat_leakage_targets" localSheetId="0">#REF!</definedName>
    <definedName name="_1___Data_table_for_graph___Leakage___AR4__AR3__AR2__AR1_and_Ofwat_leakage_targets">#REF!</definedName>
    <definedName name="_1__Data_table_for_graph___meter_penetration___AR4__AR3__AR2__and_AR1" localSheetId="1">#REF!</definedName>
    <definedName name="_1__Data_table_for_graph___meter_penetration___AR4__AR3__AR2__and_AR1" localSheetId="0">#REF!</definedName>
    <definedName name="_1__Data_table_for_graph___meter_penetration___AR4__AR3__AR2__and_AR1">#REF!</definedName>
    <definedName name="_1__Graph___meter_penetration___AR4__AR3__AR2__and_AR1" localSheetId="1">#REF!</definedName>
    <definedName name="_1__Graph___meter_penetration___AR4__AR3__AR2__and_AR1" localSheetId="0">#REF!</definedName>
    <definedName name="_1__Graph___meter_penetration___AR4__AR3__AR2__and_AR1">#REF!</definedName>
    <definedName name="_1_0__123Grap" localSheetId="1" hidden="1">#REF!</definedName>
    <definedName name="_1_0__123Grap" localSheetId="0" hidden="1">#REF!</definedName>
    <definedName name="_1_0__123Grap" localSheetId="5" hidden="1">#REF!</definedName>
    <definedName name="_1_0__123Grap" hidden="1">#REF!</definedName>
    <definedName name="_1_123Grap" localSheetId="1" hidden="1">#REF!</definedName>
    <definedName name="_1_123Grap" localSheetId="0" hidden="1">#REF!</definedName>
    <definedName name="_1_123Grap" localSheetId="5" hidden="1">#REF!</definedName>
    <definedName name="_1_123Grap" hidden="1">#REF!</definedName>
    <definedName name="_123Graph_F" localSheetId="1" hidden="1">#REF!</definedName>
    <definedName name="_123Graph_F" localSheetId="0" hidden="1">#REF!</definedName>
    <definedName name="_123Graph_F" hidden="1">#REF!</definedName>
    <definedName name="_1st_model_column_flag" localSheetId="1">#REF!</definedName>
    <definedName name="_1st_model_column_flag">#REF!</definedName>
    <definedName name="_2__Graph___Leakage_AR4__AR3__AR2__AR1_and_Ofwat_leakage_targets" localSheetId="1">#REF!</definedName>
    <definedName name="_2__Graph___Leakage_AR4__AR3__AR2__AR1_and_Ofwat_leakage_targets" localSheetId="0">#REF!</definedName>
    <definedName name="_2__Graph___Leakage_AR4__AR3__AR2__AR1_and_Ofwat_leakage_targets">#REF!</definedName>
    <definedName name="_2__Graph___meter_penetration___AR4__AR3__AR2__and_AR1" localSheetId="1">#REF!</definedName>
    <definedName name="_2__Graph___meter_penetration___AR4__AR3__AR2__and_AR1" localSheetId="0">#REF!</definedName>
    <definedName name="_2__Graph___meter_penetration___AR4__AR3__AR2__and_AR1">#REF!</definedName>
    <definedName name="_2_0__123Grap" localSheetId="1" hidden="1">#REF!</definedName>
    <definedName name="_2_0__123Grap" localSheetId="0" hidden="1">#REF!</definedName>
    <definedName name="_2_0__123Grap" localSheetId="5" hidden="1">#REF!</definedName>
    <definedName name="_2_0__123Grap" hidden="1">#REF!</definedName>
    <definedName name="_2_123Grap" localSheetId="1" hidden="1">#REF!</definedName>
    <definedName name="_2_123Grap" localSheetId="0" hidden="1">#REF!</definedName>
    <definedName name="_2_123Grap" localSheetId="5" hidden="1">#REF!</definedName>
    <definedName name="_2_123Grap" hidden="1">#REF!</definedName>
    <definedName name="_2020_25_RCV___nominal.ADDN1" localSheetId="1">#REF!</definedName>
    <definedName name="_2020_25_RCV___nominal.ADDN1">#REF!</definedName>
    <definedName name="_2020_25_RCV___nominal.ADDN1.BEG" localSheetId="1">#REF!</definedName>
    <definedName name="_2020_25_RCV___nominal.ADDN1.BEG">#REF!</definedName>
    <definedName name="_2020_25_RCV___nominal.ADDN2" localSheetId="1">#REF!</definedName>
    <definedName name="_2020_25_RCV___nominal.ADDN2">#REF!</definedName>
    <definedName name="_2020_25_RCV___nominal.ADDN2.BEG">#REF!</definedName>
    <definedName name="_2020_25_RCV___nominal.BR">#REF!</definedName>
    <definedName name="_2020_25_RCV___nominal.BR.BEG">#REF!</definedName>
    <definedName name="_2020_25_RCV___nominal.WN">#REF!</definedName>
    <definedName name="_2020_25_RCV___nominal.WN.BEG">#REF!</definedName>
    <definedName name="_2020_25_RCV___nominal.WR">#REF!</definedName>
    <definedName name="_2020_25_RCV___nominal.WR.BEG">#REF!</definedName>
    <definedName name="_2020_25_RCV___nominal.WWN">#REF!</definedName>
    <definedName name="_2020_25_RCV___nominal.WWN.BEG">#REF!</definedName>
    <definedName name="_2020_25_RCV___not_negative_check.ADDN1">#REF!</definedName>
    <definedName name="_2020_25_RCV___not_negative_check.ADDN2">#REF!</definedName>
    <definedName name="_2020_25_RCV___not_negative_check.BR">#REF!</definedName>
    <definedName name="_2020_25_RCV___not_negative_check.WN">#REF!</definedName>
    <definedName name="_2020_25_RCV___not_negative_check.WR">#REF!</definedName>
    <definedName name="_2020_25_RCV___not_negative_check.WWN">#REF!</definedName>
    <definedName name="_2020_25_RCV___not_negative_check_overall.ADDN1">#REF!</definedName>
    <definedName name="_2020_25_RCV___not_negative_check_overall.ADDN2">#REF!</definedName>
    <definedName name="_2020_25_RCV___not_negative_check_overall.BR">#REF!</definedName>
    <definedName name="_2020_25_RCV___not_negative_check_overall.WN">#REF!</definedName>
    <definedName name="_2020_25_RCV___not_negative_check_overall.WR">#REF!</definedName>
    <definedName name="_2020_25_RCV___not_negative_check_overall.WWN">#REF!</definedName>
    <definedName name="_2020_25_RCV___opening_plus_movement___nominal.ADDN1">#REF!</definedName>
    <definedName name="_2020_25_RCV___opening_plus_movement___nominal.ADDN2">#REF!</definedName>
    <definedName name="_2020_25_RCV___opening_plus_movement___nominal.BR">#REF!</definedName>
    <definedName name="_2020_25_RCV___opening_plus_movement___nominal.WN">#REF!</definedName>
    <definedName name="_2020_25_RCV___opening_plus_movement___nominal.WR">#REF!</definedName>
    <definedName name="_2020_25_RCV___opening_plus_movement___nominal.WWN">#REF!</definedName>
    <definedName name="_2020_25_RCV___real.ADDN1">#REF!</definedName>
    <definedName name="_2020_25_RCV___real.ADDN2">#REF!</definedName>
    <definedName name="_2020_25_RCV___real.BR">#REF!</definedName>
    <definedName name="_2020_25_RCV___real.WN">#REF!</definedName>
    <definedName name="_2020_25_RCV___real.WR">#REF!</definedName>
    <definedName name="_2020_25_RCV___real.WWN">#REF!</definedName>
    <definedName name="_2020_25_RCV_initial_balance___nominal.ADDN1">#REF!</definedName>
    <definedName name="_2020_25_RCV_initial_balance___nominal.ADDN2">#REF!</definedName>
    <definedName name="_2020_25_RCV_initial_balance___nominal.BR">#REF!</definedName>
    <definedName name="_2020_25_RCV_initial_balance___nominal.WN">#REF!</definedName>
    <definedName name="_2020_25_RCV_initial_balance___nominal.WR">#REF!</definedName>
    <definedName name="_2020_25_RCV_initial_balance___nominal.WWN">#REF!</definedName>
    <definedName name="_2020_25_RCV_initial_balance___not_negative_check.ADDN1">#REF!</definedName>
    <definedName name="_2020_25_RCV_initial_balance___not_negative_check.ADDN2">#REF!</definedName>
    <definedName name="_2020_25_RCV_initial_balance___not_negative_check.BR">#REF!</definedName>
    <definedName name="_2020_25_RCV_initial_balance___not_negative_check.WN">#REF!</definedName>
    <definedName name="_2020_25_RCV_initial_balance___not_negative_check.WR">#REF!</definedName>
    <definedName name="_2020_25_RCV_initial_balance___not_negative_check.WWN">#REF!</definedName>
    <definedName name="_2020_25_RCV_initial_balance___not_negative_check_overall.ADDN1">#REF!</definedName>
    <definedName name="_2020_25_RCV_initial_balance___not_negative_check_overall.ADDN2">#REF!</definedName>
    <definedName name="_2020_25_RCV_initial_balance___not_negative_check_overall.BR">#REF!</definedName>
    <definedName name="_2020_25_RCV_initial_balance___not_negative_check_overall.WN">#REF!</definedName>
    <definedName name="_2020_25_RCV_initial_balance___not_negative_check_overall.WR">#REF!</definedName>
    <definedName name="_2020_25_RCV_initial_balance___not_negative_check_overall.WWN">#REF!</definedName>
    <definedName name="_2020_25_RCV_initial_balance___wholesale___nominal">#REF!</definedName>
    <definedName name="_2020_25_RCV_run_off___nominal.ADDN1">#REF!</definedName>
    <definedName name="_2020_25_RCV_run_off___nominal.ADDN2">#REF!</definedName>
    <definedName name="_2020_25_RCV_run_off___nominal.BR">#REF!</definedName>
    <definedName name="_2020_25_RCV_run_off___nominal.WN">#REF!</definedName>
    <definedName name="_2020_25_RCV_run_off___nominal.WR">#REF!</definedName>
    <definedName name="_2020_25_RCV_run_off___nominal.WWN">#REF!</definedName>
    <definedName name="_2020_25_RCV_run_off___real.ADDN1">#REF!</definedName>
    <definedName name="_2020_25_RCV_run_off___real.ADDN2">#REF!</definedName>
    <definedName name="_2020_25_RCV_run_off___real.BR">#REF!</definedName>
    <definedName name="_2020_25_RCV_run_off___real.WN">#REF!</definedName>
    <definedName name="_2020_25_RCV_run_off___real.WR">#REF!</definedName>
    <definedName name="_2020_25_RCV_run_off___real.WWN">#REF!</definedName>
    <definedName name="_3__Table_of_Leakage__Ml_d__percent_change_since_AR3__AR2__AR1" localSheetId="1">#REF!</definedName>
    <definedName name="_3__Table_of_Leakage__Ml_d__percent_change_since_AR3__AR2__AR1" localSheetId="0">#REF!</definedName>
    <definedName name="_3__Table_of_Leakage__Ml_d__percent_change_since_AR3__AR2__AR1">#REF!</definedName>
    <definedName name="_3__Table_of_meter_penetration_percent_change_since_AR3__AR2_and_AR1" localSheetId="1">#REF!</definedName>
    <definedName name="_3__Table_of_meter_penetration_percent_change_since_AR3__AR2_and_AR1" localSheetId="0">#REF!</definedName>
    <definedName name="_3__Table_of_meter_penetration_percent_change_since_AR3__AR2_and_AR1">#REF!</definedName>
    <definedName name="_3_0_S" localSheetId="1" hidden="1">#REF!</definedName>
    <definedName name="_3_0_S" localSheetId="0" hidden="1">#REF!</definedName>
    <definedName name="_3_0_S" localSheetId="5" hidden="1">#REF!</definedName>
    <definedName name="_3_0_S" hidden="1">#REF!</definedName>
    <definedName name="_3_123Grap" localSheetId="1" hidden="1">#REF!</definedName>
    <definedName name="_3_123Grap" localSheetId="0" hidden="1">#REF!</definedName>
    <definedName name="_3_123Grap" localSheetId="5" hidden="1">#REF!</definedName>
    <definedName name="_3_123Grap" hidden="1">#REF!</definedName>
    <definedName name="_34_123Grap" localSheetId="1" hidden="1">#REF!</definedName>
    <definedName name="_34_123Grap" localSheetId="0" hidden="1">#REF!</definedName>
    <definedName name="_34_123Grap" localSheetId="5" hidden="1">#REF!</definedName>
    <definedName name="_34_123Grap" hidden="1">#REF!</definedName>
    <definedName name="_42S" localSheetId="1" hidden="1">#REF!</definedName>
    <definedName name="_42S" localSheetId="0" hidden="1">#REF!</definedName>
    <definedName name="_42S" localSheetId="5" hidden="1">#REF!</definedName>
    <definedName name="_42S" hidden="1">#REF!</definedName>
    <definedName name="_4S" localSheetId="1" hidden="1">#REF!</definedName>
    <definedName name="_4S" localSheetId="0" hidden="1">#REF!</definedName>
    <definedName name="_4S" localSheetId="5" hidden="1">#REF!</definedName>
    <definedName name="_4S" hidden="1">#REF!</definedName>
    <definedName name="_5_0__123Grap" localSheetId="1" hidden="1">#REF!</definedName>
    <definedName name="_5_0__123Grap" localSheetId="0" hidden="1">#REF!</definedName>
    <definedName name="_5_0__123Grap" localSheetId="5" hidden="1">#REF!</definedName>
    <definedName name="_5_0__123Grap" hidden="1">#REF!</definedName>
    <definedName name="_6_0_S" localSheetId="1" hidden="1">#REF!</definedName>
    <definedName name="_6_0_S" localSheetId="0" hidden="1">#REF!</definedName>
    <definedName name="_6_0_S" localSheetId="5" hidden="1">#REF!</definedName>
    <definedName name="_6_0_S" hidden="1">#REF!</definedName>
    <definedName name="_6_123Grap" localSheetId="1" hidden="1">#REF!</definedName>
    <definedName name="_6_123Grap" localSheetId="0" hidden="1">#REF!</definedName>
    <definedName name="_6_123Grap" localSheetId="5" hidden="1">#REF!</definedName>
    <definedName name="_6_123Grap" hidden="1">#REF!</definedName>
    <definedName name="_8_123Grap" localSheetId="1" hidden="1">#REF!</definedName>
    <definedName name="_8_123Grap" localSheetId="0" hidden="1">#REF!</definedName>
    <definedName name="_8_123Grap" localSheetId="5" hidden="1">#REF!</definedName>
    <definedName name="_8_123Grap" hidden="1">#REF!</definedName>
    <definedName name="_8S" localSheetId="1" hidden="1">#REF!</definedName>
    <definedName name="_8S" localSheetId="0" hidden="1">#REF!</definedName>
    <definedName name="_8S" localSheetId="5" hidden="1">#REF!</definedName>
    <definedName name="_8S" hidden="1">#REF!</definedName>
    <definedName name="_AtRisk_SimSetting_AutomaticallyGenerateReports" hidden="1">FALSE</definedName>
    <definedName name="_AtRisk_SimSetting_AutomaticResultsDisplayMode" hidden="1">0</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MacroRecalculationBehavior" hidden="1">0</definedName>
    <definedName name="_AtRisk_SimSetting_RandomNumberGenerator" hidden="1">0</definedName>
    <definedName name="_AtRisk_SimSetting_ReportOptionCustomItemsCount" hidden="1">0</definedName>
    <definedName name="_AtRisk_SimSetting_ReportOptionDataMode" hidden="1">1</definedName>
    <definedName name="_AtRisk_SimSetting_ReportOptionReportMultiSimType" hidden="1">1</definedName>
    <definedName name="_AtRisk_SimSetting_ReportOptionReportPlacement" hidden="1">1</definedName>
    <definedName name="_AtRisk_SimSetting_ReportOptionReportSelection" hidden="1">257</definedName>
    <definedName name="_AtRisk_SimSetting_ReportOptionReportsFileType" hidden="1">1</definedName>
    <definedName name="_AtRisk_SimSetting_ReportOptionSelectiveQR" hidden="1">FALSE</definedName>
    <definedName name="_AtRisk_SimSetting_ReportsList" hidden="1">257</definedName>
    <definedName name="_AtRisk_SimSetting_ShowSimulationProgressWindow" hidden="1">TRUE</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ActiveSimulationNumber" hidden="1">1</definedName>
    <definedName name="_AtRisk_SimSetting_StdRecalcBehavior" hidden="1">1</definedName>
    <definedName name="_AtRisk_SimSetting_StdRecalcWithoutRiskStatic" hidden="1">0</definedName>
    <definedName name="_AtRisk_SimSetting_StdRecalcWithoutRiskStaticPercentile" hidden="1">0.5</definedName>
    <definedName name="_Dist_Values" localSheetId="1" hidden="1">#REF!</definedName>
    <definedName name="_Dist_Values" localSheetId="0" hidden="1">#REF!</definedName>
    <definedName name="_Dist_Values" localSheetId="5" hidden="1">#REF!</definedName>
    <definedName name="_Dist_Values" hidden="1">#REF!</definedName>
    <definedName name="_Fill" localSheetId="1" hidden="1">#REF!</definedName>
    <definedName name="_Fill" localSheetId="0" hidden="1">#REF!</definedName>
    <definedName name="_Fill" localSheetId="5" hidden="1">#REF!</definedName>
    <definedName name="_Fill" hidden="1">#REF!</definedName>
    <definedName name="_xlnm._FilterDatabase" localSheetId="4" hidden="1">Interface!$A$1:$R$63</definedName>
    <definedName name="_Key1" localSheetId="1" hidden="1">#REF!</definedName>
    <definedName name="_Key1" localSheetId="0" hidden="1">#REF!</definedName>
    <definedName name="_Key1" localSheetId="5" hidden="1">#REF!</definedName>
    <definedName name="_Key1" hidden="1">#REF!</definedName>
    <definedName name="_Key2" localSheetId="1" hidden="1">#REF!</definedName>
    <definedName name="_Key2" localSheetId="0" hidden="1">#REF!</definedName>
    <definedName name="_Key2" localSheetId="5" hidden="1">#REF!</definedName>
    <definedName name="_Key2" hidden="1">#REF!</definedName>
    <definedName name="_net1" localSheetId="1" hidden="1">{"NET",#N/A,FALSE,"401C11"}</definedName>
    <definedName name="_net1" localSheetId="0" hidden="1">{"NET",#N/A,FALSE,"401C11"}</definedName>
    <definedName name="_net1" localSheetId="5" hidden="1">{"NET",#N/A,FALSE,"401C11"}</definedName>
    <definedName name="_net1" hidden="1">{"NET",#N/A,FALSE,"401C11"}</definedName>
    <definedName name="_Order1" localSheetId="1" hidden="1">255</definedName>
    <definedName name="_Order1" localSheetId="0" hidden="1">255</definedName>
    <definedName name="_Order1" hidden="1">0</definedName>
    <definedName name="_Order2" hidden="1">255</definedName>
    <definedName name="_Sort" localSheetId="1" hidden="1">#REF!</definedName>
    <definedName name="_Sort" localSheetId="0" hidden="1">#REF!</definedName>
    <definedName name="_Sort" localSheetId="5" hidden="1">#REF!</definedName>
    <definedName name="_Sort" hidden="1">#REF!</definedName>
    <definedName name="a" localSheetId="1" hidden="1">{"CHARGE",#N/A,FALSE,"401C11"}</definedName>
    <definedName name="a" localSheetId="0" hidden="1">{"CHARGE",#N/A,FALSE,"401C11"}</definedName>
    <definedName name="a" localSheetId="5" hidden="1">{"CHARGE",#N/A,FALSE,"401C11"}</definedName>
    <definedName name="a" hidden="1">{"CHARGE",#N/A,FALSE,"401C11"}</definedName>
    <definedName name="aa" localSheetId="1" hidden="1">{"CHARGE",#N/A,FALSE,"401C11"}</definedName>
    <definedName name="aa" localSheetId="0" hidden="1">{"CHARGE",#N/A,FALSE,"401C11"}</definedName>
    <definedName name="aa" localSheetId="5" hidden="1">{"CHARGE",#N/A,FALSE,"401C11"}</definedName>
    <definedName name="aa" hidden="1">{"CHARGE",#N/A,FALSE,"401C11"}</definedName>
    <definedName name="aaa" localSheetId="1" hidden="1">{"CHARGE",#N/A,FALSE,"401C11"}</definedName>
    <definedName name="aaa" localSheetId="0" hidden="1">{"CHARGE",#N/A,FALSE,"401C11"}</definedName>
    <definedName name="aaa" localSheetId="5" hidden="1">{"CHARGE",#N/A,FALSE,"401C11"}</definedName>
    <definedName name="aaa" hidden="1">{"CHARGE",#N/A,FALSE,"401C11"}</definedName>
    <definedName name="aaaa" localSheetId="1" hidden="1">{"CHARGE",#N/A,FALSE,"401C11"}</definedName>
    <definedName name="aaaa" localSheetId="0" hidden="1">{"CHARGE",#N/A,FALSE,"401C11"}</definedName>
    <definedName name="aaaa" localSheetId="5" hidden="1">{"CHARGE",#N/A,FALSE,"401C11"}</definedName>
    <definedName name="aaaa" hidden="1">{"CHARGE",#N/A,FALSE,"401C11"}</definedName>
    <definedName name="abc" localSheetId="1" hidden="1">{"NET",#N/A,FALSE,"401C11"}</definedName>
    <definedName name="abc" localSheetId="0" hidden="1">{"NET",#N/A,FALSE,"401C11"}</definedName>
    <definedName name="abc" localSheetId="5" hidden="1">{"NET",#N/A,FALSE,"401C11"}</definedName>
    <definedName name="abc" hidden="1">{"NET",#N/A,FALSE,"401C11"}</definedName>
    <definedName name="Active_____of_dividends_issued_as_scrip_shares">#REF!</definedName>
    <definedName name="Active_____of_ILD">#REF!</definedName>
    <definedName name="Active_____of_ordinary_dividends_paid_as_interim_dividend">#REF!</definedName>
    <definedName name="Active___2020_25_RCV_opening_balance___real.ADDN1">#REF!</definedName>
    <definedName name="Active___2020_25_RCV_opening_balance___real.ADDN2">#REF!</definedName>
    <definedName name="Active___2020_25_RCV_opening_balance___real.BR">#REF!</definedName>
    <definedName name="Active___2020_25_RCV_opening_balance___real.WN">#REF!</definedName>
    <definedName name="Active___2020_25_RCV_opening_balance___real.WR">#REF!</definedName>
    <definedName name="Active___2020_25_RCV_opening_balance___real.WWN">#REF!</definedName>
    <definedName name="Active___accounting_charge_included_in_regulatory_accounts_for_Defined_Contribution_schemes___charge_for_DC_schemes___control___real.ADDN1">#REF!</definedName>
    <definedName name="Active___accounting_charge_included_in_regulatory_accounts_for_Defined_Contribution_schemes___charge_for_DC_schemes___control___real.ADDN2">#REF!</definedName>
    <definedName name="Active___accounting_charge_included_in_regulatory_accounts_for_Defined_Contribution_schemes___charge_for_DC_schemes___control___real.BR">#REF!</definedName>
    <definedName name="Active___accounting_charge_included_in_regulatory_accounts_for_Defined_Contribution_schemes___charge_for_DC_schemes___control___real.WN">#REF!</definedName>
    <definedName name="Active___accounting_charge_included_in_regulatory_accounts_for_Defined_Contribution_schemes___charge_for_DC_schemes___control___real.WR">#REF!</definedName>
    <definedName name="Active___accounting_charge_included_in_regulatory_accounts_for_Defined_Contribution_schemes___charge_for_DC_schemes___control___real.WWN">#REF!</definedName>
    <definedName name="Active___actual_opening_Fixed_rate_debt___nominal.ADDN1">#REF!</definedName>
    <definedName name="Active___actual_opening_Fixed_rate_debt___nominal.ADDN2">#REF!</definedName>
    <definedName name="Active___actual_opening_Fixed_rate_debt___nominal.BR">#REF!</definedName>
    <definedName name="Active___actual_opening_Fixed_rate_debt___nominal.WN">#REF!</definedName>
    <definedName name="Active___actual_opening_Fixed_rate_debt___nominal.WR">#REF!</definedName>
    <definedName name="Active___actual_opening_Fixed_rate_debt___nominal.WWN">#REF!</definedName>
    <definedName name="Active___actual_opening_Floating_rate_debt___nominal.ADDN1">#REF!</definedName>
    <definedName name="Active___actual_opening_Floating_rate_debt___nominal.ADDN2">#REF!</definedName>
    <definedName name="Active___actual_opening_Floating_rate_debt___nominal.BR">#REF!</definedName>
    <definedName name="Active___actual_opening_Floating_rate_debt___nominal.WN">#REF!</definedName>
    <definedName name="Active___actual_opening_Floating_rate_debt___nominal.WR">#REF!</definedName>
    <definedName name="Active___actual_opening_Floating_rate_debt___nominal.WWN">#REF!</definedName>
    <definedName name="Active___actual_opening_index_linked_debt___nominal.ADDN1">#REF!</definedName>
    <definedName name="Active___actual_opening_index_linked_debt___nominal.ADDN2">#REF!</definedName>
    <definedName name="Active___actual_opening_index_linked_debt___nominal.BR">#REF!</definedName>
    <definedName name="Active___actual_opening_index_linked_debt___nominal.WN">#REF!</definedName>
    <definedName name="Active___actual_opening_index_linked_debt___nominal.WR">#REF!</definedName>
    <definedName name="Active___actual_opening_index_linked_debt___nominal.WWN">#REF!</definedName>
    <definedName name="Active___adjustment_to_tax_payment___control___nominal.ADDN1">#REF!</definedName>
    <definedName name="Active___adjustment_to_tax_payment___control___nominal.ADDN2">#REF!</definedName>
    <definedName name="Active___adjustment_to_tax_payment___control___nominal.BR">#REF!</definedName>
    <definedName name="Active___adjustment_to_tax_payment___control___nominal.WN">#REF!</definedName>
    <definedName name="Active___adjustment_to_tax_payment___control___nominal.WR">#REF!</definedName>
    <definedName name="Active___adjustment_to_tax_payment___control___nominal.WWN">#REF!</definedName>
    <definedName name="Active___Adjustment_to_Wholesale_revenue_requirement___real.ADDN1">#REF!</definedName>
    <definedName name="Active___Adjustment_to_Wholesale_revenue_requirement___real.ADDN2">#REF!</definedName>
    <definedName name="Active___Adjustment_to_Wholesale_revenue_requirement___real.BR">#REF!</definedName>
    <definedName name="Active___Adjustment_to_Wholesale_revenue_requirement___real.WN">#REF!</definedName>
    <definedName name="Active___Adjustment_to_Wholesale_revenue_requirement___real.WR">#REF!</definedName>
    <definedName name="Active___Adjustment_to_Wholesale_revenue_requirement___real.WWN">#REF!</definedName>
    <definedName name="Active___Allowable_depreciation_on_capitalised_revenue_expenditure__infra___non_infra____control___nominal.ADDN1">#REF!</definedName>
    <definedName name="Active___Allowable_depreciation_on_capitalised_revenue_expenditure__infra___non_infra____control___nominal.ADDN2">#REF!</definedName>
    <definedName name="Active___Allowable_depreciation_on_capitalised_revenue_expenditure__infra___non_infra____control___nominal.BR">#REF!</definedName>
    <definedName name="Active___Allowable_depreciation_on_capitalised_revenue_expenditure__infra___non_infra____control___nominal.WN">#REF!</definedName>
    <definedName name="Active___Allowable_depreciation_on_capitalised_revenue_expenditure__infra___non_infra____control___nominal.WR">#REF!</definedName>
    <definedName name="Active___Allowable_depreciation_on_capitalised_revenue_expenditure__infra___non_infra____control___nominal.WWN">#REF!</definedName>
    <definedName name="Active___Allowed_depreciation___Business___nominal">#REF!</definedName>
    <definedName name="Active___Alternative_revenue_value___nominal.ADDN1">#REF!</definedName>
    <definedName name="Active___Alternative_revenue_value___nominal.ADDN2">#REF!</definedName>
    <definedName name="Active___Alternative_revenue_value___nominal.BR">#REF!</definedName>
    <definedName name="Active___Alternative_revenue_value___nominal.WN">#REF!</definedName>
    <definedName name="Active___Alternative_revenue_value___nominal.WR">#REF!</definedName>
    <definedName name="Active___Alternative_revenue_value___nominal.WWN">#REF!</definedName>
    <definedName name="Active___Alternative_revenue_value___real.ADDN1">#REF!</definedName>
    <definedName name="Active___Alternative_revenue_value___real.ADDN2">#REF!</definedName>
    <definedName name="Active___Alternative_revenue_value___real.BR">#REF!</definedName>
    <definedName name="Active___Alternative_revenue_value___real.WN">#REF!</definedName>
    <definedName name="Active___Alternative_revenue_value___real.WR">#REF!</definedName>
    <definedName name="Active___Alternative_revenue_value___real.WWN">#REF!</definedName>
    <definedName name="Active___bank_interest_rate__receivable_.ADDN1">#REF!</definedName>
    <definedName name="Active___bank_interest_rate__receivable_.ADDN2">#REF!</definedName>
    <definedName name="Active___bank_interest_rate__receivable_.BR">#REF!</definedName>
    <definedName name="Active___bank_interest_rate__receivable_.WN">#REF!</definedName>
    <definedName name="Active___bank_interest_rate__receivable_.WR">#REF!</definedName>
    <definedName name="Active___bank_interest_rate__receivable_.WWN">#REF!</definedName>
    <definedName name="Active___Base_revenue_for_2024_25___real.ADDN1">#REF!</definedName>
    <definedName name="Active___Base_revenue_for_2024_25___real.ADDN2">#REF!</definedName>
    <definedName name="Active___Base_revenue_for_2024_25___real.BR">#REF!</definedName>
    <definedName name="Active___Base_revenue_for_2024_25___real.WN">#REF!</definedName>
    <definedName name="Active___Base_revenue_for_2024_25___real.WR">#REF!</definedName>
    <definedName name="Active___Base_revenue_for_2024_25___real.WWN">#REF!</definedName>
    <definedName name="Active___Blended_interest_rate_on_change_in_borrowings">#REF!</definedName>
    <definedName name="Active___Busines_retail_Advance_receipts_creditor_days_unmeasured">#REF!</definedName>
    <definedName name="Active___Busines_retail_Measured_income_accrual_rate">#REF!</definedName>
    <definedName name="Active___Business__retail_total_allowed_depreciation___real">#REF!</definedName>
    <definedName name="Active___Business_Advance_Receipts_Weighting___Unmeasured">#REF!</definedName>
    <definedName name="Active___Business_Measured_income_accrual_Opening_balance___nominal">#REF!</definedName>
    <definedName name="Active___Business_measured_income_proportion_of_total_Business_income">#REF!</definedName>
    <definedName name="Active___Business_retail_average_cost_per_customer_in_Tariff_Band__Welsh_companies____real.1">#REF!</definedName>
    <definedName name="Active___Business_retail_average_cost_per_customer_in_Tariff_Band__Welsh_companies____real.2">#REF!</definedName>
    <definedName name="Active___Business_retail_average_cost_per_customer_in_Tariff_Band__Welsh_companies____real.3">#REF!</definedName>
    <definedName name="Active___Business_retail_margin___Override">#REF!</definedName>
    <definedName name="Active___Business_retail_revenue_adjustment___real">#REF!</definedName>
    <definedName name="Active___Business_retail_revenue_override___nominal">#REF!</definedName>
    <definedName name="Active___business_weighted_average_debtor_days">#REF!</definedName>
    <definedName name="Active___Capex_creditor_days">#REF!</definedName>
    <definedName name="Active___Capital_expenditure___proportion_of_new_capital_expenditure_qualifying_for_the_main_rate_pool___control.ADDN1">#REF!</definedName>
    <definedName name="Active___Capital_expenditure___proportion_of_new_capital_expenditure_qualifying_for_the_main_rate_pool___control.ADDN2">#REF!</definedName>
    <definedName name="Active___Capital_expenditure___proportion_of_new_capital_expenditure_qualifying_for_the_main_rate_pool___control.BR">#REF!</definedName>
    <definedName name="Active___Capital_expenditure___proportion_of_new_capital_expenditure_qualifying_for_the_main_rate_pool___control.WN">#REF!</definedName>
    <definedName name="Active___Capital_expenditure___proportion_of_new_capital_expenditure_qualifying_for_the_main_rate_pool___control.WR">#REF!</definedName>
    <definedName name="Active___Capital_expenditure___proportion_of_new_capital_expenditure_qualifying_for_the_main_rate_pool___control.WWN">#REF!</definedName>
    <definedName name="Active___Capital_expenditure___proportion_of_new_capital_expenditure_qualifying_for_the_special_rate_pool___control.ADDN1">#REF!</definedName>
    <definedName name="Active___Capital_expenditure___proportion_of_new_capital_expenditure_qualifying_for_the_special_rate_pool___control.ADDN2">#REF!</definedName>
    <definedName name="Active___Capital_expenditure___proportion_of_new_capital_expenditure_qualifying_for_the_special_rate_pool___control.BR">#REF!</definedName>
    <definedName name="Active___Capital_expenditure___proportion_of_new_capital_expenditure_qualifying_for_the_special_rate_pool___control.WN">#REF!</definedName>
    <definedName name="Active___Capital_expenditure___proportion_of_new_capital_expenditure_qualifying_for_the_special_rate_pool___control.WR">#REF!</definedName>
    <definedName name="Active___Capital_expenditure___proportion_of_new_capital_expenditure_qualifying_for_the_special_rate_pool___control.WWN">#REF!</definedName>
    <definedName name="Active___Capital_expenditure_on_assets_principally_used_by_business_retail___real">#REF!</definedName>
    <definedName name="Active___Capital_expenditure_on_assets_principally_used_by_residential_retail___real">#REF!</definedName>
    <definedName name="Active___Capital_expenditure_writing_down_allowance_main_rate_pool">#REF!</definedName>
    <definedName name="Active___Capital_expenditure_writing_down_allowance_main_rate_pool___first_year_rate">#REF!</definedName>
    <definedName name="Active___Capital_expenditure_writing_down_allowance_special_rate_pool">#REF!</definedName>
    <definedName name="Active___Capital_expenditure_writing_down_allowance_special_rate_pool___first_year_rate">#REF!</definedName>
    <definedName name="Active___Capital_expenditure_writing_down_allowance_structures_and_buildings_rate_pool">#REF!</definedName>
    <definedName name="Active___Capital_expenditure_writing_down_allowance_structures_and_buildings_rate_pool___first_year_rate">#REF!</definedName>
    <definedName name="Active___Cash_and_cash_equivalents_actual_initial_balance___control___nominal.ADDN1">#REF!</definedName>
    <definedName name="Active___Cash_and_cash_equivalents_actual_initial_balance___control___nominal.ADDN2">#REF!</definedName>
    <definedName name="Active___Cash_and_cash_equivalents_actual_initial_balance___control___nominal.BR">#REF!</definedName>
    <definedName name="Active___Cash_and_cash_equivalents_actual_initial_balance___control___nominal.WN">#REF!</definedName>
    <definedName name="Active___Cash_and_cash_equivalents_actual_initial_balance___control___nominal.WR">#REF!</definedName>
    <definedName name="Active___Cash_and_cash_equivalents_actual_initial_balance___control___nominal.WWN">#REF!</definedName>
    <definedName name="Active___Cash_and_cash_equivalents_actual_initial_balance___wholesale___nominal">#REF!</definedName>
    <definedName name="Active___Cash_contributions__DB_schemes__ongoing____actual_and_forecast___control___real.ADDN1">#REF!</definedName>
    <definedName name="Active___Cash_contributions__DB_schemes__ongoing____actual_and_forecast___control___real.ADDN2">#REF!</definedName>
    <definedName name="Active___Cash_contributions__DB_schemes__ongoing____actual_and_forecast___control___real.BR">#REF!</definedName>
    <definedName name="Active___Cash_contributions__DB_schemes__ongoing____actual_and_forecast___control___real.WN">#REF!</definedName>
    <definedName name="Active___Cash_contributions__DB_schemes__ongoing____actual_and_forecast___control___real.WR">#REF!</definedName>
    <definedName name="Active___Cash_contributions__DB_schemes__ongoing____actual_and_forecast___control___real.WWN">#REF!</definedName>
    <definedName name="Active___Charge_for_DB_schemes___residential_retail___charge_for_DB_schemes___control___real.ADDN1">#REF!</definedName>
    <definedName name="Active___Charge_for_DB_schemes___residential_retail___charge_for_DB_schemes___control___real.ADDN2">#REF!</definedName>
    <definedName name="Active___Charge_for_DB_schemes___residential_retail___charge_for_DB_schemes___control___real.BR">#REF!</definedName>
    <definedName name="Active___Charge_for_DB_schemes___residential_retail___charge_for_DB_schemes___control___real.WN">#REF!</definedName>
    <definedName name="Active___Charge_for_DB_schemes___residential_retail___charge_for_DB_schemes___control___real.WR">#REF!</definedName>
    <definedName name="Active___Charge_for_DB_schemes___residential_retail___charge_for_DB_schemes___control___real.WWN">#REF!</definedName>
    <definedName name="Active___Consumer_price_index__including_housing_costs____Consumer_Price_Index__with_housing__for_April">#REF!</definedName>
    <definedName name="Active___Consumer_price_index__including_housing_costs____Consumer_Price_Index__with_housing__for_August">#REF!</definedName>
    <definedName name="Active___Consumer_price_index__including_housing_costs____Consumer_Price_Index__with_housing__for_December">#REF!</definedName>
    <definedName name="Active___Consumer_price_index__including_housing_costs____Consumer_Price_Index__with_housing__for_February">#REF!</definedName>
    <definedName name="Active___Consumer_price_index__including_housing_costs____Consumer_Price_Index__with_housing__for_January">#REF!</definedName>
    <definedName name="Active___Consumer_price_index__including_housing_costs____Consumer_Price_Index__with_housing__for_July">#REF!</definedName>
    <definedName name="Active___Consumer_price_index__including_housing_costs____Consumer_Price_Index__with_housing__for_June">#REF!</definedName>
    <definedName name="Active___Consumer_price_index__including_housing_costs____Consumer_Price_Index__with_housing__for_March">#REF!</definedName>
    <definedName name="Active___Consumer_price_index__including_housing_costs____Consumer_Price_Index__with_housing__for_May">#REF!</definedName>
    <definedName name="Active___Consumer_price_index__including_housing_costs____Consumer_Price_Index__with_housing__for_November">#REF!</definedName>
    <definedName name="Active___Consumer_price_index__including_housing_costs____Consumer_Price_Index__with_housing__for_November___Constant">#REF!</definedName>
    <definedName name="Active___Consumer_price_index__including_housing_costs____Consumer_Price_Index__with_housing__for_October">#REF!</definedName>
    <definedName name="Active___Consumer_price_index__including_housing_costs____Consumer_Price_Index__with_housing__for_September">#REF!</definedName>
    <definedName name="Active___Cost_to_serve_metered_dual_customers___real">#REF!</definedName>
    <definedName name="Active___Cost_to_serve_metered_sewerage_customers___real">#REF!</definedName>
    <definedName name="Active___Cost_to_serve_metered_water_customers___real">#REF!</definedName>
    <definedName name="Active___Cost_to_serve_per_unmetered_water_customers___real">#REF!</definedName>
    <definedName name="Active___Cost_to_serve_unmetered_dual_customers___real">#REF!</definedName>
    <definedName name="Active___Cost_to_serve_unmetered_sewerage_customers___real">#REF!</definedName>
    <definedName name="Active___CPI_H____2022_23___April">#REF!</definedName>
    <definedName name="Active___CPI_H____2022_23___August">#REF!</definedName>
    <definedName name="Active___CPI_H____2022_23___December">#REF!</definedName>
    <definedName name="Active___CPI_H____2022_23___February">#REF!</definedName>
    <definedName name="Active___CPI_H____2022_23___January">#REF!</definedName>
    <definedName name="Active___CPI_H____2022_23___July">#REF!</definedName>
    <definedName name="Active___CPI_H____2022_23___June">#REF!</definedName>
    <definedName name="Active___CPI_H____2022_23___March">#REF!</definedName>
    <definedName name="Active___CPI_H____2022_23___May">#REF!</definedName>
    <definedName name="Active___CPI_H____2022_23___November">#REF!</definedName>
    <definedName name="Active___CPI_H____2022_23___October">#REF!</definedName>
    <definedName name="Active___CPI_H____2022_23___September">#REF!</definedName>
    <definedName name="Active___Current_tax_liabilities___Appointee_b_f___nominal">#REF!</definedName>
    <definedName name="Active___Debtors_other___nominal">#REF!</definedName>
    <definedName name="Active___Depreciation_b_f___control___active___nominal.ADDN1">#REF!</definedName>
    <definedName name="Active___Depreciation_b_f___control___active___nominal.ADDN2">#REF!</definedName>
    <definedName name="Active___Depreciation_b_f___control___active___nominal.BR">#REF!</definedName>
    <definedName name="Active___Depreciation_b_f___control___active___nominal.WN">#REF!</definedName>
    <definedName name="Active___Depreciation_b_f___control___active___nominal.WR">#REF!</definedName>
    <definedName name="Active___Depreciation_b_f___control___active___nominal.WWN">#REF!</definedName>
    <definedName name="Active___Disallowable_expenditure___Change_in_general_provisions___control___nominal.ADDN1">#REF!</definedName>
    <definedName name="Active___Disallowable_expenditure___Change_in_general_provisions___control___nominal.ADDN2">#REF!</definedName>
    <definedName name="Active___Disallowable_expenditure___Change_in_general_provisions___control___nominal.BR">#REF!</definedName>
    <definedName name="Active___Disallowable_expenditure___Change_in_general_provisions___control___nominal.WN">#REF!</definedName>
    <definedName name="Active___Disallowable_expenditure___Change_in_general_provisions___control___nominal.WR">#REF!</definedName>
    <definedName name="Active___Disallowable_expenditure___Change_in_general_provisions___control___nominal.WWN">#REF!</definedName>
    <definedName name="Active___Discount_rate_for_reprofiling_allowed_revenue.ADDN1">#REF!</definedName>
    <definedName name="Active___Discount_rate_for_reprofiling_allowed_revenue.ADDN2">#REF!</definedName>
    <definedName name="Active___Discount_rate_for_reprofiling_allowed_revenue.BR">#REF!</definedName>
    <definedName name="Active___Discount_rate_for_reprofiling_allowed_revenue.WN">#REF!</definedName>
    <definedName name="Active___Discount_rate_for_reprofiling_allowed_revenue.WR">#REF!</definedName>
    <definedName name="Active___Discount_rate_for_reprofiling_allowed_revenue.WWN">#REF!</definedName>
    <definedName name="Active___Dividend_creditors_wholesale_retail_split____business_retail___nominal">#REF!</definedName>
    <definedName name="Active___Dividend_creditors_wholesale_retail_split___Dividend_creditors___residential_retail___nominal">#REF!</definedName>
    <definedName name="Active___dividend_yield">#REF!</definedName>
    <definedName name="Active___Expenditure___Total_residential_retail_costs___Residential_measured___Water_and_Wastewater___nominal">#REF!</definedName>
    <definedName name="Active___Expenditure___Total_residential_retail_costs___Residential_unmeasured___Water_and_Wastewater___nominal">#REF!</definedName>
    <definedName name="Active___Finance_lease_depreciation___control___nominal.ADDN1">#REF!</definedName>
    <definedName name="Active___Finance_lease_depreciation___control___nominal.ADDN2">#REF!</definedName>
    <definedName name="Active___Finance_lease_depreciation___control___nominal.BR">#REF!</definedName>
    <definedName name="Active___Finance_lease_depreciation___control___nominal.WN">#REF!</definedName>
    <definedName name="Active___Finance_lease_depreciation___control___nominal.WR">#REF!</definedName>
    <definedName name="Active___Finance_lease_depreciation___control___nominal.WWN">#REF!</definedName>
    <definedName name="Active___Fixed_asset_net_book_value_at_31_March___business_retail___nominal">#REF!</definedName>
    <definedName name="Active___Fixed_asset_net_book_value_at_31_March___residential_retail___nominal">#REF!</definedName>
    <definedName name="Active___Fixed_assets_b_f___control___active___nominal.ADDN1">#REF!</definedName>
    <definedName name="Active___Fixed_assets_b_f___control___active___nominal.ADDN2">#REF!</definedName>
    <definedName name="Active___Fixed_assets_b_f___control___active___nominal.BR">#REF!</definedName>
    <definedName name="Active___Fixed_assets_b_f___control___active___nominal.WN">#REF!</definedName>
    <definedName name="Active___Fixed_assets_b_f___control___active___nominal.WR">#REF!</definedName>
    <definedName name="Active___Fixed_assets_b_f___control___active___nominal.WWN">#REF!</definedName>
    <definedName name="Active___Grants_and_contributions___capex___non_price_control___real.ADDN1">#REF!</definedName>
    <definedName name="Active___Grants_and_contributions___capex___non_price_control___real.ADDN2">#REF!</definedName>
    <definedName name="Active___Grants_and_contributions___capex___non_price_control___real.BR">#REF!</definedName>
    <definedName name="Active___Grants_and_contributions___capex___non_price_control___real.WN">#REF!</definedName>
    <definedName name="Active___Grants_and_contributions___capex___non_price_control___real.WR">#REF!</definedName>
    <definedName name="Active___Grants_and_contributions___capex___non_price_control___real.WWN">#REF!</definedName>
    <definedName name="Active___Grants_and_contributions___opex___non_price_control___real.ADDN1">#REF!</definedName>
    <definedName name="Active___Grants_and_contributions___opex___non_price_control___real.ADDN2">#REF!</definedName>
    <definedName name="Active___Grants_and_contributions___opex___non_price_control___real.BR">#REF!</definedName>
    <definedName name="Active___Grants_and_contributions___opex___non_price_control___real.WN">#REF!</definedName>
    <definedName name="Active___Grants_and_contributions___opex___non_price_control___real.WR">#REF!</definedName>
    <definedName name="Active___Grants_and_contributions___opex___non_price_control___real.WWN">#REF!</definedName>
    <definedName name="Active___Grants_and_contributions_net_of_income_offset___capex___price_control___real.ADDN1">#REF!</definedName>
    <definedName name="Active___Grants_and_contributions_net_of_income_offset___capex___price_control___real.ADDN2">#REF!</definedName>
    <definedName name="Active___Grants_and_contributions_net_of_income_offset___capex___price_control___real.BR">#REF!</definedName>
    <definedName name="Active___Grants_and_contributions_net_of_income_offset___capex___price_control___real.WN">#REF!</definedName>
    <definedName name="Active___Grants_and_contributions_net_of_income_offset___capex___price_control___real.WR">#REF!</definedName>
    <definedName name="Active___Grants_and_contributions_net_of_income_offset___capex___price_control___real.WWN">#REF!</definedName>
    <definedName name="Active___Grants_and_contributions_net_of_income_offset___opex___price_control___real.ADDN1">#REF!</definedName>
    <definedName name="Active___Grants_and_contributions_net_of_income_offset___opex___price_control___real.ADDN2">#REF!</definedName>
    <definedName name="Active___Grants_and_contributions_net_of_income_offset___opex___price_control___real.BR">#REF!</definedName>
    <definedName name="Active___Grants_and_contributions_net_of_income_offset___opex___price_control___real.WN">#REF!</definedName>
    <definedName name="Active___Grants_and_contributions_net_of_income_offset___opex___price_control___real.WR">#REF!</definedName>
    <definedName name="Active___Grants_and_contributions_net_of_income_offset___opex___price_control___real.WWN">#REF!</definedName>
    <definedName name="Active___Gross_capital_expenditure_including_g_c___including_cost_sharing___real.ADDN1">#REF!</definedName>
    <definedName name="Active___Gross_capital_expenditure_including_g_c___including_cost_sharing___real.ADDN2">#REF!</definedName>
    <definedName name="Active___Gross_capital_expenditure_including_g_c___including_cost_sharing___real.BR">#REF!</definedName>
    <definedName name="Active___Gross_capital_expenditure_including_g_c___including_cost_sharing___real.WN">#REF!</definedName>
    <definedName name="Active___Gross_capital_expenditure_including_g_c___including_cost_sharing___real.WR">#REF!</definedName>
    <definedName name="Active___Gross_capital_expenditure_including_g_c___including_cost_sharing___real.WWN">#REF!</definedName>
    <definedName name="Active___HH_Advance_receipts_creditor_days_measured">#REF!</definedName>
    <definedName name="Active___HH_Advance_receipts_creditor_days_unmeasured">#REF!</definedName>
    <definedName name="Active___HH_Measured_income_accrual___nominal">#REF!</definedName>
    <definedName name="Active___HH_Measured_income_accrual_rate">#REF!</definedName>
    <definedName name="Active___HH_measured_trade_debtors">#REF!</definedName>
    <definedName name="Active___HH_measured_trade_receivables___net___nominal">#REF!</definedName>
    <definedName name="Active___HH_unmeasured_trade_debtors">#REF!</definedName>
    <definedName name="Active___HH_unmeasured_trade_receivables___nominal">#REF!</definedName>
    <definedName name="Active___Households_connected_for_sewerage_only___metered">#REF!</definedName>
    <definedName name="Active___Households_connected_for_sewerage_only___unmetered">#REF!</definedName>
    <definedName name="Active___Households_connected_for_water_and_sewerage___metered">#REF!</definedName>
    <definedName name="Active___Households_connected_for_water_and_sewerage___unmetered">#REF!</definedName>
    <definedName name="Active___Households_connected_for_water_only___metered">#REF!</definedName>
    <definedName name="Active___Households_connected_for_water_only___unmetered">#REF!</definedName>
    <definedName name="Active___Innovation___Water_efficiency_funding___real.ADDN1">#REF!</definedName>
    <definedName name="Active___Innovation___Water_efficiency_funding___real.ADDN2">#REF!</definedName>
    <definedName name="Active___Innovation___Water_efficiency_funding___real.BR">#REF!</definedName>
    <definedName name="Active___Innovation___Water_efficiency_funding___real.WN">#REF!</definedName>
    <definedName name="Active___Innovation___Water_efficiency_funding___real.WR">#REF!</definedName>
    <definedName name="Active___Innovation___Water_efficiency_funding___real.WWN">#REF!</definedName>
    <definedName name="Active___Innovation_funding___real.ADDN1">#REF!</definedName>
    <definedName name="Active___Innovation_funding___real.ADDN2">#REF!</definedName>
    <definedName name="Active___Innovation_funding___real.BR">#REF!</definedName>
    <definedName name="Active___Innovation_funding___real.WN">#REF!</definedName>
    <definedName name="Active___Innovation_funding___real.WR">#REF!</definedName>
    <definedName name="Active___Innovation_funding___real.WWN">#REF!</definedName>
    <definedName name="Active___Interest_rate___Business___Active">#REF!</definedName>
    <definedName name="Active___Interest_rate___Residential">#REF!</definedName>
    <definedName name="Active___interest_rate_on_CPIH_index_linked_loans.ADDN1">#REF!</definedName>
    <definedName name="Active___interest_rate_on_CPIH_index_linked_loans.ADDN2">#REF!</definedName>
    <definedName name="Active___interest_rate_on_CPIH_index_linked_loans.BR">#REF!</definedName>
    <definedName name="Active___interest_rate_on_CPIH_index_linked_loans.WN">#REF!</definedName>
    <definedName name="Active___interest_rate_on_CPIH_index_linked_loans.WR">#REF!</definedName>
    <definedName name="Active___interest_rate_on_CPIH_index_linked_loans.WWN">#REF!</definedName>
    <definedName name="Active___interest_rate_on_fixed_rate_debt.ADDN1">#REF!</definedName>
    <definedName name="Active___interest_rate_on_fixed_rate_debt.ADDN2">#REF!</definedName>
    <definedName name="Active___interest_rate_on_fixed_rate_debt.BR">#REF!</definedName>
    <definedName name="Active___interest_rate_on_fixed_rate_debt.WN">#REF!</definedName>
    <definedName name="Active___interest_rate_on_fixed_rate_debt.WR">#REF!</definedName>
    <definedName name="Active___interest_rate_on_fixed_rate_debt.WWN">#REF!</definedName>
    <definedName name="Active___interest_rate_on_RPI_index_linked_loans.ADDN1">#REF!</definedName>
    <definedName name="Active___interest_rate_on_RPI_index_linked_loans.ADDN2">#REF!</definedName>
    <definedName name="Active___interest_rate_on_RPI_index_linked_loans.BR">#REF!</definedName>
    <definedName name="Active___interest_rate_on_RPI_index_linked_loans.WN">#REF!</definedName>
    <definedName name="Active___interest_rate_on_RPI_index_linked_loans.WR">#REF!</definedName>
    <definedName name="Active___interest_rate_on_RPI_index_linked_loans.WWN">#REF!</definedName>
    <definedName name="Active___Inventories_balance___control___nominal.ADDN1">#REF!</definedName>
    <definedName name="Active___Inventories_balance___control___nominal.ADDN2">#REF!</definedName>
    <definedName name="Active___Inventories_balance___control___nominal.BR">#REF!</definedName>
    <definedName name="Active___Inventories_balance___control___nominal.WN">#REF!</definedName>
    <definedName name="Active___Inventories_balance___control___nominal.WR">#REF!</definedName>
    <definedName name="Active___Inventories_balance___control___nominal.WWN">#REF!</definedName>
    <definedName name="Active___IRE_totex_adjustment_for_ACICR__Ofwat____nominal.ADDN1">#REF!</definedName>
    <definedName name="Active___IRE_totex_adjustment_for_ACICR__Ofwat____nominal.ADDN2">#REF!</definedName>
    <definedName name="Active___IRE_totex_adjustment_for_ACICR__Ofwat____nominal.BR">#REF!</definedName>
    <definedName name="Active___IRE_totex_adjustment_for_ACICR__Ofwat____nominal.WN">#REF!</definedName>
    <definedName name="Active___IRE_totex_adjustment_for_ACICR__Ofwat____nominal.WR">#REF!</definedName>
    <definedName name="Active___IRE_totex_adjustment_for_ACICR__Ofwat____nominal.WWN">#REF!</definedName>
    <definedName name="Active___IRE_totex_adjustment_for_ACICR__Ofwat____real.ADDN1">#REF!</definedName>
    <definedName name="Active___IRE_totex_adjustment_for_ACICR__Ofwat____real.ADDN2">#REF!</definedName>
    <definedName name="Active___IRE_totex_adjustment_for_ACICR__Ofwat____real.BR">#REF!</definedName>
    <definedName name="Active___IRE_totex_adjustment_for_ACICR__Ofwat____real.WN">#REF!</definedName>
    <definedName name="Active___IRE_totex_adjustment_for_ACICR__Ofwat____real.WR">#REF!</definedName>
    <definedName name="Active___IRE_totex_adjustment_for_ACICR__Ofwat____real.WWN">#REF!</definedName>
    <definedName name="Active___Long_term_CPI_H__assumed_percentage_increase">#REF!</definedName>
    <definedName name="Active___Measured_charge___business.ADDN1">#REF!</definedName>
    <definedName name="Active___Measured_charge___business.ADDN2">#REF!</definedName>
    <definedName name="Active___Measured_charge___business.BR">#REF!</definedName>
    <definedName name="Active___Measured_charge___business.WN">#REF!</definedName>
    <definedName name="Active___Measured_charge___business.WR">#REF!</definedName>
    <definedName name="Active___Measured_charge___business.WWN">#REF!</definedName>
    <definedName name="Active___Measured_charge___residential.ADDN1">#REF!</definedName>
    <definedName name="Active___Measured_charge___residential.ADDN2">#REF!</definedName>
    <definedName name="Active___Measured_charge___residential.BR">#REF!</definedName>
    <definedName name="Active___Measured_charge___residential.WN">#REF!</definedName>
    <definedName name="Active___Measured_charge___residential.WR">#REF!</definedName>
    <definedName name="Active___Measured_charge___residential.WWN">#REF!</definedName>
    <definedName name="Active___Movement_in_intangible_asset_and_investments_balance___control___nominal.ADDN1">#REF!</definedName>
    <definedName name="Active___Movement_in_intangible_asset_and_investments_balance___control___nominal.ADDN2">#REF!</definedName>
    <definedName name="Active___Movement_in_intangible_asset_and_investments_balance___control___nominal.BR">#REF!</definedName>
    <definedName name="Active___Movement_in_intangible_asset_and_investments_balance___control___nominal.WN">#REF!</definedName>
    <definedName name="Active___Movement_in_intangible_asset_and_investments_balance___control___nominal.WR">#REF!</definedName>
    <definedName name="Active___Movement_in_intangible_asset_and_investments_balance___control___nominal.WWN">#REF!</definedName>
    <definedName name="Active___Movement_in_other_liabilities___control___nominal.ADDN1">#REF!</definedName>
    <definedName name="Active___Movement_in_other_liabilities___control___nominal.ADDN2">#REF!</definedName>
    <definedName name="Active___Movement_in_other_liabilities___control___nominal.BR">#REF!</definedName>
    <definedName name="Active___Movement_in_other_liabilities___control___nominal.WN">#REF!</definedName>
    <definedName name="Active___Movement_in_other_liabilities___control___nominal.WR">#REF!</definedName>
    <definedName name="Active___Movement_in_other_liabilities___control___nominal.WWN">#REF!</definedName>
    <definedName name="Active___Movement_in_Pensions___control___nominal.ADDN1">#REF!</definedName>
    <definedName name="Active___Movement_in_Pensions___control___nominal.ADDN2">#REF!</definedName>
    <definedName name="Active___Movement_in_Pensions___control___nominal.BR">#REF!</definedName>
    <definedName name="Active___Movement_in_Pensions___control___nominal.WN">#REF!</definedName>
    <definedName name="Active___Movement_in_Pensions___control___nominal.WR">#REF!</definedName>
    <definedName name="Active___Movement_in_Pensions___control___nominal.WWN">#REF!</definedName>
    <definedName name="Active___Movement_in_provisions___control___nominal.ADDN1">#REF!</definedName>
    <definedName name="Active___Movement_in_provisions___control___nominal.ADDN2">#REF!</definedName>
    <definedName name="Active___Movement_in_provisions___control___nominal.BR">#REF!</definedName>
    <definedName name="Active___Movement_in_provisions___control___nominal.WN">#REF!</definedName>
    <definedName name="Active___Movement_in_provisions___control___nominal.WR">#REF!</definedName>
    <definedName name="Active___Movement_in_provisions___control___nominal.WWN">#REF!</definedName>
    <definedName name="Active___movement_in_trade_debtor___business___nominal">#REF!</definedName>
    <definedName name="Active___new_capital_expenditure___proportion_of_new_capital_expenditure_not_qualifying_for_capital_allowance_deductions.ADDN1">#REF!</definedName>
    <definedName name="Active___new_capital_expenditure___proportion_of_new_capital_expenditure_not_qualifying_for_capital_allowance_deductions.ADDN2">#REF!</definedName>
    <definedName name="Active___new_capital_expenditure___proportion_of_new_capital_expenditure_not_qualifying_for_capital_allowance_deductions.BR">#REF!</definedName>
    <definedName name="Active___new_capital_expenditure___proportion_of_new_capital_expenditure_not_qualifying_for_capital_allowance_deductions.WN">#REF!</definedName>
    <definedName name="Active___new_capital_expenditure___proportion_of_new_capital_expenditure_not_qualifying_for_capital_allowance_deductions.WR">#REF!</definedName>
    <definedName name="Active___new_capital_expenditure___proportion_of_new_capital_expenditure_not_qualifying_for_capital_allowance_deductions.WWN">#REF!</definedName>
    <definedName name="Active___New_capital_expenditure___proportion_of_new_capital_expenditure_qualifying_for_the_structures_and_buildings_pool___control.ADDN1">#REF!</definedName>
    <definedName name="Active___New_capital_expenditure___proportion_of_new_capital_expenditure_qualifying_for_the_structures_and_buildings_pool___control.ADDN2">#REF!</definedName>
    <definedName name="Active___New_capital_expenditure___proportion_of_new_capital_expenditure_qualifying_for_the_structures_and_buildings_pool___control.BR">#REF!</definedName>
    <definedName name="Active___New_capital_expenditure___proportion_of_new_capital_expenditure_qualifying_for_the_structures_and_buildings_pool___control.WN">#REF!</definedName>
    <definedName name="Active___New_capital_expenditure___proportion_of_new_capital_expenditure_qualifying_for_the_structures_and_buildings_pool___control.WR">#REF!</definedName>
    <definedName name="Active___New_capital_expenditure___proportion_of_new_capital_expenditure_qualifying_for_the_structures_and_buildings_pool___control.WWN">#REF!</definedName>
    <definedName name="Active___Non_price_control_income___principal_services___real.ADDN1">#REF!</definedName>
    <definedName name="Active___Non_price_control_income___principal_services___real.ADDN2">#REF!</definedName>
    <definedName name="Active___Non_price_control_income___principal_services___real.BR">#REF!</definedName>
    <definedName name="Active___Non_price_control_income___principal_services___real.WN">#REF!</definedName>
    <definedName name="Active___Non_price_control_income___principal_services___real.WR">#REF!</definedName>
    <definedName name="Active___Non_price_control_income___principal_services___real.WWN">#REF!</definedName>
    <definedName name="Active___Non_price_control_income___third_party_services___Bulk_supplies___contract_not_qualifying_for_water_trading_incentives___signed_before_1_April_2020___real.ADDN1">#REF!</definedName>
    <definedName name="Active___Non_price_control_income___third_party_services___Bulk_supplies___contract_not_qualifying_for_water_trading_incentives___signed_before_1_April_2020___real.ADDN2">#REF!</definedName>
    <definedName name="Active___Non_price_control_income___third_party_services___Bulk_supplies___contract_not_qualifying_for_water_trading_incentives___signed_before_1_April_2020___real.BR">#REF!</definedName>
    <definedName name="Active___Non_price_control_income___third_party_services___Bulk_supplies___contract_not_qualifying_for_water_trading_incentives___signed_before_1_April_2020___real.WN">#REF!</definedName>
    <definedName name="Active___Non_price_control_income___third_party_services___Bulk_supplies___contract_not_qualifying_for_water_trading_incentives___signed_before_1_April_2020___real.WR">#REF!</definedName>
    <definedName name="Active___Non_price_control_income___third_party_services___Bulk_supplies___contract_not_qualifying_for_water_trading_incentives___signed_before_1_April_2020___real.WWN">#REF!</definedName>
    <definedName name="Active___Non_price_control_income___third_party_services___Bulk_supplies___contract_qualifying_for_water_trading_incentives___on_or_after_1_April_2020___real.ADDN1">#REF!</definedName>
    <definedName name="Active___Non_price_control_income___third_party_services___Bulk_supplies___contract_qualifying_for_water_trading_incentives___on_or_after_1_April_2020___real.ADDN2">#REF!</definedName>
    <definedName name="Active___Non_price_control_income___third_party_services___Bulk_supplies___contract_qualifying_for_water_trading_incentives___on_or_after_1_April_2020___real.BR">#REF!</definedName>
    <definedName name="Active___Non_price_control_income___third_party_services___Bulk_supplies___contract_qualifying_for_water_trading_incentives___on_or_after_1_April_2020___real.WN">#REF!</definedName>
    <definedName name="Active___Non_price_control_income___third_party_services___Bulk_supplies___contract_qualifying_for_water_trading_incentives___on_or_after_1_April_2020___real.WR">#REF!</definedName>
    <definedName name="Active___Non_price_control_income___third_party_services___Bulk_supplies___contract_qualifying_for_water_trading_incentives___on_or_after_1_April_2020___real.WWN">#REF!</definedName>
    <definedName name="Active___Non_price_control_income___third_party_services___Bulk_supplies___General___real.ADDN1">#REF!</definedName>
    <definedName name="Active___Non_price_control_income___third_party_services___Bulk_supplies___General___real.ADDN2">#REF!</definedName>
    <definedName name="Active___Non_price_control_income___third_party_services___Bulk_supplies___General___real.BR">#REF!</definedName>
    <definedName name="Active___Non_price_control_income___third_party_services___Bulk_supplies___General___real.WN">#REF!</definedName>
    <definedName name="Active___Non_price_control_income___third_party_services___Bulk_supplies___General___real.WR">#REF!</definedName>
    <definedName name="Active___Non_price_control_income___third_party_services___Bulk_supplies___General___real.WWN">#REF!</definedName>
    <definedName name="Active___Non_price_control_income___third_party_services___other___real.ADDN1">#REF!</definedName>
    <definedName name="Active___Non_price_control_income___third_party_services___other___real.ADDN2">#REF!</definedName>
    <definedName name="Active___Non_price_control_income___third_party_services___other___real.BR">#REF!</definedName>
    <definedName name="Active___Non_price_control_income___third_party_services___other___real.WN">#REF!</definedName>
    <definedName name="Active___Non_price_control_income___third_party_services___other___real.WR">#REF!</definedName>
    <definedName name="Active___Non_price_control_income___third_party_services___other___real.WWN">#REF!</definedName>
    <definedName name="Active___Notional_target_gearing___control.ADDN1">#REF!</definedName>
    <definedName name="Active___Notional_target_gearing___control.ADDN2">#REF!</definedName>
    <definedName name="Active___Notional_target_gearing___control.BR">#REF!</definedName>
    <definedName name="Active___Notional_target_gearing___control.WN">#REF!</definedName>
    <definedName name="Active___Notional_target_gearing___control.WR">#REF!</definedName>
    <definedName name="Active___Notional_target_gearing___control.WWN">#REF!</definedName>
    <definedName name="Active___opening_business_debtors_measured___nominal">#REF!</definedName>
    <definedName name="Active___opening_business_debtors_unmeasured___nominal">#REF!</definedName>
    <definedName name="Active___Opening_business_retail_measured_advance_receipts___nominal">#REF!</definedName>
    <definedName name="Active___Opening_business_retail_unmeasured_advance_receipts___nominal">#REF!</definedName>
    <definedName name="Active___Opening_Called_up_share_capital_balance___control___nominal.ADDN1">#REF!</definedName>
    <definedName name="Active___Opening_Called_up_share_capital_balance___control___nominal.ADDN2">#REF!</definedName>
    <definedName name="Active___Opening_Called_up_share_capital_balance___control___nominal.BR">#REF!</definedName>
    <definedName name="Active___Opening_Called_up_share_capital_balance___control___nominal.WN">#REF!</definedName>
    <definedName name="Active___Opening_Called_up_share_capital_balance___control___nominal.WR">#REF!</definedName>
    <definedName name="Active___Opening_Called_up_share_capital_balance___control___nominal.WWN">#REF!</definedName>
    <definedName name="Active___Opening_Capex_creditors_balance___control___nominal.ADDN1">#REF!</definedName>
    <definedName name="Active___Opening_Capex_creditors_balance___control___nominal.ADDN2">#REF!</definedName>
    <definedName name="Active___Opening_Capex_creditors_balance___control___nominal.BR">#REF!</definedName>
    <definedName name="Active___Opening_Capex_creditors_balance___control___nominal.WN">#REF!</definedName>
    <definedName name="Active___Opening_Capex_creditors_balance___control___nominal.WR">#REF!</definedName>
    <definedName name="Active___Opening_Capex_creditors_balance___control___nominal.WWN">#REF!</definedName>
    <definedName name="Active___Opening_Capital_allowance_balance___main_rate_pool___new_capital_expenditure___control___nominal.ADDN1">#REF!</definedName>
    <definedName name="Active___Opening_Capital_allowance_balance___main_rate_pool___new_capital_expenditure___control___nominal.ADDN2">#REF!</definedName>
    <definedName name="Active___Opening_Capital_allowance_balance___main_rate_pool___new_capital_expenditure___control___nominal.BR">#REF!</definedName>
    <definedName name="Active___Opening_Capital_allowance_balance___main_rate_pool___new_capital_expenditure___control___nominal.WN">#REF!</definedName>
    <definedName name="Active___Opening_Capital_allowance_balance___main_rate_pool___new_capital_expenditure___control___nominal.WR">#REF!</definedName>
    <definedName name="Active___Opening_Capital_allowance_balance___main_rate_pool___new_capital_expenditure___control___nominal.WWN">#REF!</definedName>
    <definedName name="Active___Opening_Capital_allowance_balance___special_rate_pool___Capital_expenditure___control___nominal.ADDN1">#REF!</definedName>
    <definedName name="Active___Opening_Capital_allowance_balance___special_rate_pool___Capital_expenditure___control___nominal.ADDN2">#REF!</definedName>
    <definedName name="Active___Opening_Capital_allowance_balance___special_rate_pool___Capital_expenditure___control___nominal.BR">#REF!</definedName>
    <definedName name="Active___Opening_Capital_allowance_balance___special_rate_pool___Capital_expenditure___control___nominal.WN">#REF!</definedName>
    <definedName name="Active___Opening_Capital_allowance_balance___special_rate_pool___Capital_expenditure___control___nominal.WR">#REF!</definedName>
    <definedName name="Active___Opening_Capital_allowance_balance___special_rate_pool___Capital_expenditure___control___nominal.WWN">#REF!</definedName>
    <definedName name="Active___Opening_Capital_allowance_balance___structures_and_buildings_pool___Capital_expenditure___control___nominal.ADDN1">#REF!</definedName>
    <definedName name="Active___Opening_Capital_allowance_balance___structures_and_buildings_pool___Capital_expenditure___control___nominal.ADDN2">#REF!</definedName>
    <definedName name="Active___Opening_Capital_allowance_balance___structures_and_buildings_pool___Capital_expenditure___control___nominal.BR">#REF!</definedName>
    <definedName name="Active___Opening_Capital_allowance_balance___structures_and_buildings_pool___Capital_expenditure___control___nominal.WN">#REF!</definedName>
    <definedName name="Active___Opening_Capital_allowance_balance___structures_and_buildings_pool___Capital_expenditure___control___nominal.WR">#REF!</definedName>
    <definedName name="Active___Opening_Capital_allowance_balance___structures_and_buildings_pool___Capital_expenditure___control___nominal.WWN">#REF!</definedName>
    <definedName name="Active___Opening_cash_balance___Appointee___nominal">#REF!</definedName>
    <definedName name="Active___opening_current_tax_liabilities___control___nominal.ADDN1">#REF!</definedName>
    <definedName name="Active___opening_current_tax_liabilities___control___nominal.ADDN2">#REF!</definedName>
    <definedName name="Active___opening_current_tax_liabilities___control___nominal.BR">#REF!</definedName>
    <definedName name="Active___opening_current_tax_liabilities___control___nominal.WN">#REF!</definedName>
    <definedName name="Active___opening_current_tax_liabilities___control___nominal.WR">#REF!</definedName>
    <definedName name="Active___opening_current_tax_liabilities___control___nominal.WWN">#REF!</definedName>
    <definedName name="Active___Opening_Deferred_tax_balance___control___nominal.ADDN1">#REF!</definedName>
    <definedName name="Active___Opening_Deferred_tax_balance___control___nominal.ADDN2">#REF!</definedName>
    <definedName name="Active___Opening_Deferred_tax_balance___control___nominal.BR">#REF!</definedName>
    <definedName name="Active___Opening_Deferred_tax_balance___control___nominal.WN">#REF!</definedName>
    <definedName name="Active___Opening_Deferred_tax_balance___control___nominal.WR">#REF!</definedName>
    <definedName name="Active___Opening_Deferred_tax_balance___control___nominal.WWN">#REF!</definedName>
    <definedName name="Active___Opening_Dividend_cashflow_balance___control___nominal.ADDN1">#REF!</definedName>
    <definedName name="Active___Opening_Dividend_cashflow_balance___control___nominal.ADDN2">#REF!</definedName>
    <definedName name="Active___Opening_Dividend_cashflow_balance___control___nominal.BR">#REF!</definedName>
    <definedName name="Active___Opening_Dividend_cashflow_balance___control___nominal.WN">#REF!</definedName>
    <definedName name="Active___Opening_Dividend_cashflow_balance___control___nominal.WR">#REF!</definedName>
    <definedName name="Active___Opening_Dividend_cashflow_balance___control___nominal.WWN">#REF!</definedName>
    <definedName name="Active___Opening_Dividend_creditors_balance___control___nominal.ADDN1">#REF!</definedName>
    <definedName name="Active___Opening_Dividend_creditors_balance___control___nominal.ADDN2">#REF!</definedName>
    <definedName name="Active___Opening_Dividend_creditors_balance___control___nominal.BR">#REF!</definedName>
    <definedName name="Active___Opening_Dividend_creditors_balance___control___nominal.WN">#REF!</definedName>
    <definedName name="Active___Opening_Dividend_creditors_balance___control___nominal.WR">#REF!</definedName>
    <definedName name="Active___Opening_Dividend_creditors_balance___control___nominal.WWN">#REF!</definedName>
    <definedName name="Active___Opening_household_measured_advance_receipts___nominal">#REF!</definedName>
    <definedName name="Active___Opening_household_unmeasured_advance_receipts___nominal">#REF!</definedName>
    <definedName name="Active___opening_Intangible_asset_and_investments_balance___control___nominal.ADDN1">#REF!</definedName>
    <definedName name="Active___opening_Intangible_asset_and_investments_balance___control___nominal.ADDN2">#REF!</definedName>
    <definedName name="Active___opening_Intangible_asset_and_investments_balance___control___nominal.BR">#REF!</definedName>
    <definedName name="Active___opening_Intangible_asset_and_investments_balance___control___nominal.WN">#REF!</definedName>
    <definedName name="Active___opening_Intangible_asset_and_investments_balance___control___nominal.WR">#REF!</definedName>
    <definedName name="Active___opening_Intangible_asset_and_investments_balance___control___nominal.WWN">#REF!</definedName>
    <definedName name="Active___Opening_Non_distributable_reserves_balance___control___nominal.ADDN1">#REF!</definedName>
    <definedName name="Active___Opening_Non_distributable_reserves_balance___control___nominal.ADDN2">#REF!</definedName>
    <definedName name="Active___Opening_Non_distributable_reserves_balance___control___nominal.BR">#REF!</definedName>
    <definedName name="Active___Opening_Non_distributable_reserves_balance___control___nominal.WN">#REF!</definedName>
    <definedName name="Active___Opening_Non_distributable_reserves_balance___control___nominal.WR">#REF!</definedName>
    <definedName name="Active___Opening_Non_distributable_reserves_balance___control___nominal.WWN">#REF!</definedName>
    <definedName name="Active___Opening_Other_creditors_balance___control___nominal.ADDN1">#REF!</definedName>
    <definedName name="Active___Opening_Other_creditors_balance___control___nominal.ADDN2">#REF!</definedName>
    <definedName name="Active___Opening_Other_creditors_balance___control___nominal.BR">#REF!</definedName>
    <definedName name="Active___Opening_Other_creditors_balance___control___nominal.WN">#REF!</definedName>
    <definedName name="Active___Opening_Other_creditors_balance___control___nominal.WR">#REF!</definedName>
    <definedName name="Active___Opening_Other_creditors_balance___control___nominal.WWN">#REF!</definedName>
    <definedName name="Active___Opening_Other_debtors_balance___control___nominal.ADDN1">#REF!</definedName>
    <definedName name="Active___Opening_Other_debtors_balance___control___nominal.ADDN2">#REF!</definedName>
    <definedName name="Active___Opening_Other_debtors_balance___control___nominal.BR">#REF!</definedName>
    <definedName name="Active___Opening_Other_debtors_balance___control___nominal.WN">#REF!</definedName>
    <definedName name="Active___Opening_Other_debtors_balance___control___nominal.WR">#REF!</definedName>
    <definedName name="Active___Opening_Other_debtors_balance___control___nominal.WWN">#REF!</definedName>
    <definedName name="Active___Opening_Other_liabilities_balance___control___nominal.ADDN1">#REF!</definedName>
    <definedName name="Active___Opening_Other_liabilities_balance___control___nominal.ADDN2">#REF!</definedName>
    <definedName name="Active___Opening_Other_liabilities_balance___control___nominal.BR">#REF!</definedName>
    <definedName name="Active___Opening_Other_liabilities_balance___control___nominal.WN">#REF!</definedName>
    <definedName name="Active___Opening_Other_liabilities_balance___control___nominal.WR">#REF!</definedName>
    <definedName name="Active___Opening_Other_liabilities_balance___control___nominal.WWN">#REF!</definedName>
    <definedName name="Active___Opening_Provisions_balance___control___nominal.ADDN1">#REF!</definedName>
    <definedName name="Active___Opening_Provisions_balance___control___nominal.ADDN2">#REF!</definedName>
    <definedName name="Active___Opening_Provisions_balance___control___nominal.BR">#REF!</definedName>
    <definedName name="Active___Opening_Provisions_balance___control___nominal.WN">#REF!</definedName>
    <definedName name="Active___Opening_Provisions_balance___control___nominal.WR">#REF!</definedName>
    <definedName name="Active___Opening_Provisions_balance___control___nominal.WWN">#REF!</definedName>
    <definedName name="Active___Opening_retained_cash_balance___Business___nominal">#REF!</definedName>
    <definedName name="Active___Opening_retained_cash_balance___Residential___nominal">#REF!</definedName>
    <definedName name="Active___Opening_retained_cash_balance___Retail___nominal">#REF!</definedName>
    <definedName name="Active___Opening_retained_earnings_balance___Business___nominal">#REF!</definedName>
    <definedName name="Active___opening_retained_earnings_balance___control___nominal.ADDN1">#REF!</definedName>
    <definedName name="Active___opening_retained_earnings_balance___control___nominal.ADDN2">#REF!</definedName>
    <definedName name="Active___opening_retained_earnings_balance___control___nominal.BR">#REF!</definedName>
    <definedName name="Active___opening_retained_earnings_balance___control___nominal.WN">#REF!</definedName>
    <definedName name="Active___opening_retained_earnings_balance___control___nominal.WR">#REF!</definedName>
    <definedName name="Active___opening_retained_earnings_balance___control___nominal.WWN">#REF!</definedName>
    <definedName name="Active___opening_retained_earnings_balance___Retail___nominal">#REF!</definedName>
    <definedName name="Active___opening_retained_earnings_balance___wholesale___nominal">#REF!</definedName>
    <definedName name="Active___Opening_Retirement_benefit_asset____liabilities__balance___control___nominal.ADDN1">#REF!</definedName>
    <definedName name="Active___Opening_Retirement_benefit_asset____liabilities__balance___control___nominal.ADDN2">#REF!</definedName>
    <definedName name="Active___Opening_Retirement_benefit_asset____liabilities__balance___control___nominal.BR">#REF!</definedName>
    <definedName name="Active___Opening_Retirement_benefit_asset____liabilities__balance___control___nominal.WN">#REF!</definedName>
    <definedName name="Active___Opening_Retirement_benefit_asset____liabilities__balance___control___nominal.WR">#REF!</definedName>
    <definedName name="Active___Opening_Retirement_benefit_asset____liabilities__balance___control___nominal.WWN">#REF!</definedName>
    <definedName name="Active___opening_Tax_loss_balance___wholesale___nominal.ADDN1">#REF!</definedName>
    <definedName name="Active___opening_Tax_loss_balance___wholesale___nominal.ADDN2">#REF!</definedName>
    <definedName name="Active___opening_Tax_loss_balance___wholesale___nominal.BR">#REF!</definedName>
    <definedName name="Active___opening_Tax_loss_balance___wholesale___nominal.WN">#REF!</definedName>
    <definedName name="Active___opening_Tax_loss_balance___wholesale___nominal.WR">#REF!</definedName>
    <definedName name="Active___opening_Tax_loss_balance___wholesale___nominal.WWN">#REF!</definedName>
    <definedName name="Active___Opening_trade_and_other_payables___Wholesale_creditors___business_retail___nominal">#REF!</definedName>
    <definedName name="Active___Opening_Trade_creditors_balance___control___nominal.ADDN1">#REF!</definedName>
    <definedName name="Active___Opening_Trade_creditors_balance___control___nominal.ADDN2">#REF!</definedName>
    <definedName name="Active___Opening_Trade_creditors_balance___control___nominal.BR">#REF!</definedName>
    <definedName name="Active___Opening_Trade_creditors_balance___control___nominal.WN">#REF!</definedName>
    <definedName name="Active___Opening_Trade_creditors_balance___control___nominal.WR">#REF!</definedName>
    <definedName name="Active___Opening_Trade_creditors_balance___control___nominal.WWN">#REF!</definedName>
    <definedName name="Active___Opening_Trade_debtors_balance___control___nominal.ADDN1">#REF!</definedName>
    <definedName name="Active___Opening_Trade_debtors_balance___control___nominal.ADDN2">#REF!</definedName>
    <definedName name="Active___Opening_Trade_debtors_balance___control___nominal.BR">#REF!</definedName>
    <definedName name="Active___Opening_Trade_debtors_balance___control___nominal.WN">#REF!</definedName>
    <definedName name="Active___Opening_Trade_debtors_balance___control___nominal.WR">#REF!</definedName>
    <definedName name="Active___Opening_Trade_debtors_balance___control___nominal.WWN">#REF!</definedName>
    <definedName name="Active___operating_costs_associated_with_equity_issuance___real.ADDN1">#REF!</definedName>
    <definedName name="Active___operating_costs_associated_with_equity_issuance___real.ADDN2">#REF!</definedName>
    <definedName name="Active___operating_costs_associated_with_equity_issuance___real.BR">#REF!</definedName>
    <definedName name="Active___operating_costs_associated_with_equity_issuance___real.WN">#REF!</definedName>
    <definedName name="Active___operating_costs_associated_with_equity_issuance___real.WR">#REF!</definedName>
    <definedName name="Active___operating_costs_associated_with_equity_issuance___real.WWN">#REF!</definedName>
    <definedName name="Active___Ordinary_dividend_override___nominal">#REF!</definedName>
    <definedName name="Active___Ordinary_shares_issued___control___nominal.ADDN1">#REF!</definedName>
    <definedName name="Active___Ordinary_shares_issued___control___nominal.ADDN2">#REF!</definedName>
    <definedName name="Active___Ordinary_shares_issued___control___nominal.BR">#REF!</definedName>
    <definedName name="Active___Ordinary_shares_issued___control___nominal.WN">#REF!</definedName>
    <definedName name="Active___Ordinary_shares_issued___control___nominal.WR">#REF!</definedName>
    <definedName name="Active___Ordinary_shares_issued___control___nominal.WWN">#REF!</definedName>
    <definedName name="Active___Other_adjustments_to_taxable_profits___control___nominal.ADDN1">#REF!</definedName>
    <definedName name="Active___Other_adjustments_to_taxable_profits___control___nominal.ADDN2">#REF!</definedName>
    <definedName name="Active___Other_adjustments_to_taxable_profits___control___nominal.BR">#REF!</definedName>
    <definedName name="Active___Other_adjustments_to_taxable_profits___control___nominal.WN">#REF!</definedName>
    <definedName name="Active___Other_adjustments_to_taxable_profits___control___nominal.WR">#REF!</definedName>
    <definedName name="Active___Other_adjustments_to_taxable_profits___control___nominal.WWN">#REF!</definedName>
    <definedName name="Active___Other_creditors_target_balance___control___nominal.ADDN1">#REF!</definedName>
    <definedName name="Active___Other_creditors_target_balance___control___nominal.ADDN2">#REF!</definedName>
    <definedName name="Active___Other_creditors_target_balance___control___nominal.BR">#REF!</definedName>
    <definedName name="Active___Other_creditors_target_balance___control___nominal.WN">#REF!</definedName>
    <definedName name="Active___Other_creditors_target_balance___control___nominal.WR">#REF!</definedName>
    <definedName name="Active___Other_creditors_target_balance___control___nominal.WWN">#REF!</definedName>
    <definedName name="Active___other_debtors_target_balance___control___nominal.ADDN1">#REF!</definedName>
    <definedName name="Active___other_debtors_target_balance___control___nominal.ADDN2">#REF!</definedName>
    <definedName name="Active___other_debtors_target_balance___control___nominal.BR">#REF!</definedName>
    <definedName name="Active___other_debtors_target_balance___control___nominal.WN">#REF!</definedName>
    <definedName name="Active___other_debtors_target_balance___control___nominal.WR">#REF!</definedName>
    <definedName name="Active___other_debtors_target_balance___control___nominal.WWN">#REF!</definedName>
    <definedName name="Active___Other_operating_income___real.ADDN1">#REF!</definedName>
    <definedName name="Active___Other_operating_income___real.ADDN2">#REF!</definedName>
    <definedName name="Active___Other_operating_income___real.BR">#REF!</definedName>
    <definedName name="Active___Other_operating_income___real.WN">#REF!</definedName>
    <definedName name="Active___Other_operating_income___real.WR">#REF!</definedName>
    <definedName name="Active___Other_operating_income___real.WWN">#REF!</definedName>
    <definedName name="Active___Other_price_control_income___Third_party_revenue___real.ADDN1">#REF!</definedName>
    <definedName name="Active___Other_price_control_income___Third_party_revenue___real.ADDN2">#REF!</definedName>
    <definedName name="Active___Other_price_control_income___Third_party_revenue___real.BR">#REF!</definedName>
    <definedName name="Active___Other_price_control_income___Third_party_revenue___real.WN">#REF!</definedName>
    <definedName name="Active___Other_price_control_income___Third_party_revenue___real.WR">#REF!</definedName>
    <definedName name="Active___Other_price_control_income___Third_party_revenue___real.WWN">#REF!</definedName>
    <definedName name="Active___Other_taxable_income___Amortisation_on_grants_and_contributions___control___nominal.ADDN1">#REF!</definedName>
    <definedName name="Active___Other_taxable_income___Amortisation_on_grants_and_contributions___control___nominal.ADDN2">#REF!</definedName>
    <definedName name="Active___Other_taxable_income___Amortisation_on_grants_and_contributions___control___nominal.BR">#REF!</definedName>
    <definedName name="Active___Other_taxable_income___Amortisation_on_grants_and_contributions___control___nominal.WN">#REF!</definedName>
    <definedName name="Active___Other_taxable_income___Amortisation_on_grants_and_contributions___control___nominal.WR">#REF!</definedName>
    <definedName name="Active___Other_taxable_income___Amortisation_on_grants_and_contributions___control___nominal.WWN">#REF!</definedName>
    <definedName name="Active___Other_taxable_income___Grants_and_contributions_taxable_on_receipt___control___nominal.ADDN1">#REF!</definedName>
    <definedName name="Active___Other_taxable_income___Grants_and_contributions_taxable_on_receipt___control___nominal.ADDN2">#REF!</definedName>
    <definedName name="Active___Other_taxable_income___Grants_and_contributions_taxable_on_receipt___control___nominal.BR">#REF!</definedName>
    <definedName name="Active___Other_taxable_income___Grants_and_contributions_taxable_on_receipt___control___nominal.WN">#REF!</definedName>
    <definedName name="Active___Other_taxable_income___Grants_and_contributions_taxable_on_receipt___control___nominal.WR">#REF!</definedName>
    <definedName name="Active___Other_taxable_income___Grants_and_contributions_taxable_on_receipt___control___nominal.WWN">#REF!</definedName>
    <definedName name="Active___overdraft_interest_rate.ADDN1">#REF!</definedName>
    <definedName name="Active___overdraft_interest_rate.ADDN2">#REF!</definedName>
    <definedName name="Active___overdraft_interest_rate.BR">#REF!</definedName>
    <definedName name="Active___overdraft_interest_rate.WN">#REF!</definedName>
    <definedName name="Active___overdraft_interest_rate.WR">#REF!</definedName>
    <definedName name="Active___overdraft_interest_rate.WWN">#REF!</definedName>
    <definedName name="Active___P_L_expenditure_not_allowable_as_a_deduction_from_taxable_trading_profits___control___nominal.ADDN1">#REF!</definedName>
    <definedName name="Active___P_L_expenditure_not_allowable_as_a_deduction_from_taxable_trading_profits___control___nominal.ADDN2">#REF!</definedName>
    <definedName name="Active___P_L_expenditure_not_allowable_as_a_deduction_from_taxable_trading_profits___control___nominal.BR">#REF!</definedName>
    <definedName name="Active___P_L_expenditure_not_allowable_as_a_deduction_from_taxable_trading_profits___control___nominal.WN">#REF!</definedName>
    <definedName name="Active___P_L_expenditure_not_allowable_as_a_deduction_from_taxable_trading_profits___control___nominal.WR">#REF!</definedName>
    <definedName name="Active___P_L_expenditure_not_allowable_as_a_deduction_from_taxable_trading_profits___control___nominal.WWN">#REF!</definedName>
    <definedName name="Active___P_L_expenditure_relating_to_renewals_not_allowable_as_a_deduction_from_taxable_trading_profits___control___nominal.ADDN1">#REF!</definedName>
    <definedName name="Active___P_L_expenditure_relating_to_renewals_not_allowable_as_a_deduction_from_taxable_trading_profits___control___nominal.ADDN2">#REF!</definedName>
    <definedName name="Active___P_L_expenditure_relating_to_renewals_not_allowable_as_a_deduction_from_taxable_trading_profits___control___nominal.BR">#REF!</definedName>
    <definedName name="Active___P_L_expenditure_relating_to_renewals_not_allowable_as_a_deduction_from_taxable_trading_profits___control___nominal.WN">#REF!</definedName>
    <definedName name="Active___P_L_expenditure_relating_to_renewals_not_allowable_as_a_deduction_from_taxable_trading_profits___control___nominal.WR">#REF!</definedName>
    <definedName name="Active___P_L_expenditure_relating_to_renewals_not_allowable_as_a_deduction_from_taxable_trading_profits___control___nominal.WWN">#REF!</definedName>
    <definedName name="Active___PAYG_rate___Total_PAYG_rate.ADDN1">#REF!</definedName>
    <definedName name="Active___PAYG_rate___Total_PAYG_rate.ADDN2">#REF!</definedName>
    <definedName name="Active___PAYG_rate___Total_PAYG_rate.BR">#REF!</definedName>
    <definedName name="Active___PAYG_rate___Total_PAYG_rate.WN">#REF!</definedName>
    <definedName name="Active___PAYG_rate___Total_PAYG_rate.WR">#REF!</definedName>
    <definedName name="Active___PAYG_rate___Total_PAYG_rate.WWN">#REF!</definedName>
    <definedName name="Active___Pension_deficit_recovery____real.ADDN1">#REF!</definedName>
    <definedName name="Active___Pension_deficit_recovery____real.ADDN2">#REF!</definedName>
    <definedName name="Active___Pension_deficit_recovery____real.BR">#REF!</definedName>
    <definedName name="Active___Pension_deficit_recovery____real.WN">#REF!</definedName>
    <definedName name="Active___Pension_deficit_recovery____real.WR">#REF!</definedName>
    <definedName name="Active___Pension_deficit_recovery____real.WWN">#REF!</definedName>
    <definedName name="Active___Percentage_earnings_distributed_as_dividends">#REF!</definedName>
    <definedName name="Active___Post_financeability_adjustments_eligible_for_tax_uplift___real.ADDN1">#REF!</definedName>
    <definedName name="Active___Post_financeability_adjustments_eligible_for_tax_uplift___real.ADDN2">#REF!</definedName>
    <definedName name="Active___Post_financeability_adjustments_eligible_for_tax_uplift___real.BR">#REF!</definedName>
    <definedName name="Active___Post_financeability_adjustments_eligible_for_tax_uplift___real.WN">#REF!</definedName>
    <definedName name="Active___Post_financeability_adjustments_eligible_for_tax_uplift___real.WR">#REF!</definedName>
    <definedName name="Active___Post_financeability_adjustments_eligible_for_tax_uplift___real.WWN">#REF!</definedName>
    <definedName name="Active___Post_financeability_adjustments_not_eligible_for_tax_uplift___real.ADDN1">#REF!</definedName>
    <definedName name="Active___Post_financeability_adjustments_not_eligible_for_tax_uplift___real.ADDN2">#REF!</definedName>
    <definedName name="Active___Post_financeability_adjustments_not_eligible_for_tax_uplift___real.BR">#REF!</definedName>
    <definedName name="Active___Post_financeability_adjustments_not_eligible_for_tax_uplift___real.WN">#REF!</definedName>
    <definedName name="Active___Post_financeability_adjustments_not_eligible_for_tax_uplift___real.WR">#REF!</definedName>
    <definedName name="Active___Post_financeability_adjustments_not_eligible_for_tax_uplift___real.WWN">#REF!</definedName>
    <definedName name="Active___Pre_2020_RCV_opening_balance___real.ADDN1">#REF!</definedName>
    <definedName name="Active___Pre_2020_RCV_opening_balance___real.ADDN2">#REF!</definedName>
    <definedName name="Active___Pre_2020_RCV_opening_balance___real.BR">#REF!</definedName>
    <definedName name="Active___Pre_2020_RCV_opening_balance___real.WN">#REF!</definedName>
    <definedName name="Active___Pre_2020_RCV_opening_balance___real.WR">#REF!</definedName>
    <definedName name="Active___Pre_2020_RCV_opening_balance___real.WWN">#REF!</definedName>
    <definedName name="Active___Pre_2025_RCV_Run_off_rate.ADDN1">#REF!</definedName>
    <definedName name="Active___Pre_2025_RCV_Run_off_rate.ADDN2">#REF!</definedName>
    <definedName name="Active___Pre_2025_RCV_Run_off_rate.BR">#REF!</definedName>
    <definedName name="Active___Pre_2025_RCV_Run_off_rate.WN">#REF!</definedName>
    <definedName name="Active___Pre_2025_RCV_Run_off_rate.WR">#REF!</definedName>
    <definedName name="Active___Pre_2025_RCV_Run_off_rate.WWN">#REF!</definedName>
    <definedName name="Active___Price_control_income___third_party_services___Rechargeable_works___real.ADDN1">#REF!</definedName>
    <definedName name="Active___Price_control_income___third_party_services___Rechargeable_works___real.ADDN2">#REF!</definedName>
    <definedName name="Active___Price_control_income___third_party_services___Rechargeable_works___real.BR">#REF!</definedName>
    <definedName name="Active___Price_control_income___third_party_services___Rechargeable_works___real.WN">#REF!</definedName>
    <definedName name="Active___Price_control_income___third_party_services___Rechargeable_works___real.WR">#REF!</definedName>
    <definedName name="Active___Price_control_income___third_party_services___Rechargeable_works___real.WWN">#REF!</definedName>
    <definedName name="Active___Prior_period_company_residential_apportionment">#REF!</definedName>
    <definedName name="Active___Proportion_of_capitalised_revenue_expenditure__infra___non_infra_.ADDN1">#REF!</definedName>
    <definedName name="Active___Proportion_of_capitalised_revenue_expenditure__infra___non_infra_.ADDN2">#REF!</definedName>
    <definedName name="Active___Proportion_of_capitalised_revenue_expenditure__infra___non_infra_.BR">#REF!</definedName>
    <definedName name="Active___Proportion_of_capitalised_revenue_expenditure__infra___non_infra_.WN">#REF!</definedName>
    <definedName name="Active___Proportion_of_capitalised_revenue_expenditure__infra___non_infra_.WR">#REF!</definedName>
    <definedName name="Active___Proportion_of_capitalised_revenue_expenditure__infra___non_infra_.WWN">#REF!</definedName>
    <definedName name="Active___proportion_of_new_capital_expenditure_qualifying_for_a_full_deduction.ADDN1">#REF!</definedName>
    <definedName name="Active___proportion_of_new_capital_expenditure_qualifying_for_a_full_deduction.ADDN2">#REF!</definedName>
    <definedName name="Active___proportion_of_new_capital_expenditure_qualifying_for_a_full_deduction.BR">#REF!</definedName>
    <definedName name="Active___proportion_of_new_capital_expenditure_qualifying_for_a_full_deduction.WN">#REF!</definedName>
    <definedName name="Active___proportion_of_new_capital_expenditure_qualifying_for_a_full_deduction.WR">#REF!</definedName>
    <definedName name="Active___proportion_of_new_capital_expenditure_qualifying_for_a_full_deduction.WWN">#REF!</definedName>
    <definedName name="Active___Proportion_of_new_capital_expenditure_qualifying_for_high_level_deduction_main_rate_pool.ADDN1">#REF!</definedName>
    <definedName name="Active___Proportion_of_new_capital_expenditure_qualifying_for_high_level_deduction_main_rate_pool.ADDN2">#REF!</definedName>
    <definedName name="Active___Proportion_of_new_capital_expenditure_qualifying_for_high_level_deduction_main_rate_pool.BR">#REF!</definedName>
    <definedName name="Active___Proportion_of_new_capital_expenditure_qualifying_for_high_level_deduction_main_rate_pool.WN">#REF!</definedName>
    <definedName name="Active___Proportion_of_new_capital_expenditure_qualifying_for_high_level_deduction_main_rate_pool.WR">#REF!</definedName>
    <definedName name="Active___Proportion_of_new_capital_expenditure_qualifying_for_high_level_deduction_main_rate_pool.WWN">#REF!</definedName>
    <definedName name="Active___Proportion_of_new_capital_expenditure_qualifying_for_high_level_deduction_special_rate_pool.ADDN1">#REF!</definedName>
    <definedName name="Active___Proportion_of_new_capital_expenditure_qualifying_for_high_level_deduction_special_rate_pool.ADDN2">#REF!</definedName>
    <definedName name="Active___Proportion_of_new_capital_expenditure_qualifying_for_high_level_deduction_special_rate_pool.BR">#REF!</definedName>
    <definedName name="Active___Proportion_of_new_capital_expenditure_qualifying_for_high_level_deduction_special_rate_pool.WN">#REF!</definedName>
    <definedName name="Active___Proportion_of_new_capital_expenditure_qualifying_for_high_level_deduction_special_rate_pool.WR">#REF!</definedName>
    <definedName name="Active___Proportion_of_new_capital_expenditure_qualifying_for_high_level_deduction_special_rate_pool.WWN">#REF!</definedName>
    <definedName name="Active___Proportion_of_new_capital_expenditure_qualifying_for_high_level_deduction_structures_and_buildings_rate_pool.ADDN1">#REF!</definedName>
    <definedName name="Active___Proportion_of_new_capital_expenditure_qualifying_for_high_level_deduction_structures_and_buildings_rate_pool.ADDN2">#REF!</definedName>
    <definedName name="Active___Proportion_of_new_capital_expenditure_qualifying_for_high_level_deduction_structures_and_buildings_rate_pool.BR">#REF!</definedName>
    <definedName name="Active___Proportion_of_new_capital_expenditure_qualifying_for_high_level_deduction_structures_and_buildings_rate_pool.WN">#REF!</definedName>
    <definedName name="Active___Proportion_of_new_capital_expenditure_qualifying_for_high_level_deduction_structures_and_buildings_rate_pool.WR">#REF!</definedName>
    <definedName name="Active___Proportion_of_new_capital_expenditure_qualifying_for_high_level_deduction_structures_and_buildings_rate_pool.WWN">#REF!</definedName>
    <definedName name="Active___Proportion_of_RPI_linked_debt">#REF!</definedName>
    <definedName name="Active___proportion_of_taxable_profits_available_for_tax_loss_utilisation">#REF!</definedName>
    <definedName name="Active___QAA_reward__penalty____real.ADDN1">#REF!</definedName>
    <definedName name="Active___QAA_reward__penalty____real.ADDN2">#REF!</definedName>
    <definedName name="Active___QAA_reward__penalty____real.BR">#REF!</definedName>
    <definedName name="Active___QAA_reward__penalty____real.WN">#REF!</definedName>
    <definedName name="Active___QAA_reward__penalty____real.WR">#REF!</definedName>
    <definedName name="Active___QAA_reward__penalty____real.WWN">#REF!</definedName>
    <definedName name="Active___real_dividend_growth">#REF!</definedName>
    <definedName name="Active___Reprofiling_revenue___real.ADDN1">#REF!</definedName>
    <definedName name="Active___Reprofiling_revenue___real.ADDN2">#REF!</definedName>
    <definedName name="Active___Reprofiling_revenue___real.BR">#REF!</definedName>
    <definedName name="Active___Reprofiling_revenue___real.WN">#REF!</definedName>
    <definedName name="Active___Reprofiling_revenue___real.WR">#REF!</definedName>
    <definedName name="Active___Reprofiling_revenue___real.WWN">#REF!</definedName>
    <definedName name="Active___Residential_net_margin_for_company">#REF!</definedName>
    <definedName name="Active___Residential_Retail_allowed_depreciation__post_efficiency_challenge_and_adjustments____real">#REF!</definedName>
    <definedName name="Active___Residential_retail_costs__opex_plus_depn__exc_3rd_party_services____measured___Wastewater_only___nominal">#REF!</definedName>
    <definedName name="Active___Residential_retail_costs__opex_plus_depn__exc_3rd_party_services____measured___Water_only___nominal">#REF!</definedName>
    <definedName name="Active___Residential_retail_costs__opex_plus_depn__exc_3rd_party_services____unmeasured___Wastewater_only___nominal">#REF!</definedName>
    <definedName name="Active___Residential_retail_costs__opex_plus_depn__exc_3rd_party_services____unmeasured___Water_only___nominal">#REF!</definedName>
    <definedName name="Active___Residential_retail_revenue_adjustment___real">#REF!</definedName>
    <definedName name="Active___Retail___Corporation_tax_creditor_b_f___nominal">#REF!</definedName>
    <definedName name="Active___Retail___Retail_creditor_months__Payment_terms___Business_retail_pays_wholesaler_in_arrears__advance_">#REF!</definedName>
    <definedName name="Active___Retail___Retail_creditor_months__Payment_terms___Residential_retail_pays_wholesaler_in_arrears__advance_">#REF!</definedName>
    <definedName name="Active___Retirement_benefit_asset____liability__balance___Business___nominal">#REF!</definedName>
    <definedName name="Active___Retirement_benefit_asset____liability__balance___Residential___nominal">#REF!</definedName>
    <definedName name="Active___Run_off_rate_for_Post_2025_RCV.ADDN1">#REF!</definedName>
    <definedName name="Active___Run_off_rate_for_Post_2025_RCV.ADDN2">#REF!</definedName>
    <definedName name="Active___Run_off_rate_for_Post_2025_RCV.BR">#REF!</definedName>
    <definedName name="Active___Run_off_rate_for_Post_2025_RCV.WN">#REF!</definedName>
    <definedName name="Active___Run_off_rate_for_Post_2025_RCV.WR">#REF!</definedName>
    <definedName name="Active___Run_off_rate_for_Post_2025_RCV.WWN">#REF!</definedName>
    <definedName name="Active___Statutory_Corporation_tax_rate">#REF!</definedName>
    <definedName name="Active___Tariff_Band___Forecast_allocated_wholesale_charge___nominal.1">#REF!</definedName>
    <definedName name="Active___Tariff_Band___Forecast_allocated_wholesale_charge___nominal.2">#REF!</definedName>
    <definedName name="Active___Tariff_Band___Forecast_allocated_wholesale_charge___nominal.3">#REF!</definedName>
    <definedName name="Active___tariff_band___net_margin_percentage.1">#REF!</definedName>
    <definedName name="Active___tariff_band___net_margin_percentage.2">#REF!</definedName>
    <definedName name="Active___tariff_band___net_margin_percentage.3">#REF!</definedName>
    <definedName name="Active___Tariff_Band___Number_of_customers___Tariff_Band.1">#REF!</definedName>
    <definedName name="Active___Tariff_Band___Number_of_customers___Tariff_Band.2">#REF!</definedName>
    <definedName name="Active___Tariff_Band___Number_of_customers___Tariff_Band.3">#REF!</definedName>
    <definedName name="Active___tax_cashflow_initial_balance___wholesale___nominal.ADDN1">#REF!</definedName>
    <definedName name="Active___tax_cashflow_initial_balance___wholesale___nominal.ADDN2">#REF!</definedName>
    <definedName name="Active___tax_cashflow_initial_balance___wholesale___nominal.BR">#REF!</definedName>
    <definedName name="Active___tax_cashflow_initial_balance___wholesale___nominal.WN">#REF!</definedName>
    <definedName name="Active___tax_cashflow_initial_balance___wholesale___nominal.WR">#REF!</definedName>
    <definedName name="Active___tax_cashflow_initial_balance___wholesale___nominal.WWN">#REF!</definedName>
    <definedName name="Active___Tax_loss_allowance___nominal">#REF!</definedName>
    <definedName name="Active___Tonnes_of_dry_solid___BR">#REF!</definedName>
    <definedName name="Active___Total_Additional_control_customers_WN">#REF!</definedName>
    <definedName name="Active___Total_Additional_control_customers_WR">#REF!</definedName>
    <definedName name="Active___Total_direct_procurement_from_customers___infrastructure_cost____control___real.ADDN1">#REF!</definedName>
    <definedName name="Active___Total_direct_procurement_from_customers___infrastructure_cost____control___real.ADDN2">#REF!</definedName>
    <definedName name="Active___Total_direct_procurement_from_customers___infrastructure_cost____control___real.BR">#REF!</definedName>
    <definedName name="Active___Total_direct_procurement_from_customers___infrastructure_cost____control___real.WN">#REF!</definedName>
    <definedName name="Active___Total_direct_procurement_from_customers___infrastructure_cost____control___real.WR">#REF!</definedName>
    <definedName name="Active___Total_direct_procurement_from_customers___infrastructure_cost____control___real.WWN">#REF!</definedName>
    <definedName name="Active___Total_direct_procurement_from_customers___infrastructure_cost_1___real.ADDN1">#REF!</definedName>
    <definedName name="Active___Total_direct_procurement_from_customers___infrastructure_cost_1___real.ADDN2">#REF!</definedName>
    <definedName name="Active___Total_direct_procurement_from_customers___infrastructure_cost_1___real.BR">#REF!</definedName>
    <definedName name="Active___Total_direct_procurement_from_customers___infrastructure_cost_1___real.WN">#REF!</definedName>
    <definedName name="Active___Total_direct_procurement_from_customers___infrastructure_cost_1___real.WR">#REF!</definedName>
    <definedName name="Active___Total_direct_procurement_from_customers___infrastructure_cost_1___real.WWN">#REF!</definedName>
    <definedName name="Active___Total_direct_procurement_from_customers___infrastructure_cost_2___real.ADDN1">#REF!</definedName>
    <definedName name="Active___Total_direct_procurement_from_customers___infrastructure_cost_2___real.ADDN2">#REF!</definedName>
    <definedName name="Active___Total_direct_procurement_from_customers___infrastructure_cost_2___real.BR">#REF!</definedName>
    <definedName name="Active___Total_direct_procurement_from_customers___infrastructure_cost_2___real.WN">#REF!</definedName>
    <definedName name="Active___Total_direct_procurement_from_customers___infrastructure_cost_2___real.WR">#REF!</definedName>
    <definedName name="Active___Total_direct_procurement_from_customers___infrastructure_cost_2___real.WWN">#REF!</definedName>
    <definedName name="Active___Total_direct_procurement_from_customers___infrastructure_cost_3___real.ADDN1">#REF!</definedName>
    <definedName name="Active___Total_direct_procurement_from_customers___infrastructure_cost_3___real.ADDN2">#REF!</definedName>
    <definedName name="Active___Total_direct_procurement_from_customers___infrastructure_cost_3___real.BR">#REF!</definedName>
    <definedName name="Active___Total_direct_procurement_from_customers___infrastructure_cost_3___real.WN">#REF!</definedName>
    <definedName name="Active___Total_direct_procurement_from_customers___infrastructure_cost_3___real.WR">#REF!</definedName>
    <definedName name="Active___Total_direct_procurement_from_customers___infrastructure_cost_3___real.WWN">#REF!</definedName>
    <definedName name="Active___Total_direct_procurement_from_customers___infrastructure_cost_4___real.ADDN1">#REF!</definedName>
    <definedName name="Active___Total_direct_procurement_from_customers___infrastructure_cost_4___real.ADDN2">#REF!</definedName>
    <definedName name="Active___Total_direct_procurement_from_customers___infrastructure_cost_4___real.BR">#REF!</definedName>
    <definedName name="Active___Total_direct_procurement_from_customers___infrastructure_cost_4___real.WN">#REF!</definedName>
    <definedName name="Active___Total_direct_procurement_from_customers___infrastructure_cost_4___real.WR">#REF!</definedName>
    <definedName name="Active___Total_direct_procurement_from_customers___infrastructure_cost_4___real.WWN">#REF!</definedName>
    <definedName name="Active___Total_direct_procurement_from_customers___infrastructure_cost_5___real.ADDN1">#REF!</definedName>
    <definedName name="Active___Total_direct_procurement_from_customers___infrastructure_cost_5___real.ADDN2">#REF!</definedName>
    <definedName name="Active___Total_direct_procurement_from_customers___infrastructure_cost_5___real.BR">#REF!</definedName>
    <definedName name="Active___Total_direct_procurement_from_customers___infrastructure_cost_5___real.WN">#REF!</definedName>
    <definedName name="Active___Total_direct_procurement_from_customers___infrastructure_cost_5___real.WR">#REF!</definedName>
    <definedName name="Active___Total_direct_procurement_from_customers___infrastructure_cost_5___real.WWN">#REF!</definedName>
    <definedName name="Active___Total_direct_procurement_from_customers___infrastructure_cost_6___real.ADDN1">#REF!</definedName>
    <definedName name="Active___Total_direct_procurement_from_customers___infrastructure_cost_6___real.ADDN2">#REF!</definedName>
    <definedName name="Active___Total_direct_procurement_from_customers___infrastructure_cost_6___real.BR">#REF!</definedName>
    <definedName name="Active___Total_direct_procurement_from_customers___infrastructure_cost_6___real.WN">#REF!</definedName>
    <definedName name="Active___Total_direct_procurement_from_customers___infrastructure_cost_6___real.WR">#REF!</definedName>
    <definedName name="Active___Total_direct_procurement_from_customers___infrastructure_cost_6___real.WWN">#REF!</definedName>
    <definedName name="Active___Total_gross_operational_expenditure___including_cost_sharing___real.ADDN1">#REF!</definedName>
    <definedName name="Active___Total_gross_operational_expenditure___including_cost_sharing___real.ADDN2">#REF!</definedName>
    <definedName name="Active___Total_gross_operational_expenditure___including_cost_sharing___real.BR">#REF!</definedName>
    <definedName name="Active___Total_gross_operational_expenditure___including_cost_sharing___real.WN">#REF!</definedName>
    <definedName name="Active___Total_gross_operational_expenditure___including_cost_sharing___real.WR">#REF!</definedName>
    <definedName name="Active___Total_gross_operational_expenditure___including_cost_sharing___real.WWN">#REF!</definedName>
    <definedName name="Active___Total_other_price_control_income___real.ADDN1">#REF!</definedName>
    <definedName name="Active___Total_other_price_control_income___real.ADDN2">#REF!</definedName>
    <definedName name="Active___Total_other_price_control_income___real.BR">#REF!</definedName>
    <definedName name="Active___Total_other_price_control_income___real.WN">#REF!</definedName>
    <definedName name="Active___Total_other_price_control_income___real.WR">#REF!</definedName>
    <definedName name="Active___Total_other_price_control_income___real.WWN">#REF!</definedName>
    <definedName name="Active___Trade_and_other_payables___Retail_other_payables___nominal">#REF!</definedName>
    <definedName name="Active___Trade_and_other_payables___Retail_trade_payables___nominal">#REF!</definedName>
    <definedName name="Active___Trade_and_other_payables___Wholesale_creditors___residential_retail___nominal">#REF!</definedName>
    <definedName name="Active___Unmeasured_charge___business.ADDN1">#REF!</definedName>
    <definedName name="Active___Unmeasured_charge___business.ADDN2">#REF!</definedName>
    <definedName name="Active___Unmeasured_charge___business.BR">#REF!</definedName>
    <definedName name="Active___Unmeasured_charge___business.WN">#REF!</definedName>
    <definedName name="Active___Unmeasured_charge___business.WR">#REF!</definedName>
    <definedName name="Active___Unmeasured_charge___business.WWN">#REF!</definedName>
    <definedName name="Active___Unmeasured_charge___residential.ADDN1">#REF!</definedName>
    <definedName name="Active___Unmeasured_charge___residential.ADDN2">#REF!</definedName>
    <definedName name="Active___Unmeasured_charge___residential.BR">#REF!</definedName>
    <definedName name="Active___Unmeasured_charge___residential.WN">#REF!</definedName>
    <definedName name="Active___Unmeasured_charge___residential.WR">#REF!</definedName>
    <definedName name="Active___Unmeasured_charge___residential.WWN">#REF!</definedName>
    <definedName name="Active___Water_efficiency_funding___real.ADDN1">#REF!</definedName>
    <definedName name="Active___Water_efficiency_funding___real.ADDN2">#REF!</definedName>
    <definedName name="Active___Water_efficiency_funding___real.BR">#REF!</definedName>
    <definedName name="Active___Water_efficiency_funding___real.WN">#REF!</definedName>
    <definedName name="Active___Water_efficiency_funding___real.WR">#REF!</definedName>
    <definedName name="Active___Water_efficiency_funding___real.WWN">#REF!</definedName>
    <definedName name="Active___Wholesale___Trade_creditor_days___control.ADDN1">#REF!</definedName>
    <definedName name="Active___Wholesale___Trade_creditor_days___control.ADDN2">#REF!</definedName>
    <definedName name="Active___Wholesale___Trade_creditor_days___control.BR">#REF!</definedName>
    <definedName name="Active___Wholesale___Trade_creditor_days___control.WN">#REF!</definedName>
    <definedName name="Active___Wholesale___Trade_creditor_days___control.WR">#REF!</definedName>
    <definedName name="Active___Wholesale___Trade_creditor_days___control.WWN">#REF!</definedName>
    <definedName name="Active___Wholesale_and_retail_line_item_split___actual_company_structure___Retained_profits___residential_retail___nominal">#REF!</definedName>
    <definedName name="Active___Wholesale_and_retail_line_item_split___Capex_creditor___business_retail___nominal">#REF!</definedName>
    <definedName name="Active___Wholesale_and_retail_line_item_split___capex_creditors___residential_retail___nominal">#REF!</definedName>
    <definedName name="Active___Wholesale_DB_pension_cash_excess_over_charge___control___real.ADDN1">#REF!</definedName>
    <definedName name="Active___Wholesale_DB_pension_cash_excess_over_charge___control___real.ADDN2">#REF!</definedName>
    <definedName name="Active___Wholesale_DB_pension_cash_excess_over_charge___control___real.BR">#REF!</definedName>
    <definedName name="Active___Wholesale_DB_pension_cash_excess_over_charge___control___real.WN">#REF!</definedName>
    <definedName name="Active___Wholesale_DB_pension_cash_excess_over_charge___control___real.WR">#REF!</definedName>
    <definedName name="Active___Wholesale_DB_pension_cash_excess_over_charge___control___real.WWN">#REF!</definedName>
    <definedName name="Active___Wholesale_fixed_asset_life__post_override____control.ADDN1">#REF!</definedName>
    <definedName name="Active___Wholesale_fixed_asset_life__post_override____control.ADDN2">#REF!</definedName>
    <definedName name="Active___Wholesale_fixed_asset_life__post_override____control.BR">#REF!</definedName>
    <definedName name="Active___Wholesale_fixed_asset_life__post_override____control.WN">#REF!</definedName>
    <definedName name="Active___Wholesale_fixed_asset_life__post_override____control.WR">#REF!</definedName>
    <definedName name="Active___Wholesale_fixed_asset_life__post_override____control.WWN">#REF!</definedName>
    <definedName name="Active___Wholesale_WACC___notional___Cost_of_debt___nominal.ADDN1">#REF!</definedName>
    <definedName name="Active___Wholesale_WACC___notional___Cost_of_debt___nominal.ADDN2">#REF!</definedName>
    <definedName name="Active___Wholesale_WACC___notional___Cost_of_debt___nominal.BR">#REF!</definedName>
    <definedName name="Active___Wholesale_WACC___notional___Cost_of_debt___nominal.WN">#REF!</definedName>
    <definedName name="Active___Wholesale_WACC___notional___Cost_of_debt___nominal.WR">#REF!</definedName>
    <definedName name="Active___Wholesale_WACC___notional___Cost_of_debt___nominal.WWN">#REF!</definedName>
    <definedName name="Active___Wholesale_WACC___notional___Equity___nominal.ADDN1">#REF!</definedName>
    <definedName name="Active___Wholesale_WACC___notional___Equity___nominal.ADDN2">#REF!</definedName>
    <definedName name="Active___Wholesale_WACC___notional___Equity___nominal.BR">#REF!</definedName>
    <definedName name="Active___Wholesale_WACC___notional___Equity___nominal.WN">#REF!</definedName>
    <definedName name="Active___Wholesale_WACC___notional___Equity___nominal.WR">#REF!</definedName>
    <definedName name="Active___Wholesale_WACC___notional___Equity___nominal.WWN">#REF!</definedName>
    <definedName name="Active___Wholesale_WACC___notional___Gearing___nominal.ADDN1">#REF!</definedName>
    <definedName name="Active___Wholesale_WACC___notional___Gearing___nominal.ADDN2">#REF!</definedName>
    <definedName name="Active___Wholesale_WACC___notional___Gearing___nominal.BR">#REF!</definedName>
    <definedName name="Active___Wholesale_WACC___notional___Gearing___nominal.WN">#REF!</definedName>
    <definedName name="Active___Wholesale_WACC___notional___Gearing___nominal.WR">#REF!</definedName>
    <definedName name="Active___Wholesale_WACC___notional___Gearing___nominal.WWN">#REF!</definedName>
    <definedName name="Active___Year_on_year___change___CPI_H___Financial_year_average_indices_year_on_year__">#REF!</definedName>
    <definedName name="Active__RPI_CPIH_wedge_for_RPI_ILD_indexation_rate">#REF!</definedName>
    <definedName name="Actual_opening_Fixed_rate_debt___wholesale___nominal">#REF!</definedName>
    <definedName name="Actual_opening_index_linked_debt___wholesale___nominal">#REF!</definedName>
    <definedName name="Actuals_Old" localSheetId="1">#REF!</definedName>
    <definedName name="Actuals_Old" localSheetId="0">#REF!</definedName>
    <definedName name="Actuals_Old">#REF!</definedName>
    <definedName name="adbr" localSheetId="1" hidden="1">{"CHARGE",#N/A,FALSE,"401C11"}</definedName>
    <definedName name="adbr" localSheetId="0" hidden="1">{"CHARGE",#N/A,FALSE,"401C11"}</definedName>
    <definedName name="adbr" localSheetId="5" hidden="1">{"CHARGE",#N/A,FALSE,"401C11"}</definedName>
    <definedName name="adbr" hidden="1">{"CHARGE",#N/A,FALSE,"401C11"}</definedName>
    <definedName name="Additional_control_1___Allowed_Revenues___real">#REF!</definedName>
    <definedName name="Additional_control_1___K___periodic">#REF!</definedName>
    <definedName name="Additional_control_1_allowed_revenue_build_up___check">#REF!</definedName>
    <definedName name="Additional_control_1_allowed_revenue_build_up___check_overall">#REF!</definedName>
    <definedName name="Additional_control_2___Allowed_Revenues___real">#REF!</definedName>
    <definedName name="Additional_control_2___K___periodic">#REF!</definedName>
    <definedName name="Additional_control_2_allowed_revenue_build_up___check">#REF!</definedName>
    <definedName name="Additional_control_2_allowed_revenue_build_up___check_overall">#REF!</definedName>
    <definedName name="Additional_WoC_Modelled">#REF!</definedName>
    <definedName name="Additions_to_capital_allowance___main_rate_pool___new_capital_expenditure___nominal.ADDN1">#REF!</definedName>
    <definedName name="Additions_to_capital_allowance___main_rate_pool___new_capital_expenditure___nominal.ADDN2">#REF!</definedName>
    <definedName name="Additions_to_capital_allowance___main_rate_pool___new_capital_expenditure___nominal.BR">#REF!</definedName>
    <definedName name="Additions_to_capital_allowance___main_rate_pool___new_capital_expenditure___nominal.WN">#REF!</definedName>
    <definedName name="Additions_to_capital_allowance___main_rate_pool___new_capital_expenditure___nominal.WR">#REF!</definedName>
    <definedName name="Additions_to_capital_allowance___main_rate_pool___new_capital_expenditure___nominal.WWN">#REF!</definedName>
    <definedName name="Additions_to_capital_allowance___special_rate_pool___new_capital_expenditure____nominal.ADDN1">#REF!</definedName>
    <definedName name="Additions_to_capital_allowance___special_rate_pool___new_capital_expenditure____nominal.ADDN2">#REF!</definedName>
    <definedName name="Additions_to_capital_allowance___special_rate_pool___new_capital_expenditure____nominal.BR">#REF!</definedName>
    <definedName name="Additions_to_capital_allowance___special_rate_pool___new_capital_expenditure____nominal.WN">#REF!</definedName>
    <definedName name="Additions_to_capital_allowance___special_rate_pool___new_capital_expenditure____nominal.WR">#REF!</definedName>
    <definedName name="Additions_to_capital_allowance___special_rate_pool___new_capital_expenditure____nominal.WWN">#REF!</definedName>
    <definedName name="Additions_to_capital_allowance___structures_and_buildings_pool___new_capital_expenditure___nominal.ADDN1">#REF!</definedName>
    <definedName name="Additions_to_capital_allowance___structures_and_buildings_pool___new_capital_expenditure___nominal.ADDN2">#REF!</definedName>
    <definedName name="Additions_to_capital_allowance___structures_and_buildings_pool___new_capital_expenditure___nominal.BR">#REF!</definedName>
    <definedName name="Additions_to_capital_allowance___structures_and_buildings_pool___new_capital_expenditure___nominal.WN">#REF!</definedName>
    <definedName name="Additions_to_capital_allowance___structures_and_buildings_pool___new_capital_expenditure___nominal.WR">#REF!</definedName>
    <definedName name="Additions_to_capital_allowance___structures_and_buildings_pool___new_capital_expenditure___nominal.WWN">#REF!</definedName>
    <definedName name="Addn_average_bill___5yr_average___nominal">#REF!</definedName>
    <definedName name="Addn_average_bill___5yr_average___real">#REF!</definedName>
    <definedName name="Addn_average_bill___WoC___nominal">#REF!</definedName>
    <definedName name="Addn_average_bill___WoC___real">#REF!</definedName>
    <definedName name="Addn_average_bill_growth___nominal">#REF!</definedName>
    <definedName name="Addn_average_bill_growth___real">#REF!</definedName>
    <definedName name="AddRWD" localSheetId="1">#REF!</definedName>
    <definedName name="AddRWD" localSheetId="0">#REF!</definedName>
    <definedName name="AddRWD">#REF!</definedName>
    <definedName name="AddRWD2" localSheetId="1">#REF!</definedName>
    <definedName name="AddRWD2" localSheetId="0">#REF!</definedName>
    <definedName name="AddRWD2">#REF!</definedName>
    <definedName name="AddRWDI" localSheetId="1">#REF!</definedName>
    <definedName name="AddRWDI" localSheetId="0">#REF!</definedName>
    <definedName name="AddRWDI">#REF!</definedName>
    <definedName name="AddSC" localSheetId="1">#REF!</definedName>
    <definedName name="AddSC" localSheetId="0">#REF!</definedName>
    <definedName name="AddSC">#REF!</definedName>
    <definedName name="AddSC2" localSheetId="1">#REF!</definedName>
    <definedName name="AddSC2" localSheetId="0">#REF!</definedName>
    <definedName name="AddSC2">#REF!</definedName>
    <definedName name="AddSCI" localSheetId="1">#REF!</definedName>
    <definedName name="AddSCI" localSheetId="0">#REF!</definedName>
    <definedName name="AddSCI">#REF!</definedName>
    <definedName name="AddSLD" localSheetId="1">#REF!</definedName>
    <definedName name="AddSLD" localSheetId="0">#REF!</definedName>
    <definedName name="AddSLD">#REF!</definedName>
    <definedName name="AddSLD2" localSheetId="1">#REF!</definedName>
    <definedName name="AddSLD2" localSheetId="0">#REF!</definedName>
    <definedName name="AddSLD2">#REF!</definedName>
    <definedName name="AddSLDI" localSheetId="1">#REF!</definedName>
    <definedName name="AddSLDI" localSheetId="0">#REF!</definedName>
    <definedName name="AddSLDI">#REF!</definedName>
    <definedName name="AddSLT" localSheetId="1">#REF!</definedName>
    <definedName name="AddSLT" localSheetId="0">#REF!</definedName>
    <definedName name="AddSLT">#REF!</definedName>
    <definedName name="AddSLT2" localSheetId="1">#REF!</definedName>
    <definedName name="AddSLT2" localSheetId="0">#REF!</definedName>
    <definedName name="AddSLT2">#REF!</definedName>
    <definedName name="AddSLTI" localSheetId="1">#REF!</definedName>
    <definedName name="AddSLTI" localSheetId="0">#REF!</definedName>
    <definedName name="AddSLTI">#REF!</definedName>
    <definedName name="AddST" localSheetId="1">#REF!</definedName>
    <definedName name="AddST" localSheetId="0">#REF!</definedName>
    <definedName name="AddST">#REF!</definedName>
    <definedName name="AddST2" localSheetId="1">#REF!</definedName>
    <definedName name="AddST2" localSheetId="0">#REF!</definedName>
    <definedName name="AddST2">#REF!</definedName>
    <definedName name="AddSTI" localSheetId="1">#REF!</definedName>
    <definedName name="AddSTI" localSheetId="0">#REF!</definedName>
    <definedName name="AddSTI">#REF!</definedName>
    <definedName name="AddTWD" localSheetId="1">#REF!</definedName>
    <definedName name="AddTWD" localSheetId="0">#REF!</definedName>
    <definedName name="AddTWD">#REF!</definedName>
    <definedName name="AddTWI" localSheetId="1">#REF!</definedName>
    <definedName name="AddTWI" localSheetId="0">#REF!</definedName>
    <definedName name="AddTWI">#REF!</definedName>
    <definedName name="AddWR" localSheetId="1">#REF!</definedName>
    <definedName name="AddWR" localSheetId="0">#REF!</definedName>
    <definedName name="AddWR">#REF!</definedName>
    <definedName name="AddWR2" localSheetId="1">#REF!</definedName>
    <definedName name="AddWR2" localSheetId="0">#REF!</definedName>
    <definedName name="AddWR2">#REF!</definedName>
    <definedName name="AddWRI" localSheetId="1">#REF!</definedName>
    <definedName name="AddWRI" localSheetId="0">#REF!</definedName>
    <definedName name="AddWRI">#REF!</definedName>
    <definedName name="AddWT" localSheetId="1">#REF!</definedName>
    <definedName name="AddWT" localSheetId="0">#REF!</definedName>
    <definedName name="AddWT">#REF!</definedName>
    <definedName name="AddWT2" localSheetId="1">#REF!</definedName>
    <definedName name="AddWT2" localSheetId="0">#REF!</definedName>
    <definedName name="AddWT2">#REF!</definedName>
    <definedName name="AddWTD2" localSheetId="1">#REF!</definedName>
    <definedName name="AddWTD2" localSheetId="0">#REF!</definedName>
    <definedName name="AddWTD2">#REF!</definedName>
    <definedName name="AddWTI" localSheetId="1">#REF!</definedName>
    <definedName name="AddWTI" localSheetId="0">#REF!</definedName>
    <definedName name="AddWTI">#REF!</definedName>
    <definedName name="Adjusted_cash_interest_cover_ratio____control__Alternative_.ADDN1" localSheetId="1">#REF!</definedName>
    <definedName name="Adjusted_cash_interest_cover_ratio____control__Alternative_.ADDN1">#REF!</definedName>
    <definedName name="Adjusted_cash_interest_cover_ratio____control__Alternative_.ADDN2" localSheetId="1">#REF!</definedName>
    <definedName name="Adjusted_cash_interest_cover_ratio____control__Alternative_.ADDN2">#REF!</definedName>
    <definedName name="Adjusted_cash_interest_cover_ratio____control__Alternative_.BR" localSheetId="1">#REF!</definedName>
    <definedName name="Adjusted_cash_interest_cover_ratio____control__Alternative_.BR">#REF!</definedName>
    <definedName name="Adjusted_cash_interest_cover_ratio____control__Alternative_.WN">#REF!</definedName>
    <definedName name="Adjusted_cash_interest_cover_ratio____control__Alternative_.WR">#REF!</definedName>
    <definedName name="Adjusted_cash_interest_cover_ratio____control__Alternative_.WWN">#REF!</definedName>
    <definedName name="Adjusted_cash_interest_cover_ratio___Post_Fin_adj___Appointee__Alternative_">#REF!</definedName>
    <definedName name="Adjusted_cash_interest_cover_ratio__Alternative____Appointee">#REF!</definedName>
    <definedName name="Adjusted_cash_interest_cover_ratio__Alternative____weighted_average___Appointee">#REF!</definedName>
    <definedName name="Adjusted_cash_interest_cover_ratio__Ofwat____Appointee">#REF!</definedName>
    <definedName name="Adjusted_cash_interest_cover_ratio__Ofwat____control.ADDN1">#REF!</definedName>
    <definedName name="Adjusted_cash_interest_cover_ratio__Ofwat____control.ADDN2">#REF!</definedName>
    <definedName name="Adjusted_cash_interest_cover_ratio__Ofwat____control.BR">#REF!</definedName>
    <definedName name="Adjusted_cash_interest_cover_ratio__Ofwat____control.WN">#REF!</definedName>
    <definedName name="Adjusted_cash_interest_cover_ratio__Ofwat____control.WR">#REF!</definedName>
    <definedName name="Adjusted_cash_interest_cover_ratio__Ofwat____control.WWN">#REF!</definedName>
    <definedName name="Adjusted_cash_interest_cover_ratio__Ofwat____Post_Fin_adj___Appointee">#REF!</definedName>
    <definedName name="Adjusted_cash_interest_cover_ratio__Ofwat____weighted_average___Appointee">#REF!</definedName>
    <definedName name="Adjusted_opening_fixed_rate_debt___nominal.ADDN1">#REF!</definedName>
    <definedName name="Adjusted_opening_fixed_rate_debt___nominal.ADDN2">#REF!</definedName>
    <definedName name="Adjusted_opening_fixed_rate_debt___nominal.BR">#REF!</definedName>
    <definedName name="Adjusted_opening_fixed_rate_debt___nominal.WN">#REF!</definedName>
    <definedName name="Adjusted_opening_fixed_rate_debt___nominal.WR">#REF!</definedName>
    <definedName name="Adjusted_opening_fixed_rate_debt___nominal.WWN">#REF!</definedName>
    <definedName name="Adjusted_opening_ILD___nominal.ADDN1">#REF!</definedName>
    <definedName name="Adjusted_opening_ILD___nominal.ADDN2">#REF!</definedName>
    <definedName name="Adjusted_opening_ILD___nominal.BR">#REF!</definedName>
    <definedName name="Adjusted_opening_ILD___nominal.WN">#REF!</definedName>
    <definedName name="Adjusted_opening_ILD___nominal.WR">#REF!</definedName>
    <definedName name="Adjusted_opening_ILD___nominal.WWN">#REF!</definedName>
    <definedName name="Adjusted_taxable_profit__loss__wholesale_available_for_tax_loss_utilisation">#REF!</definedName>
    <definedName name="Adjusted_taxable_profit__loss__wholesale_available_for_tax_loss_utilisation___post_financeability___nominal">#REF!</definedName>
    <definedName name="Adjustment_factor_for_dual_service_bills___bill_module">#REF!</definedName>
    <definedName name="Adjustment_factor_for_single_service_bills___bill_module">#REF!</definedName>
    <definedName name="Adjustment_for_mid_year_cashflow_in_discounting_years">#REF!</definedName>
    <definedName name="Adjustment_for_pension_contributions___nominal.ADDN1">#REF!</definedName>
    <definedName name="Adjustment_for_pension_contributions___nominal.ADDN2">#REF!</definedName>
    <definedName name="Adjustment_for_pension_contributions___nominal.BR">#REF!</definedName>
    <definedName name="Adjustment_for_pension_contributions___nominal.WN">#REF!</definedName>
    <definedName name="Adjustment_for_pension_contributions___nominal.WR">#REF!</definedName>
    <definedName name="Adjustment_for_pension_contributions___nominal.WWN">#REF!</definedName>
    <definedName name="Adjustment_for_pension_contributions___wholesale___nominal">#REF!</definedName>
    <definedName name="Adjustment_to_net_debt_for_post_financeability_adjustments___nominal">#REF!</definedName>
    <definedName name="Adjustment_to_opening_fixed_rate_debt___nominal.ADDN1">#REF!</definedName>
    <definedName name="Adjustment_to_opening_fixed_rate_debt___nominal.ADDN2">#REF!</definedName>
    <definedName name="Adjustment_to_opening_fixed_rate_debt___nominal.BR">#REF!</definedName>
    <definedName name="Adjustment_to_opening_fixed_rate_debt___nominal.WN">#REF!</definedName>
    <definedName name="Adjustment_to_opening_fixed_rate_debt___nominal.WR">#REF!</definedName>
    <definedName name="Adjustment_to_opening_fixed_rate_debt___nominal.WWN">#REF!</definedName>
    <definedName name="Adjustment_to_remove_post_financeability_tax_uplift_double_count___real.ADDN1">#REF!</definedName>
    <definedName name="Adjustment_to_remove_post_financeability_tax_uplift_double_count___real.ADDN2">#REF!</definedName>
    <definedName name="Adjustment_to_remove_post_financeability_tax_uplift_double_count___real.BR">#REF!</definedName>
    <definedName name="Adjustment_to_remove_post_financeability_tax_uplift_double_count___real.WN">#REF!</definedName>
    <definedName name="Adjustment_to_remove_post_financeability_tax_uplift_double_count___real.WR">#REF!</definedName>
    <definedName name="Adjustment_to_remove_post_financeability_tax_uplift_double_count___real.WWN">#REF!</definedName>
    <definedName name="Adjustment_to_taxable_profit_loss_due_to_post_financeability_revenues___nominal.ADDN1">#REF!</definedName>
    <definedName name="Adjustment_to_taxable_profit_loss_due_to_post_financeability_revenues___nominal.ADDN2">#REF!</definedName>
    <definedName name="Adjustment_to_taxable_profit_loss_due_to_post_financeability_revenues___nominal.BR">#REF!</definedName>
    <definedName name="Adjustment_to_taxable_profit_loss_due_to_post_financeability_revenues___nominal.WN">#REF!</definedName>
    <definedName name="Adjustment_to_taxable_profit_loss_due_to_post_financeability_revenues___nominal.WR">#REF!</definedName>
    <definedName name="Adjustment_to_taxable_profit_loss_due_to_post_financeability_revenues___nominal.WWN">#REF!</definedName>
    <definedName name="Adjustment_to_taxable_profit_loss_due_to_post_financeability_revenues___wholesale___nominal">#REF!</definedName>
    <definedName name="Adjustment_to_Wholesale_revenue_requirement___nominal.ADDN1">#REF!</definedName>
    <definedName name="Adjustment_to_Wholesale_revenue_requirement___nominal.ADDN2">#REF!</definedName>
    <definedName name="Adjustment_to_Wholesale_revenue_requirement___nominal.BR">#REF!</definedName>
    <definedName name="Adjustment_to_Wholesale_revenue_requirement___nominal.WN">#REF!</definedName>
    <definedName name="Adjustment_to_Wholesale_revenue_requirement___nominal.WR">#REF!</definedName>
    <definedName name="Adjustment_to_Wholesale_revenue_requirement___nominal.WWN">#REF!</definedName>
    <definedName name="Adjustment_to_Wholesale_revenue_requirement___real___ADDN1">#REF!</definedName>
    <definedName name="Adjustment_to_Wholesale_revenue_requirement___real___ADDN2">#REF!</definedName>
    <definedName name="Adjustment_to_Wholesale_revenue_requirement___real___BR">#REF!</definedName>
    <definedName name="Adjustment_to_Wholesale_revenue_requirement___real___WN">#REF!</definedName>
    <definedName name="Adjustment_to_Wholesale_revenue_requirement___real___WR">#REF!</definedName>
    <definedName name="Adjustment_to_Wholesale_revenue_requirement___real___WWN">#REF!</definedName>
    <definedName name="Advance_receipts_measured_balance___Business___nominal">#REF!</definedName>
    <definedName name="Advance_receipts_measured_balance___Business___nominal.BEG">#REF!</definedName>
    <definedName name="Advance_receipts_measured_balance___Residential___nominal">#REF!</definedName>
    <definedName name="Advance_receipts_measured_balance___Residential___nominal.BEG">#REF!</definedName>
    <definedName name="Advance_receipts_measured_balance___Retail___nominal">#REF!</definedName>
    <definedName name="Advance_receipts_measured_movement___business___nominal">#REF!</definedName>
    <definedName name="Advance_receipts_measured_movement___residential___nominal">#REF!</definedName>
    <definedName name="Advance_receipts_measured_target_balance___business___nominal">#REF!</definedName>
    <definedName name="Advance_receipts_measured_target_balance___residential___nominal">#REF!</definedName>
    <definedName name="Advance_receipts_unmeasured_balance___Business___nominal">#REF!</definedName>
    <definedName name="Advance_receipts_unmeasured_balance___Business___nominal.BEG">#REF!</definedName>
    <definedName name="Advance_receipts_unmeasured_balance___Residential___nominal">#REF!</definedName>
    <definedName name="Advance_receipts_unmeasured_balance___Residential___nominal.BEG">#REF!</definedName>
    <definedName name="Advance_receipts_unmeasured_balance___Retail___nominal">#REF!</definedName>
    <definedName name="Advance_receipts_unmeasured_movement___business___nominal">#REF!</definedName>
    <definedName name="Advance_receipts_unmeasured_movement___residential___nominal">#REF!</definedName>
    <definedName name="Advance_receipts_unmeasured_target_balance___business___nominal">#REF!</definedName>
    <definedName name="Advance_receipts_unmeasured_target_balance___residential___nominal">#REF!</definedName>
    <definedName name="AFWBPtrans" localSheetId="1">#REF!</definedName>
    <definedName name="AFWBPtrans" localSheetId="0">#REF!</definedName>
    <definedName name="AFWBPtrans">#REF!</definedName>
    <definedName name="AFWtransition" localSheetId="1">#REF!</definedName>
    <definedName name="AFWtransition" localSheetId="0">#REF!</definedName>
    <definedName name="AFWtransition" localSheetId="5">#REF!</definedName>
    <definedName name="AFWtransition">#REF!</definedName>
    <definedName name="Alerts_breached_any_period" localSheetId="1">#REF!</definedName>
    <definedName name="Alerts_breached_any_period">#REF!</definedName>
    <definedName name="Allowable_deductions_to_taxable_profit____loss____control___nominal.ADDN1">#REF!</definedName>
    <definedName name="Allowable_deductions_to_taxable_profit____loss____control___nominal.ADDN2">#REF!</definedName>
    <definedName name="Allowable_deductions_to_taxable_profit____loss____control___nominal.BR">#REF!</definedName>
    <definedName name="Allowable_deductions_to_taxable_profit____loss____control___nominal.WN">#REF!</definedName>
    <definedName name="Allowable_deductions_to_taxable_profit____loss____control___nominal.WR">#REF!</definedName>
    <definedName name="Allowable_deductions_to_taxable_profit____loss____control___nominal.WWN">#REF!</definedName>
    <definedName name="Allowable_deductions_to_taxable_profit____loss____nominal">#REF!</definedName>
    <definedName name="Allowable_deductions_to_taxable_profit____loss____post_financeability___control___nominal.ADDN1">#REF!</definedName>
    <definedName name="Allowable_deductions_to_taxable_profit____loss____post_financeability___control___nominal.ADDN2">#REF!</definedName>
    <definedName name="Allowable_deductions_to_taxable_profit____loss____post_financeability___control___nominal.BR">#REF!</definedName>
    <definedName name="Allowable_deductions_to_taxable_profit____loss____post_financeability___control___nominal.WN">#REF!</definedName>
    <definedName name="Allowable_deductions_to_taxable_profit____loss____post_financeability___control___nominal.WR">#REF!</definedName>
    <definedName name="Allowable_deductions_to_taxable_profit____loss____post_financeability___control___nominal.WWN">#REF!</definedName>
    <definedName name="Allowable_deductions_to_taxable_profit____loss____post_financeability___nominal">#REF!</definedName>
    <definedName name="Allowance_per_measured_dual_service_customer__Thousands__inc_DPC_margin___real">#REF!</definedName>
    <definedName name="Allowance_per_measured_dual_service_customer_inc_DPC_margin_______nominal">#REF!</definedName>
    <definedName name="Allowance_per_measured_dual_service_customer_inc_DPC_margin_______real">#REF!</definedName>
    <definedName name="Allowance_per_measured_dual_service_customer_inc_DPC_margin___post_financeability_adjustments_______nominal">#REF!</definedName>
    <definedName name="Allowance_per_measured_dual_service_customer_inc_DPC_margin___post_financeability_adjustments_______real">#REF!</definedName>
    <definedName name="Allowance_per_measured_sewerage_customer__Thousands__inc_DPC_margin___real">#REF!</definedName>
    <definedName name="Allowance_per_measured_sewerage_customer_inc_DPC_margin_______nominal">#REF!</definedName>
    <definedName name="Allowance_per_measured_sewerage_customer_inc_DPC_margin_______real">#REF!</definedName>
    <definedName name="Allowance_per_measured_sewerage_customer_inc_DPC_margin___post_financeability_adjustments_______nominal">#REF!</definedName>
    <definedName name="Allowance_per_measured_sewerage_customer_inc_DPC_margin___post_financeability_adjustments_______real">#REF!</definedName>
    <definedName name="Allowance_per_measured_water_customer__Thousands__inc_DPC_margin___real">#REF!</definedName>
    <definedName name="Allowance_per_measured_water_customer_inc_DPC_margin_______nominal">#REF!</definedName>
    <definedName name="Allowance_per_measured_water_customer_inc_DPC_margin_______real">#REF!</definedName>
    <definedName name="Allowance_per_measured_water_customer_inc_DPC_margin___post_financeability_______nominal">#REF!</definedName>
    <definedName name="Allowance_per_measured_water_customer_inc_DPC_margin___post_financeability_______real">#REF!</definedName>
    <definedName name="Allowance_per_unmeasured_dual_customer__Thousands__inc_DPC_margin___real">#REF!</definedName>
    <definedName name="Allowance_per_unmeasured_dual_customer_inc_DPC_margin_______nominal">#REF!</definedName>
    <definedName name="Allowance_per_unmeasured_dual_customer_inc_DPC_margin_______real">#REF!</definedName>
    <definedName name="Allowance_per_unmeasured_dual_customer_inc_DPC_margin___post_financeability_adjustments_______nominal">#REF!</definedName>
    <definedName name="Allowance_per_unmeasured_dual_customer_inc_DPC_margin___post_financeability_adjustments_______real">#REF!</definedName>
    <definedName name="Allowance_per_unmeasured_sewerage_customer__Thousands__inc_DPC_margin___real">#REF!</definedName>
    <definedName name="Allowance_per_unmeasured_sewerage_customer_inc_DPC_margin_______nominal">#REF!</definedName>
    <definedName name="Allowance_per_unmeasured_sewerage_customer_inc_DPC_margin_______real">#REF!</definedName>
    <definedName name="Allowance_per_unmeasured_sewerage_customer_inc_DPC_margin___post_financeability_adjustments_______nominal">#REF!</definedName>
    <definedName name="Allowance_per_unmeasured_sewerage_customer_inc_DPC_margin___post_financeability_adjustments_______real">#REF!</definedName>
    <definedName name="Allowance_per_unmeasured_water_customer__Thousands__inc_DPC_margin___real">#REF!</definedName>
    <definedName name="Allowance_per_unmeasured_water_customer_inc_DPC_margin_______nominal">#REF!</definedName>
    <definedName name="Allowance_per_unmeasured_water_customer_inc_DPC_margin_______real">#REF!</definedName>
    <definedName name="Allowance_per_unmeasured_water_customer_inc_DPC_margin___post_financeability_adjustments_______nominal">#REF!</definedName>
    <definedName name="Allowance_per_unmeasured_water_customer_inc_DPC_margin___post_financeability_adjustments_______real">#REF!</definedName>
    <definedName name="Allowed_depreciation___Business___nominal">#REF!</definedName>
    <definedName name="Allowed_depreciation___Business___nominal___POS">#REF!</definedName>
    <definedName name="Allowed_depreciation___Post_efficiency_challenge_and_adjustment__Retail_depreciation_Business____nominal">#REF!</definedName>
    <definedName name="Allowed_depreciation___Residential___nominal">#REF!</definedName>
    <definedName name="Allowed_depreciation___Residential___nominal.NEG">#REF!</definedName>
    <definedName name="Allowed_depreciation__post_efficiency_challenge_and_adjustments____nominal">#REF!</definedName>
    <definedName name="Allowed_revenue_adds_up_on_exec_summary">#REF!</definedName>
    <definedName name="Allowed_revenue_adds_up_on_exec_summary_overall">#REF!</definedName>
    <definedName name="Allowed_revenue_including_DPC_adds_up_on_exec_summary">#REF!</definedName>
    <definedName name="Allowed_revenue_including_DPC_adds_up_on_exec_summary_overall">#REF!</definedName>
    <definedName name="Allowed_Revenues____nominal.ADDN1">#REF!</definedName>
    <definedName name="Allowed_Revenues____nominal.ADDN2">#REF!</definedName>
    <definedName name="Allowed_Revenues____nominal.BR">#REF!</definedName>
    <definedName name="Allowed_Revenues____nominal.WN">#REF!</definedName>
    <definedName name="Allowed_Revenues____nominal.WR">#REF!</definedName>
    <definedName name="Allowed_Revenues____nominal.WWN">#REF!</definedName>
    <definedName name="Allowed_revenues___control___real.ADDN1">#REF!</definedName>
    <definedName name="Allowed_revenues___control___real.ADDN2">#REF!</definedName>
    <definedName name="Allowed_revenues___control___real.BR">#REF!</definedName>
    <definedName name="Allowed_revenues___control___real.WN">#REF!</definedName>
    <definedName name="Allowed_revenues___control___real.WR">#REF!</definedName>
    <definedName name="Allowed_revenues___control___real.WWN">#REF!</definedName>
    <definedName name="Allowed_Revenues___percentage_movement____control.ADDN1">#REF!</definedName>
    <definedName name="Allowed_Revenues___percentage_movement____control.ADDN2">#REF!</definedName>
    <definedName name="Allowed_Revenues___percentage_movement____control.BR">#REF!</definedName>
    <definedName name="Allowed_Revenues___percentage_movement____control.WN">#REF!</definedName>
    <definedName name="Allowed_Revenues___percentage_movement____control.WR">#REF!</definedName>
    <definedName name="Allowed_Revenues___percentage_movement____control.WWN">#REF!</definedName>
    <definedName name="Allowed_Revenues___real.ADDN1">#REF!</definedName>
    <definedName name="Allowed_Revenues___real.ADDN2">#REF!</definedName>
    <definedName name="Allowed_Revenues___real.BR">#REF!</definedName>
    <definedName name="Allowed_Revenues___real.WN">#REF!</definedName>
    <definedName name="Allowed_Revenues___real.WR">#REF!</definedName>
    <definedName name="Allowed_Revenues___real.WWN">#REF!</definedName>
    <definedName name="Allowed_Revenues__post_revenue_solving_adjustment_____control___real.ADDN1">#REF!</definedName>
    <definedName name="Allowed_Revenues__post_revenue_solving_adjustment_____control___real.ADDN2">#REF!</definedName>
    <definedName name="Allowed_Revenues__post_revenue_solving_adjustment_____control___real.BR">#REF!</definedName>
    <definedName name="Allowed_Revenues__post_revenue_solving_adjustment_____control___real.WN">#REF!</definedName>
    <definedName name="Allowed_Revenues__post_revenue_solving_adjustment_____control___real.WR">#REF!</definedName>
    <definedName name="Allowed_Revenues__post_revenue_solving_adjustment_____control___real.WWN">#REF!</definedName>
    <definedName name="Allowed_revenues_inc_other_price_control_income___real___ADDN1">#REF!</definedName>
    <definedName name="Allowed_revenues_inc_other_price_control_income___real___ADDN2">#REF!</definedName>
    <definedName name="Allowed_revenues_inc_other_price_control_income___real___BR">#REF!</definedName>
    <definedName name="Allowed_revenues_inc_other_price_control_income___real___WN">#REF!</definedName>
    <definedName name="Allowed_revenues_inc_other_price_control_income___real___WR">#REF!</definedName>
    <definedName name="Allowed_revenues_inc_other_price_control_income___real___WWN">#REF!</definedName>
    <definedName name="Allowed_Revenues_including_post_financeability___real.ADDN1">#REF!</definedName>
    <definedName name="Allowed_Revenues_including_post_financeability___real.ADDN2">#REF!</definedName>
    <definedName name="Allowed_Revenues_including_post_financeability___real.BR">#REF!</definedName>
    <definedName name="Allowed_Revenues_including_post_financeability___real.WN">#REF!</definedName>
    <definedName name="Allowed_Revenues_including_post_financeability___real.WR">#REF!</definedName>
    <definedName name="Allowed_Revenues_including_post_financeability___real.WWN">#REF!</definedName>
    <definedName name="Allowed_revenues_including_post_financeability_adjustments___nominal.ADDN1">#REF!</definedName>
    <definedName name="Allowed_revenues_including_post_financeability_adjustments___nominal.ADDN2">#REF!</definedName>
    <definedName name="Allowed_revenues_including_post_financeability_adjustments___nominal.BR">#REF!</definedName>
    <definedName name="Allowed_revenues_including_post_financeability_adjustments___nominal.WN">#REF!</definedName>
    <definedName name="Allowed_revenues_including_post_financeability_adjustments___nominal.WR">#REF!</definedName>
    <definedName name="Allowed_revenues_including_post_financeability_adjustments___nominal.WWN">#REF!</definedName>
    <definedName name="Allowed_revenues_includingbase_revenues_for_growth_calculations___nominal.ADDN1">#REF!</definedName>
    <definedName name="Allowed_revenues_includingbase_revenues_for_growth_calculations___nominal.ADDN2">#REF!</definedName>
    <definedName name="Allowed_revenues_includingbase_revenues_for_growth_calculations___nominal.BR">#REF!</definedName>
    <definedName name="Allowed_revenues_includingbase_revenues_for_growth_calculations___nominal.WN">#REF!</definedName>
    <definedName name="Allowed_revenues_includingbase_revenues_for_growth_calculations___nominal.WR">#REF!</definedName>
    <definedName name="Allowed_revenues_includingbase_revenues_for_growth_calculations___nominal.WWN">#REF!</definedName>
    <definedName name="Alternative_area_total_Residentials_connected___control__WN_">#REF!</definedName>
    <definedName name="Alternative_area_total_Residentials_connected___control__WR_">#REF!</definedName>
    <definedName name="Alternative_area_WaSC_average_bill___real">#REF!</definedName>
    <definedName name="AMP_duration">#REF!</definedName>
    <definedName name="AMP_period_flag">#REF!</definedName>
    <definedName name="ANHBPtrans" localSheetId="1">#REF!</definedName>
    <definedName name="ANHBPtrans" localSheetId="0">#REF!</definedName>
    <definedName name="ANHBPtrans">#REF!</definedName>
    <definedName name="ANHtransition" localSheetId="1">#REF!</definedName>
    <definedName name="ANHtransition" localSheetId="0">#REF!</definedName>
    <definedName name="ANHtransition" localSheetId="5">#REF!</definedName>
    <definedName name="ANHtransition">#REF!</definedName>
    <definedName name="Annual___movement_in_CPI_H_" localSheetId="1">#REF!</definedName>
    <definedName name="Annual___movement_in_CPI_H_">#REF!</definedName>
    <definedName name="Annual_percentage_increase__deflated_using_Nov_Nov_CPI_H______control.ADDN1">#REF!</definedName>
    <definedName name="Annual_percentage_increase__deflated_using_Nov_Nov_CPI_H______control.ADDN2">#REF!</definedName>
    <definedName name="Annual_percentage_increase__deflated_using_Nov_Nov_CPI_H______control.BR">#REF!</definedName>
    <definedName name="Annual_percentage_increase__deflated_using_Nov_Nov_CPI_H______control.WN">#REF!</definedName>
    <definedName name="Annual_percentage_increase__deflated_using_Nov_Nov_CPI_H______control.WR">#REF!</definedName>
    <definedName name="Annual_percentage_increase__deflated_using_Nov_Nov_CPI_H______control.WWN">#REF!</definedName>
    <definedName name="App1bdata" localSheetId="1">#REF!</definedName>
    <definedName name="App1bdata" localSheetId="0">#REF!</definedName>
    <definedName name="App1bdata">#REF!</definedName>
    <definedName name="App1bIDnrs" localSheetId="1">#REF!</definedName>
    <definedName name="App1bIDnrs" localSheetId="0">#REF!</definedName>
    <definedName name="App1bIDnrs">#REF!</definedName>
    <definedName name="App1data" localSheetId="1">#REF!</definedName>
    <definedName name="App1data" localSheetId="0">#REF!</definedName>
    <definedName name="App1data">#REF!</definedName>
    <definedName name="App1IDnrs" localSheetId="1">#REF!</definedName>
    <definedName name="App1IDnrs" localSheetId="0">#REF!</definedName>
    <definedName name="App1IDnrs">#REF!</definedName>
    <definedName name="Appointee_balance_sheet_balances" localSheetId="1">#REF!</definedName>
    <definedName name="Appointee_balance_sheet_balances">#REF!</definedName>
    <definedName name="Appointee_balance_sheet_balances_overall" localSheetId="1">#REF!</definedName>
    <definedName name="Appointee_balance_sheet_balances_overall">#REF!</definedName>
    <definedName name="Appointee_Base_Regulated_Equity___nominal" localSheetId="1">#REF!</definedName>
    <definedName name="Appointee_Base_Regulated_Equity___nominal">#REF!</definedName>
    <definedName name="Appointee_net_debt_adjustment_for_post_financeability___nominal">#REF!</definedName>
    <definedName name="Appointee_Total_Base_RoRE___nominal">#REF!</definedName>
    <definedName name="Appointee_Total_Revenues___real">#REF!</definedName>
    <definedName name="Appointee_Total_Revenues_inclusive_of_DPC_margin___real">#REF!</definedName>
    <definedName name="Apportioned_DPC_cost_per_customer___real.1">#REF!</definedName>
    <definedName name="Apportioned_DPC_cost_per_customer___real.2">#REF!</definedName>
    <definedName name="Apportioned_DPC_cost_per_customer___real.3">#REF!</definedName>
    <definedName name="Apportioned_DPC_costs___real.1">#REF!</definedName>
    <definedName name="Apportioned_DPC_costs___real.2">#REF!</definedName>
    <definedName name="Apportioned_DPC_costs___real.3">#REF!</definedName>
    <definedName name="Apportioned_DPC_costs_margin___real.1">#REF!</definedName>
    <definedName name="Apportioned_DPC_costs_margin___real.2">#REF!</definedName>
    <definedName name="Apportioned_DPC_costs_margin___real.3">#REF!</definedName>
    <definedName name="Apportioned_negative_tax___nominal.ADDN1">#REF!</definedName>
    <definedName name="Apportioned_negative_tax___nominal.ADDN2">#REF!</definedName>
    <definedName name="Apportioned_negative_tax___nominal.BR">#REF!</definedName>
    <definedName name="Apportioned_negative_tax___nominal.WN">#REF!</definedName>
    <definedName name="Apportioned_negative_tax___nominal.WR">#REF!</definedName>
    <definedName name="Apportioned_negative_tax___nominal.WWN">#REF!</definedName>
    <definedName name="Apportioned_negative_tax___post_financeability___nominal.ADDN1">#REF!</definedName>
    <definedName name="Apportioned_negative_tax___post_financeability___nominal.ADDN2">#REF!</definedName>
    <definedName name="Apportioned_negative_tax___post_financeability___nominal.BR">#REF!</definedName>
    <definedName name="Apportioned_negative_tax___post_financeability___nominal.WN">#REF!</definedName>
    <definedName name="Apportioned_negative_tax___post_financeability___nominal.WR">#REF!</definedName>
    <definedName name="Apportioned_negative_tax___post_financeability___nominal.WWN">#REF!</definedName>
    <definedName name="Apportioned_Total_wholesale_revenue_impact_of_post_financeability___Business___nominal">#REF!</definedName>
    <definedName name="Apportioned_Total_wholesale_revenue_impact_of_post_financeability___Business___real">#REF!</definedName>
    <definedName name="Apportioned_Total_wholesale_revenue_impact_of_post_financeability___Residential___nominal">#REF!</definedName>
    <definedName name="Apportioned_wholesale_charge_for_Business_retail___nominal">#REF!</definedName>
    <definedName name="Apportioned_wholesale_charge_for_Business_retail__in_millions____nominal">#REF!</definedName>
    <definedName name="Apportioned_wholesale_charge_for_Business_retail__in_millions____nominal.NEG">#REF!</definedName>
    <definedName name="Apportioned_wholesale_charge_for_Residential_retail___nominal">#REF!</definedName>
    <definedName name="APR19inrw" localSheetId="1">#REF!</definedName>
    <definedName name="APR19inrw" localSheetId="0">#REF!</definedName>
    <definedName name="APR19inrw">#REF!</definedName>
    <definedName name="APR19inrww" localSheetId="1">#REF!</definedName>
    <definedName name="APR19inrww" localSheetId="0">#REF!</definedName>
    <definedName name="APR19inrww">#REF!</definedName>
    <definedName name="APR19sgc" localSheetId="1">#REF!</definedName>
    <definedName name="APR19sgc" localSheetId="0">#REF!</definedName>
    <definedName name="APR19sgc">#REF!</definedName>
    <definedName name="APR19smi" localSheetId="1">#REF!</definedName>
    <definedName name="APR19smi" localSheetId="0">#REF!</definedName>
    <definedName name="APR19smi">#REF!</definedName>
    <definedName name="APR19smni" localSheetId="1">#REF!</definedName>
    <definedName name="APR19smni" localSheetId="0">#REF!</definedName>
    <definedName name="APR19smni">#REF!</definedName>
    <definedName name="APR19soi" localSheetId="1">#REF!</definedName>
    <definedName name="APR19soi" localSheetId="0">#REF!</definedName>
    <definedName name="APR19soi">#REF!</definedName>
    <definedName name="APR19soni" localSheetId="1">#REF!</definedName>
    <definedName name="APR19soni" localSheetId="0">#REF!</definedName>
    <definedName name="APR19soni">#REF!</definedName>
    <definedName name="APR19stps" localSheetId="1">#REF!</definedName>
    <definedName name="APR19stps" localSheetId="0">#REF!</definedName>
    <definedName name="APR19stps">#REF!</definedName>
    <definedName name="APR19wgc" localSheetId="1">#REF!</definedName>
    <definedName name="APR19wgc" localSheetId="0">#REF!</definedName>
    <definedName name="APR19wgc">#REF!</definedName>
    <definedName name="APR19wmi" localSheetId="1">#REF!</definedName>
    <definedName name="APR19wmi" localSheetId="0">#REF!</definedName>
    <definedName name="APR19wmi">#REF!</definedName>
    <definedName name="APR19wmni" localSheetId="1">#REF!</definedName>
    <definedName name="APR19wmni" localSheetId="0">#REF!</definedName>
    <definedName name="APR19wmni">#REF!</definedName>
    <definedName name="APR19woi" localSheetId="1">#REF!</definedName>
    <definedName name="APR19woi" localSheetId="0">#REF!</definedName>
    <definedName name="APR19woi">#REF!</definedName>
    <definedName name="APR19woni" localSheetId="1">#REF!</definedName>
    <definedName name="APR19woni" localSheetId="0">#REF!</definedName>
    <definedName name="APR19woni">#REF!</definedName>
    <definedName name="APR19wtps" localSheetId="1">#REF!</definedName>
    <definedName name="APR19wtps" localSheetId="0">#REF!</definedName>
    <definedName name="APR19wtps">#REF!</definedName>
    <definedName name="APRinrw" localSheetId="1">#REF!</definedName>
    <definedName name="APRinrw" localSheetId="0">#REF!</definedName>
    <definedName name="APRinrw">#REF!</definedName>
    <definedName name="APRinrww" localSheetId="1">#REF!</definedName>
    <definedName name="APRinrww" localSheetId="0">#REF!</definedName>
    <definedName name="APRinrww">#REF!</definedName>
    <definedName name="APRsgc" localSheetId="1">#REF!</definedName>
    <definedName name="APRsgc" localSheetId="0">#REF!</definedName>
    <definedName name="APRsgc">#REF!</definedName>
    <definedName name="APRsmi" localSheetId="1">#REF!</definedName>
    <definedName name="APRsmi" localSheetId="0">#REF!</definedName>
    <definedName name="APRsmi">#REF!</definedName>
    <definedName name="APRsmni" localSheetId="1">#REF!</definedName>
    <definedName name="APRsmni" localSheetId="0">#REF!</definedName>
    <definedName name="APRsmni">#REF!</definedName>
    <definedName name="APRsoi" localSheetId="1">#REF!</definedName>
    <definedName name="APRsoi" localSheetId="0">#REF!</definedName>
    <definedName name="APRsoi">#REF!</definedName>
    <definedName name="APRsoni" localSheetId="1">#REF!</definedName>
    <definedName name="APRsoni" localSheetId="0">#REF!</definedName>
    <definedName name="APRsoni">#REF!</definedName>
    <definedName name="APRstps" localSheetId="1">#REF!</definedName>
    <definedName name="APRstps" localSheetId="0">#REF!</definedName>
    <definedName name="APRstps">#REF!</definedName>
    <definedName name="APRwgc" localSheetId="1">#REF!</definedName>
    <definedName name="APRwgc" localSheetId="0">#REF!</definedName>
    <definedName name="APRwgc">#REF!</definedName>
    <definedName name="APRwmi" localSheetId="1">#REF!</definedName>
    <definedName name="APRwmi" localSheetId="0">#REF!</definedName>
    <definedName name="APRwmi">#REF!</definedName>
    <definedName name="APRwmni" localSheetId="1">#REF!</definedName>
    <definedName name="APRwmni" localSheetId="0">#REF!</definedName>
    <definedName name="APRwmni">#REF!</definedName>
    <definedName name="APRwoi" localSheetId="1">#REF!</definedName>
    <definedName name="APRwoi" localSheetId="0">#REF!</definedName>
    <definedName name="APRwoi">#REF!</definedName>
    <definedName name="APRwoni" localSheetId="1">#REF!</definedName>
    <definedName name="APRwoni" localSheetId="0">#REF!</definedName>
    <definedName name="APRwoni">#REF!</definedName>
    <definedName name="APRwtps" localSheetId="1">#REF!</definedName>
    <definedName name="APRwtps" localSheetId="0">#REF!</definedName>
    <definedName name="APRwtps">#REF!</definedName>
    <definedName name="At_cost_wholesale_fixed_assets_depreciable_basis_balance___control___nominal.ADDN1" localSheetId="1">#REF!</definedName>
    <definedName name="At_cost_wholesale_fixed_assets_depreciable_basis_balance___control___nominal.ADDN1">#REF!</definedName>
    <definedName name="At_cost_wholesale_fixed_assets_depreciable_basis_balance___control___nominal.ADDN1.BEG" localSheetId="1">#REF!</definedName>
    <definedName name="At_cost_wholesale_fixed_assets_depreciable_basis_balance___control___nominal.ADDN1.BEG">#REF!</definedName>
    <definedName name="At_cost_wholesale_fixed_assets_depreciable_basis_balance___control___nominal.ADDN2" localSheetId="1">#REF!</definedName>
    <definedName name="At_cost_wholesale_fixed_assets_depreciable_basis_balance___control___nominal.ADDN2">#REF!</definedName>
    <definedName name="At_cost_wholesale_fixed_assets_depreciable_basis_balance___control___nominal.ADDN2.BEG">#REF!</definedName>
    <definedName name="At_cost_wholesale_fixed_assets_depreciable_basis_balance___control___nominal.BR">#REF!</definedName>
    <definedName name="At_cost_wholesale_fixed_assets_depreciable_basis_balance___control___nominal.BR.BEG">#REF!</definedName>
    <definedName name="At_cost_wholesale_fixed_assets_depreciable_basis_balance___control___nominal.WN">#REF!</definedName>
    <definedName name="At_cost_wholesale_fixed_assets_depreciable_basis_balance___control___nominal.WN.BEG">#REF!</definedName>
    <definedName name="At_cost_wholesale_fixed_assets_depreciable_basis_balance___control___nominal.WR">#REF!</definedName>
    <definedName name="At_cost_wholesale_fixed_assets_depreciable_basis_balance___control___nominal.WR.BEG">#REF!</definedName>
    <definedName name="At_cost_wholesale_fixed_assets_depreciable_basis_balance___control___nominal.WWN">#REF!</definedName>
    <definedName name="At_cost_wholesale_fixed_assets_depreciable_basis_balance___control___nominal.WWN.BEG">#REF!</definedName>
    <definedName name="At_cost_wholesale_fixed_assets_initial_balance___control___nominal.ADDN1">#REF!</definedName>
    <definedName name="At_cost_wholesale_fixed_assets_initial_balance___control___nominal.ADDN2">#REF!</definedName>
    <definedName name="At_cost_wholesale_fixed_assets_initial_balance___control___nominal.BR">#REF!</definedName>
    <definedName name="At_cost_wholesale_fixed_assets_initial_balance___control___nominal.WN">#REF!</definedName>
    <definedName name="At_cost_wholesale_fixed_assets_initial_balance___control___nominal.WR">#REF!</definedName>
    <definedName name="At_cost_wholesale_fixed_assets_initial_balance___control___nominal.WWN">#REF!</definedName>
    <definedName name="At_cost_wholesale_fixed_assets_initial_balance_adj.___control___nominal.ADDN1">#REF!</definedName>
    <definedName name="At_cost_wholesale_fixed_assets_initial_balance_adj.___control___nominal.ADDN2">#REF!</definedName>
    <definedName name="At_cost_wholesale_fixed_assets_initial_balance_adj.___control___nominal.BR">#REF!</definedName>
    <definedName name="At_cost_wholesale_fixed_assets_initial_balance_adj.___control___nominal.WN">#REF!</definedName>
    <definedName name="At_cost_wholesale_fixed_assets_initial_balance_adj.___control___nominal.WR">#REF!</definedName>
    <definedName name="At_cost_wholesale_fixed_assets_initial_balance_adj.___control___nominal.WWN">#REF!</definedName>
    <definedName name="Average_CPI_H____base_index___2022_23">#REF!</definedName>
    <definedName name="Average_household_bill_for_single_wholesale_service___additional_control_1___real">#REF!</definedName>
    <definedName name="Average_household_bill_for_single_wholesale_service___additional_control_1___real___growth">#REF!</definedName>
    <definedName name="Average_household_bill_for_single_wholesale_service___additional_control_2___real">#REF!</definedName>
    <definedName name="Average_household_bill_for_single_wholesale_service___additional_control_2___real___growth">#REF!</definedName>
    <definedName name="Average_household_bill_for_single_wholesale_service___bio_resources___real">#REF!</definedName>
    <definedName name="Average_household_bill_for_single_wholesale_service___bioresources___real___growth">#REF!</definedName>
    <definedName name="Average_household_bill_for_single_wholesale_service___real.ADDN1">#REF!</definedName>
    <definedName name="Average_household_bill_for_single_wholesale_service___real.ADDN2">#REF!</definedName>
    <definedName name="Average_household_bill_for_single_wholesale_service___real.BR">#REF!</definedName>
    <definedName name="Average_household_bill_for_single_wholesale_service___real.WN">#REF!</definedName>
    <definedName name="Average_household_bill_for_single_wholesale_service___real.WR">#REF!</definedName>
    <definedName name="Average_household_bill_for_single_wholesale_service___real.WWN">#REF!</definedName>
    <definedName name="Average_household_bill_for_single_wholesale_service___real___growth.ADDN1">#REF!</definedName>
    <definedName name="Average_household_bill_for_single_wholesale_service___real___growth.ADDN2">#REF!</definedName>
    <definedName name="Average_household_bill_for_single_wholesale_service___real___growth.BR">#REF!</definedName>
    <definedName name="Average_household_bill_for_single_wholesale_service___real___growth.WN">#REF!</definedName>
    <definedName name="Average_household_bill_for_single_wholesale_service___real___growth.WR">#REF!</definedName>
    <definedName name="Average_household_bill_for_single_wholesale_service___real___growth.WWN">#REF!</definedName>
    <definedName name="Average_household_bill_for_single_wholesale_service___wastewater_network___real">#REF!</definedName>
    <definedName name="Average_household_bill_for_single_wholesale_service___wastewater_network___real___growth">#REF!</definedName>
    <definedName name="Average_household_bill_for_single_wholesale_service___water_network____real">#REF!</definedName>
    <definedName name="Average_household_bill_for_single_wholesale_service___water_network___real___growth">#REF!</definedName>
    <definedName name="Average_household_bill_for_single_wholesale_service___water_resources___real">#REF!</definedName>
    <definedName name="Average_household_bill_for_single_wholesale_service___water_resources___real___growth">#REF!</definedName>
    <definedName name="Average_net_debt_for_RoRE_calculation___Appointee___nominal">#REF!</definedName>
    <definedName name="Average_net_debt_for_RoRE_calculation___control___nominal.ADDN1">#REF!</definedName>
    <definedName name="Average_net_debt_for_RoRE_calculation___control___nominal.ADDN2">#REF!</definedName>
    <definedName name="Average_net_debt_for_RoRE_calculation___control___nominal.BR">#REF!</definedName>
    <definedName name="Average_net_debt_for_RoRE_calculation___control___nominal.WN">#REF!</definedName>
    <definedName name="Average_net_debt_for_RoRE_calculation___control___nominal.WR">#REF!</definedName>
    <definedName name="Average_net_debt_for_RoRE_calculation___control___nominal.WWN">#REF!</definedName>
    <definedName name="Average_of_2020_25_RCV___nominal.ADDN1">#REF!</definedName>
    <definedName name="Average_of_2020_25_RCV___nominal.ADDN2">#REF!</definedName>
    <definedName name="Average_of_2020_25_RCV___nominal.BR">#REF!</definedName>
    <definedName name="Average_of_2020_25_RCV___nominal.WN">#REF!</definedName>
    <definedName name="Average_of_2020_25_RCV___nominal.WR">#REF!</definedName>
    <definedName name="Average_of_2020_25_RCV___nominal.WWN">#REF!</definedName>
    <definedName name="Average_of_Post_2025_RCV___nominal.ADDN1">#REF!</definedName>
    <definedName name="Average_of_Post_2025_RCV___nominal.ADDN2">#REF!</definedName>
    <definedName name="Average_of_Post_2025_RCV___nominal.BR">#REF!</definedName>
    <definedName name="Average_of_Post_2025_RCV___nominal.WN">#REF!</definedName>
    <definedName name="Average_of_Post_2025_RCV___nominal.WR">#REF!</definedName>
    <definedName name="Average_of_Post_2025_RCV___nominal.WWN">#REF!</definedName>
    <definedName name="Average_of_Pre_2020_RCV___nominal.ADDN1">#REF!</definedName>
    <definedName name="Average_of_Pre_2020_RCV___nominal.ADDN2">#REF!</definedName>
    <definedName name="Average_of_Pre_2020_RCV___nominal.BR">#REF!</definedName>
    <definedName name="Average_of_Pre_2020_RCV___nominal.WN">#REF!</definedName>
    <definedName name="Average_of_Pre_2020_RCV___nominal.WR">#REF!</definedName>
    <definedName name="Average_of_Pre_2020_RCV___nominal.WWN">#REF!</definedName>
    <definedName name="Average_of_RCV___ADDN1__nominal">#REF!</definedName>
    <definedName name="Average_of_RCV___ADDN2___nominal">#REF!</definedName>
    <definedName name="Average_of_RCV___Appointee___Fcst___nominal">#REF!</definedName>
    <definedName name="Average_of_RCV___Appointee___nominal">#REF!</definedName>
    <definedName name="Average_of_RCV___BR___nominal">#REF!</definedName>
    <definedName name="Average_of_RCV___control___nominal.ADDN1">#REF!</definedName>
    <definedName name="Average_of_RCV___control___nominal.ADDN2">#REF!</definedName>
    <definedName name="Average_of_RCV___control___nominal.BR">#REF!</definedName>
    <definedName name="Average_of_RCV___control___nominal.WN">#REF!</definedName>
    <definedName name="Average_of_RCV___control___nominal.WR">#REF!</definedName>
    <definedName name="Average_of_RCV___control___nominal.WWN">#REF!</definedName>
    <definedName name="Average_of_RCV___forecast____control___nominal.ADDN1">#REF!</definedName>
    <definedName name="Average_of_RCV___forecast____control___nominal.ADDN2">#REF!</definedName>
    <definedName name="Average_of_RCV___forecast____control___nominal.BR">#REF!</definedName>
    <definedName name="Average_of_RCV___forecast____control___nominal.WN">#REF!</definedName>
    <definedName name="Average_of_RCV___forecast____control___nominal.WR">#REF!</definedName>
    <definedName name="Average_of_RCV___forecast____control___nominal.WWN">#REF!</definedName>
    <definedName name="Average_of_RCV___Wholesale___nominal">#REF!</definedName>
    <definedName name="Average_of_RCV___WN___nominal">#REF!</definedName>
    <definedName name="Average_of_RCV___WR___nominal">#REF!</definedName>
    <definedName name="Average_of_RCV___WWN___nominal">#REF!</definedName>
    <definedName name="Average_post_2025_RCV_additions___nominal.ADDN1">#REF!</definedName>
    <definedName name="Average_post_2025_RCV_additions___nominal.ADDN2">#REF!</definedName>
    <definedName name="Average_post_2025_RCV_additions___nominal.BR">#REF!</definedName>
    <definedName name="Average_post_2025_RCV_additions___nominal.WN">#REF!</definedName>
    <definedName name="Average_post_2025_RCV_additions___nominal.WR">#REF!</definedName>
    <definedName name="Average_post_2025_RCV_additions___nominal.WWN">#REF!</definedName>
    <definedName name="Average_post_2025_RCV_additions___Wholesale___nominal">#REF!</definedName>
    <definedName name="Average_retail_service_revenue___tariff_band___nominal.1">#REF!</definedName>
    <definedName name="Average_retail_service_revenue___tariff_band___nominal.2">#REF!</definedName>
    <definedName name="Average_retail_service_revenue___tariff_band___nominal.3">#REF!</definedName>
    <definedName name="AVON" localSheetId="1">#REF!</definedName>
    <definedName name="AVON" localSheetId="0">#REF!</definedName>
    <definedName name="AVON" localSheetId="5">#REF!</definedName>
    <definedName name="AVON">#REF!</definedName>
    <definedName name="b" localSheetId="1" hidden="1">{"CHARGE",#N/A,FALSE,"401C11"}</definedName>
    <definedName name="b" localSheetId="0" hidden="1">{"CHARGE",#N/A,FALSE,"401C11"}</definedName>
    <definedName name="b" localSheetId="5" hidden="1">{"CHARGE",#N/A,FALSE,"401C11"}</definedName>
    <definedName name="b" hidden="1">{"CHARGE",#N/A,FALSE,"401C11"}</definedName>
    <definedName name="B_NFIN_All" localSheetId="1">#REF!</definedName>
    <definedName name="B_NFIN_All" localSheetId="0">#REF!</definedName>
    <definedName name="B_NFIN_All">#REF!</definedName>
    <definedName name="Base_Regulated_Equity___control___nominal.ADDN1" localSheetId="1">#REF!</definedName>
    <definedName name="Base_Regulated_Equity___control___nominal.ADDN1">#REF!</definedName>
    <definedName name="Base_Regulated_Equity___control___nominal.ADDN2" localSheetId="1">#REF!</definedName>
    <definedName name="Base_Regulated_Equity___control___nominal.ADDN2">#REF!</definedName>
    <definedName name="Base_Regulated_Equity___control___nominal.BR" localSheetId="1">#REF!</definedName>
    <definedName name="Base_Regulated_Equity___control___nominal.BR">#REF!</definedName>
    <definedName name="Base_Regulated_Equity___control___nominal.WN">#REF!</definedName>
    <definedName name="Base_Regulated_Equity___control___nominal.WR">#REF!</definedName>
    <definedName name="Base_Regulated_Equity___control___nominal.WWN">#REF!</definedName>
    <definedName name="Base_Regulated_Equity___issued_equity___nominal">#REF!</definedName>
    <definedName name="Base_Regulated_Equity___issued_equity___real">#REF!</definedName>
    <definedName name="Base_revenue_for_2024_25___nominal.ADDN1">#REF!</definedName>
    <definedName name="Base_revenue_for_2024_25___nominal.ADDN2">#REF!</definedName>
    <definedName name="Base_revenue_for_2024_25___nominal.BR">#REF!</definedName>
    <definedName name="Base_revenue_for_2024_25___nominal.WN">#REF!</definedName>
    <definedName name="Base_revenue_for_2024_25___nominal.WR">#REF!</definedName>
    <definedName name="Base_revenue_for_2024_25___nominal.WWN">#REF!</definedName>
    <definedName name="Base_RoRE_Appointee___nominal">#REF!</definedName>
    <definedName name="Base_RoRE_on_2020_25_RCV_bf_balance___control___nominal.ADDN1">#REF!</definedName>
    <definedName name="Base_RoRE_on_2020_25_RCV_bf_balance___control___nominal.ADDN2">#REF!</definedName>
    <definedName name="Base_RoRE_on_2020_25_RCV_bf_balance___control___nominal.BR">#REF!</definedName>
    <definedName name="Base_RoRE_on_2020_25_RCV_bf_balance___control___nominal.WN">#REF!</definedName>
    <definedName name="Base_RoRE_on_2020_25_RCV_bf_balance___control___nominal.WR">#REF!</definedName>
    <definedName name="Base_RoRE_on_2020_25_RCV_bf_balance___control___nominal.WWN">#REF!</definedName>
    <definedName name="Base_RoRE_on_Post_2025_RCV_balance___control___nominal.ADDN1">#REF!</definedName>
    <definedName name="Base_RoRE_on_Post_2025_RCV_balance___control___nominal.ADDN2">#REF!</definedName>
    <definedName name="Base_RoRE_on_Post_2025_RCV_balance___control___nominal.BR">#REF!</definedName>
    <definedName name="Base_RoRE_on_Post_2025_RCV_balance___control___nominal.WN">#REF!</definedName>
    <definedName name="Base_RoRE_on_Post_2025_RCV_balance___control___nominal.WR">#REF!</definedName>
    <definedName name="Base_RoRE_on_Post_2025_RCV_balance___control___nominal.WWN">#REF!</definedName>
    <definedName name="Base_RoRE_on_Pre_2020_RCV_bf_balance___control___nominal.ADDN1">#REF!</definedName>
    <definedName name="Base_RoRE_on_Pre_2020_RCV_bf_balance___control___nominal.ADDN2">#REF!</definedName>
    <definedName name="Base_RoRE_on_Pre_2020_RCV_bf_balance___control___nominal.BR">#REF!</definedName>
    <definedName name="Base_RoRE_on_Pre_2020_RCV_bf_balance___control___nominal.WN">#REF!</definedName>
    <definedName name="Base_RoRE_on_Pre_2020_RCV_bf_balance___control___nominal.WR">#REF!</definedName>
    <definedName name="Base_RoRE_on_Pre_2020_RCV_bf_balance___control___nominal.WWN">#REF!</definedName>
    <definedName name="Base_RoRE_percentage___control.ADDN1">#REF!</definedName>
    <definedName name="Base_RoRE_percentage___control.ADDN2">#REF!</definedName>
    <definedName name="Base_RoRE_percentage___control.BR">#REF!</definedName>
    <definedName name="Base_RoRE_percentage___control.WN">#REF!</definedName>
    <definedName name="Base_RoRE_percentage___control.WR">#REF!</definedName>
    <definedName name="Base_RoRE_percentage___control.WWN">#REF!</definedName>
    <definedName name="Base_RoRE_Wholesale___nominal">#REF!</definedName>
    <definedName name="BEDS" localSheetId="1">#REF!</definedName>
    <definedName name="BEDS" localSheetId="0">#REF!</definedName>
    <definedName name="BEDS" localSheetId="5">#REF!</definedName>
    <definedName name="BEDS">#REF!</definedName>
    <definedName name="BERKS" localSheetId="1">#REF!</definedName>
    <definedName name="BERKS" localSheetId="0">#REF!</definedName>
    <definedName name="BERKS" localSheetId="5">#REF!</definedName>
    <definedName name="BERKS">#REF!</definedName>
    <definedName name="Bio_resources___Allowed_Revenues___real">#REF!</definedName>
    <definedName name="Bio_resources___TDS_revenue___tonne___real">#REF!</definedName>
    <definedName name="Bio_resources___TDS_revenue_average___real">#REF!</definedName>
    <definedName name="Bio_resources___TDS_Revenues___real">#REF!</definedName>
    <definedName name="Bioresources_allowed_revenue_build_up___check">#REF!</definedName>
    <definedName name="Bioresources_allowed_revenue_build_up___check_overall">#REF!</definedName>
    <definedName name="BMGHIndex" hidden="1">"O"</definedName>
    <definedName name="BRLBPtrans" localSheetId="1">#REF!</definedName>
    <definedName name="BRLBPtrans" localSheetId="0">#REF!</definedName>
    <definedName name="BRLBPtrans">#REF!</definedName>
    <definedName name="BRLtransition" localSheetId="1">#REF!</definedName>
    <definedName name="BRLtransition" localSheetId="0">#REF!</definedName>
    <definedName name="BRLtransition" localSheetId="5">#REF!</definedName>
    <definedName name="BRLtransition">#REF!</definedName>
    <definedName name="BUCKS" localSheetId="1">#REF!</definedName>
    <definedName name="BUCKS" localSheetId="0">#REF!</definedName>
    <definedName name="BUCKS" localSheetId="5">#REF!</definedName>
    <definedName name="BUCKS">#REF!</definedName>
    <definedName name="Busines_Advance_receipts_lag_factor_unmeasured___adjusted">#REF!</definedName>
    <definedName name="Business_Advance_receipts_lag_factor_measured">#REF!</definedName>
    <definedName name="Business_Advance_receipts_lag_factor_measured___adjusted">#REF!</definedName>
    <definedName name="Business_advance_receipts_measured___nominal___b_f">#REF!</definedName>
    <definedName name="Business_advance_receipts_unmeasured___nominal___b_f">#REF!</definedName>
    <definedName name="Business_advance_receipts_weighting___measured">#REF!</definedName>
    <definedName name="Business_advance_receipts_weighting___unmeasured">#REF!</definedName>
    <definedName name="Business_aggregate_net_margin__">#REF!</definedName>
    <definedName name="Business_aggregate_net_margin___nominal">#REF!</definedName>
    <definedName name="Business_apportioned_direct_procurement_from_customers___infrastructure_cost___real___Total">#REF!</definedName>
    <definedName name="Business_creditor_lag_factor">#REF!</definedName>
    <definedName name="Business_creditor_target_balance___nominal">#REF!</definedName>
    <definedName name="Business_debtor_lag_factor">#REF!</definedName>
    <definedName name="Business_debtor_target_balance___nominal">#REF!</definedName>
    <definedName name="Business_Headroom____of_net_margin_">#REF!</definedName>
    <definedName name="Business_net_margin_tariff_band___nominal.1">#REF!</definedName>
    <definedName name="Business_net_margin_tariff_band___nominal.2">#REF!</definedName>
    <definedName name="Business_net_margin_tariff_band___nominal.3">#REF!</definedName>
    <definedName name="Business_retail_adjustment___Tariff_Band___real.1">#REF!</definedName>
    <definedName name="Business_retail_adjustment___Tariff_Band___real.2">#REF!</definedName>
    <definedName name="Business_retail_adjustment___Tariff_Band___real.3">#REF!</definedName>
    <definedName name="Business_retail_adjustment_excluding_margin___Tariff_Band___real.1">#REF!</definedName>
    <definedName name="Business_retail_adjustment_excluding_margin___Tariff_Band___real.2">#REF!</definedName>
    <definedName name="Business_retail_adjustment_excluding_margin___Tariff_Band___real.3">#REF!</definedName>
    <definedName name="Business_retail_Advance_receipts_creditor_days_measured">#REF!</definedName>
    <definedName name="Business_retail_Advance_receipts_lag_factor_unmeasured">#REF!</definedName>
    <definedName name="Business_retail_apportionment">#REF!</definedName>
    <definedName name="Business_retail_impact_of_post_financeability_adjustment___nominal">#REF!</definedName>
    <definedName name="Business_retail_impact_of_post_financeability_adjustment_excluding_wholesale___nominal">#REF!</definedName>
    <definedName name="Business_retail_revenue_____nominal">#REF!</definedName>
    <definedName name="Business_retail_revenue__m___nominal">#REF!</definedName>
    <definedName name="Business_retail_revenue_adjustment___nominal">#REF!</definedName>
    <definedName name="Business_retail_revenue_override_flag">#REF!</definedName>
    <definedName name="Business_retail_service_revenue___nominal">#REF!</definedName>
    <definedName name="Business_retail_service_revenue___real">#REF!</definedName>
    <definedName name="Business_retail_service_revenue__exc_post_financeability____real">#REF!</definedName>
    <definedName name="Business_revenue_received___nominal">#REF!</definedName>
    <definedName name="Business_tax_charge____of_net_margin_">#REF!</definedName>
    <definedName name="Business_tax_charge_by_band___nominal.1">#REF!</definedName>
    <definedName name="Business_tax_charge_by_band___nominal.2">#REF!</definedName>
    <definedName name="Business_tax_charge_by_band___nominal.3">#REF!</definedName>
    <definedName name="Business_wholesale_cost_paid___nominal">#REF!</definedName>
    <definedName name="Business_working_capital_interest____of_net_margin___interest_received_">#REF!</definedName>
    <definedName name="Business_working_capital_interest_by_tariff_band___nominal.1">#REF!</definedName>
    <definedName name="Business_working_capital_interest_by_tariff_band___nominal.2">#REF!</definedName>
    <definedName name="Business_working_capital_interest_by_tariff_band___nominal.3">#REF!</definedName>
    <definedName name="BW_FIN_All" localSheetId="1">#REF!</definedName>
    <definedName name="BW_FIN_All" localSheetId="0">#REF!</definedName>
    <definedName name="BW_FIN_All">#REF!</definedName>
    <definedName name="BWW_FIN_All" localSheetId="1">#REF!</definedName>
    <definedName name="BWW_FIN_All" localSheetId="0">#REF!</definedName>
    <definedName name="BWW_FIN_All">#REF!</definedName>
    <definedName name="C_ISF" localSheetId="1">#REF!</definedName>
    <definedName name="C_ISF" localSheetId="0">#REF!</definedName>
    <definedName name="C_ISF">#REF!</definedName>
    <definedName name="C_Leakage" localSheetId="1">#REF!</definedName>
    <definedName name="C_Leakage" localSheetId="0">#REF!</definedName>
    <definedName name="C_Leakage">#REF!</definedName>
    <definedName name="C_MRepair" localSheetId="1">#REF!</definedName>
    <definedName name="C_MRepair" localSheetId="0">#REF!</definedName>
    <definedName name="C_MRepair">#REF!</definedName>
    <definedName name="C_PCC" localSheetId="1">#REF!</definedName>
    <definedName name="C_PCC" localSheetId="0">#REF!</definedName>
    <definedName name="C_PCC">#REF!</definedName>
    <definedName name="C_PI" localSheetId="1">#REF!</definedName>
    <definedName name="C_PI" localSheetId="0">#REF!</definedName>
    <definedName name="C_PI">#REF!</definedName>
    <definedName name="C_PSR" localSheetId="1">#REF!</definedName>
    <definedName name="C_PSR" localSheetId="0">#REF!</definedName>
    <definedName name="C_PSR">#REF!</definedName>
    <definedName name="C_RSFinS" localSheetId="1">#REF!</definedName>
    <definedName name="C_RSFinS" localSheetId="0">#REF!</definedName>
    <definedName name="C_RSFinS">#REF!</definedName>
    <definedName name="C_RSRinD" localSheetId="1">#REF!</definedName>
    <definedName name="C_RSRinD" localSheetId="0">#REF!</definedName>
    <definedName name="C_RSRinD">#REF!</definedName>
    <definedName name="C_SC" localSheetId="1">#REF!</definedName>
    <definedName name="C_SC" localSheetId="0">#REF!</definedName>
    <definedName name="C_SC">#REF!</definedName>
    <definedName name="C_TWC" localSheetId="1">#REF!</definedName>
    <definedName name="C_TWC" localSheetId="0">#REF!</definedName>
    <definedName name="C_TWC">#REF!</definedName>
    <definedName name="C_UOutage" localSheetId="1">#REF!</definedName>
    <definedName name="C_UOutage" localSheetId="0">#REF!</definedName>
    <definedName name="C_UOutage">#REF!</definedName>
    <definedName name="C_WQC" localSheetId="1">#REF!</definedName>
    <definedName name="C_WQC" localSheetId="0">#REF!</definedName>
    <definedName name="C_WQC">#REF!</definedName>
    <definedName name="C_WSI" localSheetId="1">#REF!</definedName>
    <definedName name="C_WSI" localSheetId="0">#REF!</definedName>
    <definedName name="C_WSI">#REF!</definedName>
    <definedName name="Called_up_share_capital__including_share_premium_balance___Appointee___nominal" localSheetId="1">#REF!</definedName>
    <definedName name="Called_up_share_capital__including_share_premium_balance___Appointee___nominal">#REF!</definedName>
    <definedName name="Called_up_share_capital__including_share_premium_balance___Appointee___nominal.BEG" localSheetId="1">#REF!</definedName>
    <definedName name="Called_up_share_capital__including_share_premium_balance___Appointee___nominal.BEG">#REF!</definedName>
    <definedName name="Called_up_share_capital_balance___control___nominal.ADDN1" localSheetId="1">#REF!</definedName>
    <definedName name="Called_up_share_capital_balance___control___nominal.ADDN1">#REF!</definedName>
    <definedName name="Called_up_share_capital_balance___control___nominal.ADDN1.BEG">#REF!</definedName>
    <definedName name="Called_up_share_capital_balance___control___nominal.ADDN2">#REF!</definedName>
    <definedName name="Called_up_share_capital_balance___control___nominal.ADDN2.BEG">#REF!</definedName>
    <definedName name="Called_up_share_capital_balance___control___nominal.BR">#REF!</definedName>
    <definedName name="Called_up_share_capital_balance___control___nominal.BR.BEG">#REF!</definedName>
    <definedName name="Called_up_share_capital_balance___control___nominal.WN">#REF!</definedName>
    <definedName name="Called_up_share_capital_balance___control___nominal.WN.BEG">#REF!</definedName>
    <definedName name="Called_up_share_capital_balance___control___nominal.WR">#REF!</definedName>
    <definedName name="Called_up_share_capital_balance___control___nominal.WR.BEG">#REF!</definedName>
    <definedName name="Called_up_share_capital_balance___control___nominal.WWN">#REF!</definedName>
    <definedName name="Called_up_share_capital_balance___control___nominal.WWN.BEG">#REF!</definedName>
    <definedName name="Called_up_share_capital_balance___Wholesale___nominal">#REF!</definedName>
    <definedName name="CAMBS" localSheetId="1">#REF!</definedName>
    <definedName name="CAMBS" localSheetId="0">#REF!</definedName>
    <definedName name="CAMBS" localSheetId="5">#REF!</definedName>
    <definedName name="CAMBS">#REF!</definedName>
    <definedName name="Capex___Appointee___nominal">#REF!</definedName>
    <definedName name="Capex___Appointee___nominal.NEG">#REF!</definedName>
    <definedName name="Capex_creditor_balance___Appointee___nominal">#REF!</definedName>
    <definedName name="Capex_creditor_balance___Business___nominal">#REF!</definedName>
    <definedName name="Capex_creditor_balance___Business___nominal.BEG">#REF!</definedName>
    <definedName name="Capex_creditor_balance___residential___nominal">#REF!</definedName>
    <definedName name="Capex_creditor_balance___residential___nominal.BEG">#REF!</definedName>
    <definedName name="Capex_creditor_balance___Retail___nominal">#REF!</definedName>
    <definedName name="Capex_creditor_lag_factor">#REF!</definedName>
    <definedName name="Capex_creditor_target_balance___business___nominal">#REF!</definedName>
    <definedName name="Capex_creditor_target_balance___control___nominal.ADDN1">#REF!</definedName>
    <definedName name="Capex_creditor_target_balance___control___nominal.ADDN2">#REF!</definedName>
    <definedName name="Capex_creditor_target_balance___control___nominal.BR">#REF!</definedName>
    <definedName name="Capex_creditor_target_balance___control___nominal.WN">#REF!</definedName>
    <definedName name="Capex_creditor_target_balance___control___nominal.WR">#REF!</definedName>
    <definedName name="Capex_creditor_target_balance___control___nominal.WWN">#REF!</definedName>
    <definedName name="Capex_creditor_target_balance___residential___nominal">#REF!</definedName>
    <definedName name="Capex_creditors_balance___control.ADDN1">#REF!</definedName>
    <definedName name="Capex_creditors_balance___control.ADDN2">#REF!</definedName>
    <definedName name="Capex_creditors_balance___control.BR">#REF!</definedName>
    <definedName name="Capex_creditors_balance___control.WN">#REF!</definedName>
    <definedName name="Capex_creditors_balance___control.WR">#REF!</definedName>
    <definedName name="Capex_creditors_balance___control.WWN">#REF!</definedName>
    <definedName name="Capex_creditors_balance___control___nominal.ADDN1">#REF!</definedName>
    <definedName name="Capex_creditors_balance___control___nominal.ADDN1.BEG">#REF!</definedName>
    <definedName name="Capex_creditors_balance___control___nominal.ADDN2">#REF!</definedName>
    <definedName name="Capex_creditors_balance___control___nominal.ADDN2.BEG">#REF!</definedName>
    <definedName name="Capex_creditors_balance___control___nominal.BR">#REF!</definedName>
    <definedName name="Capex_creditors_balance___control___nominal.BR.BEG">#REF!</definedName>
    <definedName name="Capex_creditors_balance___control___nominal.WN">#REF!</definedName>
    <definedName name="Capex_creditors_balance___control___nominal.WN.BEG">#REF!</definedName>
    <definedName name="Capex_creditors_balance___control___nominal.WR">#REF!</definedName>
    <definedName name="Capex_creditors_balance___control___nominal.WR.BEG">#REF!</definedName>
    <definedName name="Capex_creditors_balance___control___nominal.WWN">#REF!</definedName>
    <definedName name="Capex_creditors_balance___control___nominal.WWN.BEG">#REF!</definedName>
    <definedName name="Capex_creditors_balance___Wholesale___nominal">#REF!</definedName>
    <definedName name="Capex_grants_and_contributions___nominal.ADDN1">#REF!</definedName>
    <definedName name="Capex_grants_and_contributions___nominal.ADDN2">#REF!</definedName>
    <definedName name="Capex_grants_and_contributions___nominal.BR">#REF!</definedName>
    <definedName name="Capex_grants_and_contributions___nominal.WN">#REF!</definedName>
    <definedName name="Capex_grants_and_contributions___nominal.WR">#REF!</definedName>
    <definedName name="Capex_grants_and_contributions___nominal.WWN">#REF!</definedName>
    <definedName name="Capex_grants_and_contributions___real.ADDN1">#REF!</definedName>
    <definedName name="Capex_grants_and_contributions___real.ADDN2">#REF!</definedName>
    <definedName name="Capex_grants_and_contributions___real.BR">#REF!</definedName>
    <definedName name="Capex_grants_and_contributions___real.WN">#REF!</definedName>
    <definedName name="Capex_grants_and_contributions___real.WR">#REF!</definedName>
    <definedName name="Capex_grants_and_contributions___real.WWN">#REF!</definedName>
    <definedName name="Capital_allowance___structures_and_buldings_pool___control___nominal.ADDN1">#REF!</definedName>
    <definedName name="Capital_allowance___structures_and_buldings_pool___control___nominal.ADDN2">#REF!</definedName>
    <definedName name="Capital_allowance___structures_and_buldings_pool___control___nominal.BR">#REF!</definedName>
    <definedName name="Capital_allowance___structures_and_buldings_pool___control___nominal.WN">#REF!</definedName>
    <definedName name="Capital_allowance___structures_and_buldings_pool___control___nominal.WR">#REF!</definedName>
    <definedName name="Capital_allowance___structures_and_buldings_pool___control___nominal.WWN">#REF!</definedName>
    <definedName name="Capital_allowance_balance___main_rate_pool___capital_expenditure___nominal.ADDN1">#REF!</definedName>
    <definedName name="Capital_allowance_balance___main_rate_pool___capital_expenditure___nominal.ADDN1.BEG">#REF!</definedName>
    <definedName name="Capital_allowance_balance___main_rate_pool___capital_expenditure___nominal.ADDN2">#REF!</definedName>
    <definedName name="Capital_allowance_balance___main_rate_pool___capital_expenditure___nominal.ADDN2.BEG">#REF!</definedName>
    <definedName name="Capital_allowance_balance___main_rate_pool___capital_expenditure___nominal.BR">#REF!</definedName>
    <definedName name="Capital_allowance_balance___main_rate_pool___capital_expenditure___nominal.BR.BEG">#REF!</definedName>
    <definedName name="Capital_allowance_balance___main_rate_pool___capital_expenditure___nominal.WN">#REF!</definedName>
    <definedName name="Capital_allowance_balance___main_rate_pool___capital_expenditure___nominal.WN.BEG">#REF!</definedName>
    <definedName name="Capital_allowance_balance___main_rate_pool___capital_expenditure___nominal.WR">#REF!</definedName>
    <definedName name="Capital_allowance_balance___main_rate_pool___capital_expenditure___nominal.WR.BEG">#REF!</definedName>
    <definedName name="Capital_allowance_balance___main_rate_pool___capital_expenditure___nominal.WWN">#REF!</definedName>
    <definedName name="Capital_allowance_balance___main_rate_pool___capital_expenditure___nominal.WWN.BEG">#REF!</definedName>
    <definedName name="Capital_allowance_balance___special_rate_pool___capital_expenditure___nominal.ADDN1">#REF!</definedName>
    <definedName name="Capital_allowance_balance___special_rate_pool___capital_expenditure___nominal.ADDN1.BEG">#REF!</definedName>
    <definedName name="Capital_allowance_balance___special_rate_pool___capital_expenditure___nominal.ADDN2">#REF!</definedName>
    <definedName name="Capital_allowance_balance___special_rate_pool___capital_expenditure___nominal.ADDN2.BEG">#REF!</definedName>
    <definedName name="Capital_allowance_balance___special_rate_pool___capital_expenditure___nominal.BR">#REF!</definedName>
    <definedName name="Capital_allowance_balance___special_rate_pool___capital_expenditure___nominal.BR.BEG">#REF!</definedName>
    <definedName name="Capital_allowance_balance___special_rate_pool___capital_expenditure___nominal.WN">#REF!</definedName>
    <definedName name="Capital_allowance_balance___special_rate_pool___capital_expenditure___nominal.WN.BEG">#REF!</definedName>
    <definedName name="Capital_allowance_balance___special_rate_pool___capital_expenditure___nominal.WR">#REF!</definedName>
    <definedName name="Capital_allowance_balance___special_rate_pool___capital_expenditure___nominal.WR.BEG">#REF!</definedName>
    <definedName name="Capital_allowance_balance___special_rate_pool___capital_expenditure___nominal.WWN">#REF!</definedName>
    <definedName name="Capital_allowance_balance___special_rate_pool___capital_expenditure___nominal.WWN.BEG">#REF!</definedName>
    <definedName name="Capital_allowance_balance___structures_and_buildings_pool___new_capital_expenditure___nominal.ADDN1">#REF!</definedName>
    <definedName name="Capital_allowance_balance___structures_and_buildings_pool___new_capital_expenditure___nominal.ADDN1.BEG">#REF!</definedName>
    <definedName name="Capital_allowance_balance___structures_and_buildings_pool___new_capital_expenditure___nominal.ADDN2">#REF!</definedName>
    <definedName name="Capital_allowance_balance___structures_and_buildings_pool___new_capital_expenditure___nominal.ADDN2.BEG">#REF!</definedName>
    <definedName name="Capital_allowance_balance___structures_and_buildings_pool___new_capital_expenditure___nominal.BR">#REF!</definedName>
    <definedName name="Capital_allowance_balance___structures_and_buildings_pool___new_capital_expenditure___nominal.BR.BEG">#REF!</definedName>
    <definedName name="Capital_allowance_balance___structures_and_buildings_pool___new_capital_expenditure___nominal.WN">#REF!</definedName>
    <definedName name="Capital_allowance_balance___structures_and_buildings_pool___new_capital_expenditure___nominal.WN.BEG">#REF!</definedName>
    <definedName name="Capital_allowance_balance___structures_and_buildings_pool___new_capital_expenditure___nominal.WR">#REF!</definedName>
    <definedName name="Capital_allowance_balance___structures_and_buildings_pool___new_capital_expenditure___nominal.WR.BEG">#REF!</definedName>
    <definedName name="Capital_allowance_balance___structures_and_buildings_pool___new_capital_expenditure___nominal.WWN">#REF!</definedName>
    <definedName name="Capital_allowance_balance___structures_and_buildings_pool___new_capital_expenditure___nominal.WWN.BEG">#REF!</definedName>
    <definedName name="Capital_allowances___control___nominal.ADDN1">#REF!</definedName>
    <definedName name="Capital_allowances___control___nominal.ADDN2">#REF!</definedName>
    <definedName name="Capital_allowances___control___nominal.BR">#REF!</definedName>
    <definedName name="Capital_allowances___control___nominal.WN">#REF!</definedName>
    <definedName name="Capital_allowances___control___nominal.WR">#REF!</definedName>
    <definedName name="Capital_allowances___control___nominal.WWN">#REF!</definedName>
    <definedName name="Capital_allowances___existing_expenditure___main_rate_pool___control___nominal.ADDN1">#REF!</definedName>
    <definedName name="Capital_allowances___existing_expenditure___main_rate_pool___control___nominal.ADDN2">#REF!</definedName>
    <definedName name="Capital_allowances___existing_expenditure___main_rate_pool___control___nominal.BR">#REF!</definedName>
    <definedName name="Capital_allowances___existing_expenditure___main_rate_pool___control___nominal.WN">#REF!</definedName>
    <definedName name="Capital_allowances___existing_expenditure___main_rate_pool___control___nominal.WR">#REF!</definedName>
    <definedName name="Capital_allowances___existing_expenditure___main_rate_pool___control___nominal.WWN">#REF!</definedName>
    <definedName name="Capital_allowances___existing_expenditure___special_rate_pool___control___nominal.ADDN1">#REF!</definedName>
    <definedName name="Capital_allowances___existing_expenditure___special_rate_pool___control___nominal.ADDN2">#REF!</definedName>
    <definedName name="Capital_allowances___existing_expenditure___special_rate_pool___control___nominal.BR">#REF!</definedName>
    <definedName name="Capital_allowances___existing_expenditure___special_rate_pool___control___nominal.WN">#REF!</definedName>
    <definedName name="Capital_allowances___existing_expenditure___special_rate_pool___control___nominal.WR">#REF!</definedName>
    <definedName name="Capital_allowances___existing_expenditure___special_rate_pool___control___nominal.WWN">#REF!</definedName>
    <definedName name="Capital_allowances___existing_expenditure___structures_and_buildings_pool___control___nominal.ADDN1">#REF!</definedName>
    <definedName name="Capital_allowances___existing_expenditure___structures_and_buildings_pool___control___nominal.ADDN2">#REF!</definedName>
    <definedName name="Capital_allowances___existing_expenditure___structures_and_buildings_pool___control___nominal.BR">#REF!</definedName>
    <definedName name="Capital_allowances___existing_expenditure___structures_and_buildings_pool___control___nominal.WN">#REF!</definedName>
    <definedName name="Capital_allowances___existing_expenditure___structures_and_buildings_pool___control___nominal.WR">#REF!</definedName>
    <definedName name="Capital_allowances___existing_expenditure___structures_and_buildings_pool___control___nominal.WWN">#REF!</definedName>
    <definedName name="Capital_allowances___main_rate_pool___control___nominal.ADDN1">#REF!</definedName>
    <definedName name="Capital_allowances___main_rate_pool___control___nominal.ADDN2">#REF!</definedName>
    <definedName name="Capital_allowances___main_rate_pool___control___nominal.BR">#REF!</definedName>
    <definedName name="Capital_allowances___main_rate_pool___control___nominal.WN">#REF!</definedName>
    <definedName name="Capital_allowances___main_rate_pool___control___nominal.WR">#REF!</definedName>
    <definedName name="Capital_allowances___main_rate_pool___control___nominal.WWN">#REF!</definedName>
    <definedName name="Capital_allowances___new_expenditure___main_rate_pool___control___nominal.ADDN1">#REF!</definedName>
    <definedName name="Capital_allowances___new_expenditure___main_rate_pool___control___nominal.ADDN2">#REF!</definedName>
    <definedName name="Capital_allowances___new_expenditure___main_rate_pool___control___nominal.BR">#REF!</definedName>
    <definedName name="Capital_allowances___new_expenditure___main_rate_pool___control___nominal.WN">#REF!</definedName>
    <definedName name="Capital_allowances___new_expenditure___main_rate_pool___control___nominal.WR">#REF!</definedName>
    <definedName name="Capital_allowances___new_expenditure___main_rate_pool___control___nominal.WWN">#REF!</definedName>
    <definedName name="Capital_allowances___new_expenditure___special_rate_pool___control___nominal.ADDN1">#REF!</definedName>
    <definedName name="Capital_allowances___new_expenditure___special_rate_pool___control___nominal.ADDN2">#REF!</definedName>
    <definedName name="Capital_allowances___new_expenditure___special_rate_pool___control___nominal.BR">#REF!</definedName>
    <definedName name="Capital_allowances___new_expenditure___special_rate_pool___control___nominal.WN">#REF!</definedName>
    <definedName name="Capital_allowances___new_expenditure___special_rate_pool___control___nominal.WR">#REF!</definedName>
    <definedName name="Capital_allowances___new_expenditure___special_rate_pool___control___nominal.WWN">#REF!</definedName>
    <definedName name="Capital_allowances___new_expenditure___structures_and_buildings_pool___control___nominal.ADDN1">#REF!</definedName>
    <definedName name="Capital_allowances___new_expenditure___structures_and_buildings_pool___control___nominal.ADDN2">#REF!</definedName>
    <definedName name="Capital_allowances___new_expenditure___structures_and_buildings_pool___control___nominal.BR">#REF!</definedName>
    <definedName name="Capital_allowances___new_expenditure___structures_and_buildings_pool___control___nominal.WN">#REF!</definedName>
    <definedName name="Capital_allowances___new_expenditure___structures_and_buildings_pool___control___nominal.WR">#REF!</definedName>
    <definedName name="Capital_allowances___new_expenditure___structures_and_buildings_pool___control___nominal.WWN">#REF!</definedName>
    <definedName name="Capital_allowances___special_rate_pool___control___nominal.ADDN1">#REF!</definedName>
    <definedName name="Capital_allowances___special_rate_pool___control___nominal.ADDN2">#REF!</definedName>
    <definedName name="Capital_allowances___special_rate_pool___control___nominal.BR">#REF!</definedName>
    <definedName name="Capital_allowances___special_rate_pool___control___nominal.WN">#REF!</definedName>
    <definedName name="Capital_allowances___special_rate_pool___control___nominal.WR">#REF!</definedName>
    <definedName name="Capital_allowances___special_rate_pool___control___nominal.WWN">#REF!</definedName>
    <definedName name="Capital_allowances___Wholesale___nominal">#REF!</definedName>
    <definedName name="Capital_expenditure___Business___nominal">#REF!</definedName>
    <definedName name="Capital_expenditure___Business___nominal___POS">#REF!</definedName>
    <definedName name="Capital_expenditure___Residential___nominal">#REF!</definedName>
    <definedName name="Capital_expenditure___Residential___nominal.NEG">#REF!</definedName>
    <definedName name="Capital_expenditure___Retail___nominal">#REF!</definedName>
    <definedName name="Capital_expenditure___Retail___nominal___POS">#REF!</definedName>
    <definedName name="Capital_expenditure_proportions_lines_sum_to_100_.ADDN1">#REF!</definedName>
    <definedName name="Capital_expenditure_proportions_lines_sum_to_100_.ADDN2">#REF!</definedName>
    <definedName name="Capital_expenditure_proportions_lines_sum_to_100_.BR">#REF!</definedName>
    <definedName name="Capital_expenditure_proportions_lines_sum_to_100_.WN">#REF!</definedName>
    <definedName name="Capital_expenditure_proportions_lines_sum_to_100_.WR">#REF!</definedName>
    <definedName name="Capital_expenditure_proportions_lines_sum_to_100_.WWN">#REF!</definedName>
    <definedName name="Capital_expenditure_proportions_lines_sum_to_100__overall.ADDN1">#REF!</definedName>
    <definedName name="Capital_expenditure_proportions_lines_sum_to_100__overall.ADDN2">#REF!</definedName>
    <definedName name="Capital_expenditure_proportions_lines_sum_to_100__overall.BR">#REF!</definedName>
    <definedName name="Capital_expenditure_proportions_lines_sum_to_100__overall.WN">#REF!</definedName>
    <definedName name="Capital_expenditure_proportions_lines_sum_to_100__overall.WR">#REF!</definedName>
    <definedName name="Capital_expenditure_proportions_lines_sum_to_100__overall.WWN">#REF!</definedName>
    <definedName name="Cash_and_cash_equivalents_actual_initial_balance___wholesale___nominal">#REF!</definedName>
    <definedName name="Cash_associated_with_revenue_adjustment___nominal.ADDN1">#REF!</definedName>
    <definedName name="Cash_associated_with_revenue_adjustment___nominal.ADDN1.BEG">#REF!</definedName>
    <definedName name="Cash_associated_with_revenue_adjustment___nominal.ADDN2">#REF!</definedName>
    <definedName name="Cash_associated_with_revenue_adjustment___nominal.ADDN2.BEG">#REF!</definedName>
    <definedName name="Cash_associated_with_revenue_adjustment___nominal.BR">#REF!</definedName>
    <definedName name="Cash_associated_with_revenue_adjustment___nominal.BR.BEG">#REF!</definedName>
    <definedName name="Cash_associated_with_revenue_adjustment___nominal.WN">#REF!</definedName>
    <definedName name="Cash_associated_with_revenue_adjustment___nominal.WN.BEG">#REF!</definedName>
    <definedName name="Cash_associated_with_revenue_adjustment___nominal.WR">#REF!</definedName>
    <definedName name="Cash_associated_with_revenue_adjustment___nominal.WR.BEG">#REF!</definedName>
    <definedName name="Cash_associated_with_revenue_adjustment___nominal.WWN">#REF!</definedName>
    <definedName name="Cash_associated_with_revenue_adjustment___nominal.WWN.BEG">#REF!</definedName>
    <definedName name="Cash_flow_available_for_dividends___Business___nominal">#REF!</definedName>
    <definedName name="Cash_flow_available_for_dividends___Residential___nominal">#REF!</definedName>
    <definedName name="Cash_interest_cover___Appointee">#REF!</definedName>
    <definedName name="Cash_interest_cover___control.ADDN1">#REF!</definedName>
    <definedName name="Cash_interest_cover___control.ADDN2">#REF!</definedName>
    <definedName name="Cash_interest_cover___control.BR">#REF!</definedName>
    <definedName name="Cash_interest_cover___control.WN">#REF!</definedName>
    <definedName name="Cash_interest_cover___control.WR">#REF!</definedName>
    <definedName name="Cash_interest_cover___control.WWN">#REF!</definedName>
    <definedName name="Cash_interest_cover___Post_Fin_adj___Appointee">#REF!</definedName>
    <definedName name="Cash_interest_cover___weighted_average___Appointee">#REF!</definedName>
    <definedName name="Cash_interest_rate___effect_of_tax_charge.ADDN1">#REF!</definedName>
    <definedName name="Cash_interest_rate___effect_of_tax_charge.ADDN2">#REF!</definedName>
    <definedName name="Cash_interest_rate___effect_of_tax_charge.BR">#REF!</definedName>
    <definedName name="Cash_interest_rate___effect_of_tax_charge.WN">#REF!</definedName>
    <definedName name="Cash_interest_rate___effect_of_tax_charge.WR">#REF!</definedName>
    <definedName name="Cash_interest_rate___effect_of_tax_charge.WWN">#REF!</definedName>
    <definedName name="Cash_interest_receivable___payable__from_tax___dividend_calcs___control___nominal.ADDN1">#REF!</definedName>
    <definedName name="Cash_interest_receivable___payable__from_tax___dividend_calcs___control___nominal.ADDN2">#REF!</definedName>
    <definedName name="Cash_interest_receivable___payable__from_tax___dividend_calcs___control___nominal.BR">#REF!</definedName>
    <definedName name="Cash_interest_receivable___payable__from_tax___dividend_calcs___control___nominal.WN">#REF!</definedName>
    <definedName name="Cash_interest_receivable___payable__from_tax___dividend_calcs___control___nominal.WR">#REF!</definedName>
    <definedName name="Cash_interest_receivable___payable__from_tax___dividend_calcs___control___nominal.WWN">#REF!</definedName>
    <definedName name="Cash_interest_receivable___payable__from_tax___dividend_calcs___wholesale___nominal">#REF!</definedName>
    <definedName name="Cash_movement_not_associated_with_Tax_or_Dividend_calcs___control___nominal.ADDN1">#REF!</definedName>
    <definedName name="Cash_movement_not_associated_with_Tax_or_Dividend_calcs___control___nominal.ADDN2">#REF!</definedName>
    <definedName name="Cash_movement_not_associated_with_Tax_or_Dividend_calcs___control___nominal.BR">#REF!</definedName>
    <definedName name="Cash_movement_not_associated_with_Tax_or_Dividend_calcs___control___nominal.WN">#REF!</definedName>
    <definedName name="Cash_movement_not_associated_with_Tax_or_Dividend_calcs___control___nominal.WR">#REF!</definedName>
    <definedName name="Cash_movement_not_associated_with_Tax_or_Dividend_calcs___control___nominal.WWN">#REF!</definedName>
    <definedName name="Cash_movement_not_associated_with_Tax_or_Dividend_calcs_balance___control___nominal.ADDN1">#REF!</definedName>
    <definedName name="Cash_movement_not_associated_with_Tax_or_Dividend_calcs_balance___control___nominal.ADDN1.BEG">#REF!</definedName>
    <definedName name="Cash_movement_not_associated_with_Tax_or_Dividend_calcs_balance___control___nominal.ADDN2">#REF!</definedName>
    <definedName name="Cash_movement_not_associated_with_Tax_or_Dividend_calcs_balance___control___nominal.ADDN2.BEG">#REF!</definedName>
    <definedName name="Cash_movement_not_associated_with_Tax_or_Dividend_calcs_balance___control___nominal.BR">#REF!</definedName>
    <definedName name="Cash_movement_not_associated_with_Tax_or_Dividend_calcs_balance___control___nominal.BR.BEG">#REF!</definedName>
    <definedName name="Cash_movement_not_associated_with_Tax_or_Dividend_calcs_balance___control___nominal.WN">#REF!</definedName>
    <definedName name="Cash_movement_not_associated_with_Tax_or_Dividend_calcs_balance___control___nominal.WN.BEG">#REF!</definedName>
    <definedName name="Cash_movement_not_associated_with_Tax_or_Dividend_calcs_balance___control___nominal.WR">#REF!</definedName>
    <definedName name="Cash_movement_not_associated_with_Tax_or_Dividend_calcs_balance___control___nominal.WR.BEG">#REF!</definedName>
    <definedName name="Cash_movement_not_associated_with_Tax_or_Dividend_calcs_balance___control___nominal.WWN">#REF!</definedName>
    <definedName name="Cash_movement_not_associated_with_Tax_or_Dividend_calcs_balance___control___nominal.WWN.BEG">#REF!</definedName>
    <definedName name="Change_in_accelerated_capital_allowances___control___nominal.ADDN1">#REF!</definedName>
    <definedName name="Change_in_accelerated_capital_allowances___control___nominal.ADDN2">#REF!</definedName>
    <definedName name="Change_in_accelerated_capital_allowances___control___nominal.BR">#REF!</definedName>
    <definedName name="Change_in_accelerated_capital_allowances___control___nominal.WN">#REF!</definedName>
    <definedName name="Change_in_accelerated_capital_allowances___control___nominal.WR">#REF!</definedName>
    <definedName name="Change_in_accelerated_capital_allowances___control___nominal.WWN">#REF!</definedName>
    <definedName name="Change_in_accelerated_capital_allowances___post_financeability___control___nominal.ADDN1">#REF!</definedName>
    <definedName name="Change_in_accelerated_capital_allowances___post_financeability___control___nominal.ADDN2">#REF!</definedName>
    <definedName name="Change_in_accelerated_capital_allowances___post_financeability___control___nominal.BR">#REF!</definedName>
    <definedName name="Change_in_accelerated_capital_allowances___post_financeability___control___nominal.WN">#REF!</definedName>
    <definedName name="Change_in_accelerated_capital_allowances___post_financeability___control___nominal.WR">#REF!</definedName>
    <definedName name="Change_in_accelerated_capital_allowances___post_financeability___control___nominal.WWN">#REF!</definedName>
    <definedName name="Change_in_net_debt_balance___control___nominal.ADDN1">#REF!</definedName>
    <definedName name="Change_in_net_debt_balance___control___nominal.ADDN1.BEG">#REF!</definedName>
    <definedName name="Change_in_net_debt_balance___control___nominal.ADDN2">#REF!</definedName>
    <definedName name="Change_in_net_debt_balance___control___nominal.ADDN2.BEG">#REF!</definedName>
    <definedName name="Change_in_net_debt_balance___control___nominal.BR">#REF!</definedName>
    <definedName name="Change_in_net_debt_balance___control___nominal.BR.BEG">#REF!</definedName>
    <definedName name="Change_in_net_debt_balance___control___nominal.WN">#REF!</definedName>
    <definedName name="Change_in_net_debt_balance___control___nominal.WN.BEG">#REF!</definedName>
    <definedName name="Change_in_net_debt_balance___control___nominal.WR">#REF!</definedName>
    <definedName name="Change_in_net_debt_balance___control___nominal.WR.BEG">#REF!</definedName>
    <definedName name="Change_in_net_debt_balance___control___nominal.WWN">#REF!</definedName>
    <definedName name="Change_in_net_debt_balance___control___nominal.WWN.BEG">#REF!</definedName>
    <definedName name="Change_in_net_debt_opening___control___nominal.ADDN1">#REF!</definedName>
    <definedName name="Change_in_net_debt_opening___control___nominal.ADDN2">#REF!</definedName>
    <definedName name="Change_in_net_debt_opening___control___nominal.BR">#REF!</definedName>
    <definedName name="Change_in_net_debt_opening___control___nominal.WN">#REF!</definedName>
    <definedName name="Change_in_net_debt_opening___control___nominal.WR">#REF!</definedName>
    <definedName name="Change_in_net_debt_opening___control___nominal.WWN">#REF!</definedName>
    <definedName name="Change_in_net_debt_opening___wholesale___nominal">#REF!</definedName>
    <definedName name="change1" localSheetId="1" hidden="1">{"CHARGE",#N/A,FALSE,"401C11"}</definedName>
    <definedName name="change1" localSheetId="0" hidden="1">{"CHARGE",#N/A,FALSE,"401C11"}</definedName>
    <definedName name="change1" localSheetId="5" hidden="1">{"CHARGE",#N/A,FALSE,"401C11"}</definedName>
    <definedName name="change1" hidden="1">{"CHARGE",#N/A,FALSE,"401C11"}</definedName>
    <definedName name="charge" localSheetId="1" hidden="1">{"CHARGE",#N/A,FALSE,"401C11"}</definedName>
    <definedName name="charge" localSheetId="0" hidden="1">{"CHARGE",#N/A,FALSE,"401C11"}</definedName>
    <definedName name="charge" localSheetId="5" hidden="1">{"CHARGE",#N/A,FALSE,"401C11"}</definedName>
    <definedName name="charge" hidden="1">{"CHARGE",#N/A,FALSE,"401C11"}</definedName>
    <definedName name="Checks_breached_any_period">#REF!</definedName>
    <definedName name="CHESHIRE" localSheetId="1">#REF!</definedName>
    <definedName name="CHESHIRE" localSheetId="0">#REF!</definedName>
    <definedName name="CHESHIRE" localSheetId="5">#REF!</definedName>
    <definedName name="CHESHIRE">#REF!</definedName>
    <definedName name="ChK_Tol" localSheetId="1">#REF!</definedName>
    <definedName name="ChK_Tol" localSheetId="0">#REF!</definedName>
    <definedName name="ChK_Tol" localSheetId="5">#REF!</definedName>
    <definedName name="ChK_Tol">#REF!</definedName>
    <definedName name="CISsie" localSheetId="1">#REF!</definedName>
    <definedName name="CISsie" localSheetId="0">#REF!</definedName>
    <definedName name="CISsie">#REF!</definedName>
    <definedName name="CISsire" localSheetId="1">#REF!</definedName>
    <definedName name="CISsire" localSheetId="0">#REF!</definedName>
    <definedName name="CISsire">#REF!</definedName>
    <definedName name="CISslip" localSheetId="1">#REF!</definedName>
    <definedName name="CISslip" localSheetId="0">#REF!</definedName>
    <definedName name="CISslip">#REF!</definedName>
    <definedName name="CISslnip" localSheetId="1">#REF!</definedName>
    <definedName name="CISslnip" localSheetId="0">#REF!</definedName>
    <definedName name="CISslnip">#REF!</definedName>
    <definedName name="CISsmni" localSheetId="1">#REF!</definedName>
    <definedName name="CISsmni" localSheetId="0">#REF!</definedName>
    <definedName name="CISsmni">#REF!</definedName>
    <definedName name="CISsnie" localSheetId="1">#REF!</definedName>
    <definedName name="CISsnie" localSheetId="0">#REF!</definedName>
    <definedName name="CISsnie">#REF!</definedName>
    <definedName name="CISwie" localSheetId="1">#REF!</definedName>
    <definedName name="CISwie" localSheetId="0">#REF!</definedName>
    <definedName name="CISwie">#REF!</definedName>
    <definedName name="CISwire" localSheetId="1">#REF!</definedName>
    <definedName name="CISwire" localSheetId="0">#REF!</definedName>
    <definedName name="CISwire">#REF!</definedName>
    <definedName name="CISwlip" localSheetId="1">#REF!</definedName>
    <definedName name="CISwlip" localSheetId="0">#REF!</definedName>
    <definedName name="CISwlip">#REF!</definedName>
    <definedName name="CISwlnip" localSheetId="1">#REF!</definedName>
    <definedName name="CISwlnip" localSheetId="0">#REF!</definedName>
    <definedName name="CISwlnip">#REF!</definedName>
    <definedName name="CISwmni" localSheetId="1">#REF!</definedName>
    <definedName name="CISwmni" localSheetId="0">#REF!</definedName>
    <definedName name="CISwmni">#REF!</definedName>
    <definedName name="CISwnie" localSheetId="1">#REF!</definedName>
    <definedName name="CISwnie" localSheetId="0">#REF!</definedName>
    <definedName name="CISwnie">#REF!</definedName>
    <definedName name="Classification_of_treatment_works" localSheetId="1">#REF!</definedName>
    <definedName name="Classification_of_treatment_works" localSheetId="0">#REF!</definedName>
    <definedName name="Classification_of_treatment_works">#REF!</definedName>
    <definedName name="CLEVELAND" localSheetId="1">#REF!</definedName>
    <definedName name="CLEVELAND" localSheetId="0">#REF!</definedName>
    <definedName name="CLEVELAND" localSheetId="5">#REF!</definedName>
    <definedName name="CLEVELAND">#REF!</definedName>
    <definedName name="CLWYD" localSheetId="1">#REF!</definedName>
    <definedName name="CLWYD" localSheetId="0">#REF!</definedName>
    <definedName name="CLWYD" localSheetId="5">#REF!</definedName>
    <definedName name="CLWYD">#REF!</definedName>
    <definedName name="CM_SGCI" localSheetId="1">#REF!</definedName>
    <definedName name="CM_SGCI" localSheetId="0">#REF!</definedName>
    <definedName name="CM_SGCI">#REF!</definedName>
    <definedName name="CM_SGCNI" localSheetId="1">#REF!</definedName>
    <definedName name="CM_SGCNI" localSheetId="0">#REF!</definedName>
    <definedName name="CM_SGCNI">#REF!</definedName>
    <definedName name="CM_SI" localSheetId="1">#REF!</definedName>
    <definedName name="CM_SI" localSheetId="0">#REF!</definedName>
    <definedName name="CM_SI">#REF!</definedName>
    <definedName name="CM_SMG" localSheetId="1">#REF!</definedName>
    <definedName name="CM_SMG" localSheetId="0">#REF!</definedName>
    <definedName name="CM_SMG">#REF!</definedName>
    <definedName name="CM_SOther" localSheetId="1">#REF!</definedName>
    <definedName name="CM_SOther" localSheetId="0">#REF!</definedName>
    <definedName name="CM_SOther">#REF!</definedName>
    <definedName name="CM_SPS" localSheetId="1">#REF!</definedName>
    <definedName name="CM_SPS" localSheetId="0">#REF!</definedName>
    <definedName name="CM_SPS">#REF!</definedName>
    <definedName name="CM_STW" localSheetId="1">#REF!</definedName>
    <definedName name="CM_STW" localSheetId="0">#REF!</definedName>
    <definedName name="CM_STW">#REF!</definedName>
    <definedName name="CM_WGCI" localSheetId="1">#REF!</definedName>
    <definedName name="CM_WGCI" localSheetId="0">#REF!</definedName>
    <definedName name="CM_WGCI">#REF!</definedName>
    <definedName name="CM_WGCNI" localSheetId="1">#REF!</definedName>
    <definedName name="CM_WGCNI" localSheetId="0">#REF!</definedName>
    <definedName name="CM_WGCNI">#REF!</definedName>
    <definedName name="CM_WI" localSheetId="1">#REF!</definedName>
    <definedName name="CM_WI" localSheetId="0">#REF!</definedName>
    <definedName name="CM_WI">#REF!</definedName>
    <definedName name="CM_WNI" localSheetId="1">#REF!</definedName>
    <definedName name="CM_WNI" localSheetId="0">#REF!</definedName>
    <definedName name="CM_WNI">#REF!</definedName>
    <definedName name="Combined_interest_apportionment___control___nominal.ADDN1" localSheetId="1">#REF!</definedName>
    <definedName name="Combined_interest_apportionment___control___nominal.ADDN1">#REF!</definedName>
    <definedName name="Combined_interest_apportionment___control___nominal.ADDN2" localSheetId="1">#REF!</definedName>
    <definedName name="Combined_interest_apportionment___control___nominal.ADDN2">#REF!</definedName>
    <definedName name="Combined_interest_apportionment___control___nominal.BR" localSheetId="1">#REF!</definedName>
    <definedName name="Combined_interest_apportionment___control___nominal.BR">#REF!</definedName>
    <definedName name="Combined_interest_apportionment___control___nominal.WN">#REF!</definedName>
    <definedName name="Combined_interest_apportionment___control___nominal.WR">#REF!</definedName>
    <definedName name="Combined_interest_apportionment___control___nominal.WWN">#REF!</definedName>
    <definedName name="Company_____of_dividends_issued_as_scrip_shares">#REF!</definedName>
    <definedName name="Company_____of_ILD">#REF!</definedName>
    <definedName name="Company_____of_ordinary_dividends_paid_as_interim_dividend">#REF!</definedName>
    <definedName name="Company___2020_25_RCV_opening_balance___real.ADDN1">#REF!</definedName>
    <definedName name="Company___2020_25_RCV_opening_balance___real.ADDN2">#REF!</definedName>
    <definedName name="Company___2020_25_RCV_opening_balance___real.BR">#REF!</definedName>
    <definedName name="Company___2020_25_RCV_opening_balance___real.WN">#REF!</definedName>
    <definedName name="Company___2020_25_RCV_opening_balance___real.WR">#REF!</definedName>
    <definedName name="Company___2020_25_RCV_opening_balance___real.WWN">#REF!</definedName>
    <definedName name="Company___accounting_charge_included_in_regulatory_accounts_for_Defined_Contribution_schemes___charge_for_DC_schemes___control___real.ADDN1">#REF!</definedName>
    <definedName name="Company___accounting_charge_included_in_regulatory_accounts_for_Defined_Contribution_schemes___charge_for_DC_schemes___control___real.ADDN2">#REF!</definedName>
    <definedName name="Company___accounting_charge_included_in_regulatory_accounts_for_Defined_Contribution_schemes___charge_for_DC_schemes___control___real.BR">#REF!</definedName>
    <definedName name="Company___accounting_charge_included_in_regulatory_accounts_for_Defined_Contribution_schemes___charge_for_DC_schemes___control___real.WN">#REF!</definedName>
    <definedName name="Company___accounting_charge_included_in_regulatory_accounts_for_Defined_Contribution_schemes___charge_for_DC_schemes___control___real.WR">#REF!</definedName>
    <definedName name="Company___accounting_charge_included_in_regulatory_accounts_for_Defined_Contribution_schemes___charge_for_DC_schemes___control___real.WWN">#REF!</definedName>
    <definedName name="Company___actual_opening_Fixed_rate_debt___nominal.ADDN1">#REF!</definedName>
    <definedName name="Company___actual_opening_Fixed_rate_debt___nominal.ADDN2">#REF!</definedName>
    <definedName name="Company___actual_opening_Fixed_rate_debt___nominal.BR">#REF!</definedName>
    <definedName name="Company___actual_opening_Fixed_rate_debt___nominal.WN">#REF!</definedName>
    <definedName name="Company___actual_opening_Fixed_rate_debt___nominal.WR">#REF!</definedName>
    <definedName name="Company___actual_opening_Fixed_rate_debt___nominal.WWN">#REF!</definedName>
    <definedName name="Company___actual_opening_Floating_rate_debt___nominal.ADDN1">#REF!</definedName>
    <definedName name="Company___actual_opening_Floating_rate_debt___nominal.ADDN2">#REF!</definedName>
    <definedName name="Company___actual_opening_Floating_rate_debt___nominal.BR">#REF!</definedName>
    <definedName name="Company___actual_opening_Floating_rate_debt___nominal.WN">#REF!</definedName>
    <definedName name="Company___actual_opening_Floating_rate_debt___nominal.WR">#REF!</definedName>
    <definedName name="Company___actual_opening_Floating_rate_debt___nominal.WWN">#REF!</definedName>
    <definedName name="Company___actual_opening_index_linked_debt___nominal.ADDN1">#REF!</definedName>
    <definedName name="Company___actual_opening_index_linked_debt___nominal.ADDN2">#REF!</definedName>
    <definedName name="Company___actual_opening_index_linked_debt___nominal.BR">#REF!</definedName>
    <definedName name="Company___actual_opening_index_linked_debt___nominal.WN">#REF!</definedName>
    <definedName name="Company___actual_opening_index_linked_debt___nominal.WR">#REF!</definedName>
    <definedName name="Company___actual_opening_index_linked_debt___nominal.WWN">#REF!</definedName>
    <definedName name="Company___adjustment_to_tax_payment.ADDN1">#REF!</definedName>
    <definedName name="Company___adjustment_to_tax_payment.ADDN2">#REF!</definedName>
    <definedName name="Company___adjustment_to_tax_payment.BR">#REF!</definedName>
    <definedName name="Company___adjustment_to_tax_payment.WN">#REF!</definedName>
    <definedName name="Company___adjustment_to_tax_payment.WR">#REF!</definedName>
    <definedName name="Company___adjustment_to_tax_payment.WWN">#REF!</definedName>
    <definedName name="Company___Adjustment_to_Wholesale_revenue_requirement___real.ADDN1">#REF!</definedName>
    <definedName name="Company___Adjustment_to_Wholesale_revenue_requirement___real.ADDN2">#REF!</definedName>
    <definedName name="Company___Adjustment_to_Wholesale_revenue_requirement___real.BR">#REF!</definedName>
    <definedName name="Company___Adjustment_to_Wholesale_revenue_requirement___real.WN">#REF!</definedName>
    <definedName name="Company___Adjustment_to_Wholesale_revenue_requirement___real.WR">#REF!</definedName>
    <definedName name="Company___Adjustment_to_Wholesale_revenue_requirement___real.WWN">#REF!</definedName>
    <definedName name="Company___allowable_depreciation_on_capitalised_revenue___control.ADDN1">#REF!</definedName>
    <definedName name="Company___allowable_depreciation_on_capitalised_revenue___control.ADDN2">#REF!</definedName>
    <definedName name="Company___allowable_depreciation_on_capitalised_revenue___control.BR">#REF!</definedName>
    <definedName name="Company___allowable_depreciation_on_capitalised_revenue___control.WN">#REF!</definedName>
    <definedName name="Company___allowable_depreciation_on_capitalised_revenue___control.WR">#REF!</definedName>
    <definedName name="Company___allowable_depreciation_on_capitalised_revenue___control.WWN">#REF!</definedName>
    <definedName name="Company___Alternative_revenue_value___real.ADDN1">#REF!</definedName>
    <definedName name="Company___Alternative_revenue_value___real.ADDN2">#REF!</definedName>
    <definedName name="Company___Alternative_revenue_value___real.BR">#REF!</definedName>
    <definedName name="Company___Alternative_revenue_value___real.WN">#REF!</definedName>
    <definedName name="Company___Alternative_revenue_value___real.WR">#REF!</definedName>
    <definedName name="Company___Alternative_revenue_value___real.WWN">#REF!</definedName>
    <definedName name="Company___Base_revenue_for_2024_25___real.ADDN1">#REF!</definedName>
    <definedName name="Company___Base_revenue_for_2024_25___real.ADDN2">#REF!</definedName>
    <definedName name="Company___Base_revenue_for_2024_25___real.BR">#REF!</definedName>
    <definedName name="Company___Base_revenue_for_2024_25___real.WN">#REF!</definedName>
    <definedName name="Company___Base_revenue_for_2024_25___real.WR">#REF!</definedName>
    <definedName name="Company___Base_revenue_for_2024_25___real.WWN">#REF!</definedName>
    <definedName name="Company___blended_interest_rate_on_change_in_borrowings">#REF!</definedName>
    <definedName name="Company___Business__retail_total_allowed_depreciation___real">#REF!</definedName>
    <definedName name="Company___Business_Advance_Receipts_Weighting___Unmeasured">#REF!</definedName>
    <definedName name="Company___Business_Measured_income_accrual_Opening_balance___nominal">#REF!</definedName>
    <definedName name="Company___Business_measured_income_proportion_of_total_Business_income">#REF!</definedName>
    <definedName name="Company___Business_retail__Measured_income_accrual_rate">#REF!</definedName>
    <definedName name="Company___Business_retail_advance_receipts_creditor_days_measured">#REF!</definedName>
    <definedName name="Company___Business_retail_advance_receipts_creditor_days_unmeasured">#REF!</definedName>
    <definedName name="Company___Business_retail_average_cost_per_customer_in_Tariff_Band__Welsh_companies____real.1">#REF!</definedName>
    <definedName name="Company___Business_retail_average_cost_per_customer_in_Tariff_Band__Welsh_companies____real.2">#REF!</definedName>
    <definedName name="Company___Business_retail_average_cost_per_customer_in_Tariff_Band__Welsh_companies____real.3">#REF!</definedName>
    <definedName name="Company___Business_retail_margin___Override">#REF!</definedName>
    <definedName name="Company___Business_retail_revenue_adjustment___real">#REF!</definedName>
    <definedName name="Company___Business_retail_revenue_override___nominal">#REF!</definedName>
    <definedName name="Company___business_weighted_average_debtor_days">#REF!</definedName>
    <definedName name="Company___Capex_creditor_days">#REF!</definedName>
    <definedName name="Company___Capital_expenditure___proportion_of_new_capital_expenditure_qualifying_for_the_main_rate_pool___control.ADDN1">#REF!</definedName>
    <definedName name="Company___Capital_expenditure___proportion_of_new_capital_expenditure_qualifying_for_the_main_rate_pool___control.ADDN2">#REF!</definedName>
    <definedName name="Company___Capital_expenditure___proportion_of_new_capital_expenditure_qualifying_for_the_main_rate_pool___control.BR">#REF!</definedName>
    <definedName name="Company___Capital_expenditure___proportion_of_new_capital_expenditure_qualifying_for_the_main_rate_pool___control.WN">#REF!</definedName>
    <definedName name="Company___Capital_expenditure___proportion_of_new_capital_expenditure_qualifying_for_the_main_rate_pool___control.WR">#REF!</definedName>
    <definedName name="Company___Capital_expenditure___proportion_of_new_capital_expenditure_qualifying_for_the_main_rate_pool___control.WWN">#REF!</definedName>
    <definedName name="Company___Capital_expenditure___proportion_of_new_capital_expenditure_qualifying_for_the_special_rate_pool___control.ADDN1">#REF!</definedName>
    <definedName name="Company___Capital_expenditure___proportion_of_new_capital_expenditure_qualifying_for_the_special_rate_pool___control.ADDN2">#REF!</definedName>
    <definedName name="Company___Capital_expenditure___proportion_of_new_capital_expenditure_qualifying_for_the_special_rate_pool___control.BR">#REF!</definedName>
    <definedName name="Company___Capital_expenditure___proportion_of_new_capital_expenditure_qualifying_for_the_special_rate_pool___control.WN">#REF!</definedName>
    <definedName name="Company___Capital_expenditure___proportion_of_new_capital_expenditure_qualifying_for_the_special_rate_pool___control.WR">#REF!</definedName>
    <definedName name="Company___Capital_expenditure___proportion_of_new_capital_expenditure_qualifying_for_the_special_rate_pool___control.WWN">#REF!</definedName>
    <definedName name="Company___Capital_expenditure___proportion_of_new_capital_expenditure_qualifying_for_the_structures_and_buildings_pool___control.ADDN1">#REF!</definedName>
    <definedName name="Company___Capital_expenditure___proportion_of_new_capital_expenditure_qualifying_for_the_structures_and_buildings_pool___control.ADDN2">#REF!</definedName>
    <definedName name="Company___Capital_expenditure___proportion_of_new_capital_expenditure_qualifying_for_the_structures_and_buildings_pool___control.BR">#REF!</definedName>
    <definedName name="Company___Capital_expenditure___proportion_of_new_capital_expenditure_qualifying_for_the_structures_and_buildings_pool___control.WN">#REF!</definedName>
    <definedName name="Company___Capital_expenditure___proportion_of_new_capital_expenditure_qualifying_for_the_structures_and_buildings_pool___control.WR">#REF!</definedName>
    <definedName name="Company___Capital_expenditure___proportion_of_new_capital_expenditure_qualifying_for_the_structures_and_buildings_pool___control.WWN">#REF!</definedName>
    <definedName name="Company___Capital_expenditure_on_assets_principally_used_by_business_retail___real">#REF!</definedName>
    <definedName name="Company___Capital_expenditure_on_assets_principally_used_by_residential_retail___real">#REF!</definedName>
    <definedName name="Company___Capital_expenditure_writing_down_allowance_main_rate_pool">#REF!</definedName>
    <definedName name="Company___Capital_expenditure_writing_down_allowance_main_rate_pool___first_year_rate">#REF!</definedName>
    <definedName name="Company___Capital_expenditure_writing_down_allowance_special_rate_pool">#REF!</definedName>
    <definedName name="Company___Capital_expenditure_writing_down_allowance_special_rate_pool___first_year_rate">#REF!</definedName>
    <definedName name="Company___Capital_expenditure_writing_down_allowance_structures_and_buildings_pool">#REF!</definedName>
    <definedName name="Company___Capital_expenditure_writing_down_allowance_structures_and_buildings_pool___first_year_rate">#REF!</definedName>
    <definedName name="Company___Cash_and_cash_equivalents_actual_initial_balance___control___nominal.ADDN1">#REF!</definedName>
    <definedName name="Company___Cash_and_cash_equivalents_actual_initial_balance___control___nominal.ADDN2">#REF!</definedName>
    <definedName name="Company___Cash_and_cash_equivalents_actual_initial_balance___control___nominal.BR">#REF!</definedName>
    <definedName name="Company___Cash_and_cash_equivalents_actual_initial_balance___control___nominal.WN">#REF!</definedName>
    <definedName name="Company___Cash_and_cash_equivalents_actual_initial_balance___control___nominal.WR">#REF!</definedName>
    <definedName name="Company___Cash_and_cash_equivalents_actual_initial_balance___control___nominal.WWN">#REF!</definedName>
    <definedName name="Company___cash_contributions__DB_schemes__ongoing____actual_and_forecast___control___real.ADDN1">#REF!</definedName>
    <definedName name="Company___cash_contributions__DB_schemes__ongoing____actual_and_forecast___control___real.ADDN2">#REF!</definedName>
    <definedName name="Company___cash_contributions__DB_schemes__ongoing____actual_and_forecast___control___real.BR">#REF!</definedName>
    <definedName name="Company___cash_contributions__DB_schemes__ongoing____actual_and_forecast___control___real.WN">#REF!</definedName>
    <definedName name="Company___cash_contributions__DB_schemes__ongoing____actual_and_forecast___control___real.WR">#REF!</definedName>
    <definedName name="Company___cash_contributions__DB_schemes__ongoing____actual_and_forecast___control___real.WWN">#REF!</definedName>
    <definedName name="Company___cash_interest_rate.ADDN1">#REF!</definedName>
    <definedName name="Company___cash_interest_rate.ADDN2">#REF!</definedName>
    <definedName name="Company___cash_interest_rate.BR">#REF!</definedName>
    <definedName name="Company___cash_interest_rate.WN">#REF!</definedName>
    <definedName name="Company___cash_interest_rate.WR">#REF!</definedName>
    <definedName name="Company___cash_interest_rate.WWN">#REF!</definedName>
    <definedName name="Company___Charge_for_DB_schemes___residential_retail___charge_for_DB_schemes___control___real.ADDN1">#REF!</definedName>
    <definedName name="Company___Charge_for_DB_schemes___residential_retail___charge_for_DB_schemes___control___real.ADDN2">#REF!</definedName>
    <definedName name="Company___Charge_for_DB_schemes___residential_retail___charge_for_DB_schemes___control___real.BR">#REF!</definedName>
    <definedName name="Company___Charge_for_DB_schemes___residential_retail___charge_for_DB_schemes___control___real.WN">#REF!</definedName>
    <definedName name="Company___Charge_for_DB_schemes___residential_retail___charge_for_DB_schemes___control___real.WR">#REF!</definedName>
    <definedName name="Company___Charge_for_DB_schemes___residential_retail___charge_for_DB_schemes___control___real.WWN">#REF!</definedName>
    <definedName name="Company___Consumer_price_index__including_housing_costs____Consumer_Price_Index__with_housing__for_April">#REF!</definedName>
    <definedName name="Company___Consumer_price_index__including_housing_costs____Consumer_Price_Index__with_housing__for_August">#REF!</definedName>
    <definedName name="Company___Consumer_price_index__including_housing_costs____Consumer_Price_Index__with_housing__for_December">#REF!</definedName>
    <definedName name="Company___Consumer_price_index__including_housing_costs____Consumer_Price_Index__with_housing__for_February">#REF!</definedName>
    <definedName name="Company___Consumer_price_index__including_housing_costs____Consumer_Price_Index__with_housing__for_January">#REF!</definedName>
    <definedName name="Company___Consumer_price_index__including_housing_costs____Consumer_Price_Index__with_housing__for_July">#REF!</definedName>
    <definedName name="Company___Consumer_price_index__including_housing_costs____Consumer_Price_Index__with_housing__for_June">#REF!</definedName>
    <definedName name="Company___Consumer_price_index__including_housing_costs____Consumer_Price_Index__with_housing__for_March">#REF!</definedName>
    <definedName name="Company___Consumer_price_index__including_housing_costs____Consumer_Price_Index__with_housing__for_May">#REF!</definedName>
    <definedName name="Company___Consumer_price_index__including_housing_costs____Consumer_Price_Index__with_housing__for_November">#REF!</definedName>
    <definedName name="Company___Consumer_price_index__including_housing_costs____Consumer_Price_Index__with_housing__for_November___Constant">#REF!</definedName>
    <definedName name="Company___Consumer_price_index__including_housing_costs____Consumer_Price_Index__with_housing__for_October">#REF!</definedName>
    <definedName name="Company___Consumer_price_index__including_housing_costs____Consumer_Price_Index__with_housing__for_September">#REF!</definedName>
    <definedName name="Company___Cost_to_serve_metered_dual_customers___real">#REF!</definedName>
    <definedName name="Company___Cost_to_serve_metered_sewerage_customers___real">#REF!</definedName>
    <definedName name="Company___Cost_to_serve_metered_water_customers___real">#REF!</definedName>
    <definedName name="Company___Cost_to_serve_per_unmetered_water_customers___real">#REF!</definedName>
    <definedName name="Company___Cost_to_serve_unmetered_dual_customers___real">#REF!</definedName>
    <definedName name="Company___Cost_to_serve_unmetered_sewerage_customers___real">#REF!</definedName>
    <definedName name="Company___CPI_H____2022_23___April">#REF!</definedName>
    <definedName name="Company___CPI_H____2022_23___August">#REF!</definedName>
    <definedName name="Company___CPI_H____2022_23___December">#REF!</definedName>
    <definedName name="Company___CPI_H____2022_23___February">#REF!</definedName>
    <definedName name="Company___CPI_H____2022_23___January">#REF!</definedName>
    <definedName name="Company___CPI_H____2022_23___July">#REF!</definedName>
    <definedName name="Company___CPI_H____2022_23___June">#REF!</definedName>
    <definedName name="Company___CPI_H____2022_23___March">#REF!</definedName>
    <definedName name="Company___CPI_H____2022_23___May">#REF!</definedName>
    <definedName name="Company___CPI_H____2022_23___November">#REF!</definedName>
    <definedName name="Company___CPI_H____2022_23___October">#REF!</definedName>
    <definedName name="Company___CPI_H____2022_23___September">#REF!</definedName>
    <definedName name="Company___Current_tax_liabilities___Appointee_b_f___nominal">#REF!</definedName>
    <definedName name="Company___Debtors_other___nominal">#REF!</definedName>
    <definedName name="Company___Defined_benefit_pension_deficit_recovery_per_IN13_17___real.ADDN1">#REF!</definedName>
    <definedName name="Company___Defined_benefit_pension_deficit_recovery_per_IN13_17___real.ADDN2">#REF!</definedName>
    <definedName name="Company___Defined_benefit_pension_deficit_recovery_per_IN13_17___real.BR">#REF!</definedName>
    <definedName name="Company___Defined_benefit_pension_deficit_recovery_per_IN13_17___real.WN">#REF!</definedName>
    <definedName name="Company___Defined_benefit_pension_deficit_recovery_per_IN13_17___real.WR">#REF!</definedName>
    <definedName name="Company___Defined_benefit_pension_deficit_recovery_per_IN13_17___real.WWN">#REF!</definedName>
    <definedName name="Company___Depreciation_b_f___control___active___nominal.ADDN1">#REF!</definedName>
    <definedName name="Company___Depreciation_b_f___control___active___nominal.ADDN2">#REF!</definedName>
    <definedName name="Company___Depreciation_b_f___control___active___nominal.BR">#REF!</definedName>
    <definedName name="Company___Depreciation_b_f___control___active___nominal.WN">#REF!</definedName>
    <definedName name="Company___Depreciation_b_f___control___active___nominal.WR">#REF!</definedName>
    <definedName name="Company___Depreciation_b_f___control___active___nominal.WWN">#REF!</definedName>
    <definedName name="Company___Disallowable_expenditure___Change_in_general_provisions___control___nominal.ADDN1">#REF!</definedName>
    <definedName name="Company___Disallowable_expenditure___Change_in_general_provisions___control___nominal.ADDN2">#REF!</definedName>
    <definedName name="Company___Disallowable_expenditure___Change_in_general_provisions___control___nominal.BR">#REF!</definedName>
    <definedName name="Company___Disallowable_expenditure___Change_in_general_provisions___control___nominal.WN">#REF!</definedName>
    <definedName name="Company___Disallowable_expenditure___Change_in_general_provisions___control___nominal.WR">#REF!</definedName>
    <definedName name="Company___Disallowable_expenditure___Change_in_general_provisions___control___nominal.WWN">#REF!</definedName>
    <definedName name="Company___Discount_rate_for_reprofiling_allowed_revenue.ADDN1">#REF!</definedName>
    <definedName name="Company___Discount_rate_for_reprofiling_allowed_revenue.ADDN2">#REF!</definedName>
    <definedName name="Company___Discount_rate_for_reprofiling_allowed_revenue.BR">#REF!</definedName>
    <definedName name="Company___Discount_rate_for_reprofiling_allowed_revenue.WN">#REF!</definedName>
    <definedName name="Company___Discount_rate_for_reprofiling_allowed_revenue.WR">#REF!</definedName>
    <definedName name="Company___Discount_rate_for_reprofiling_allowed_revenue.WWN">#REF!</definedName>
    <definedName name="Company___Dividend_creditors_wholesale_retail_split___business_retail___nominal">#REF!</definedName>
    <definedName name="Company___Dividend_creditors_wholesale_retail_split___Dividend_creditors___residential_retail___nominal">#REF!</definedName>
    <definedName name="Company___dividend_yield">#REF!</definedName>
    <definedName name="Company___Expenditure___Total_residential_retail_costs___Residential_measured___Water_and_Wastewater___nominal">#REF!</definedName>
    <definedName name="Company___Expenditure___Total_residential_retail_costs___Residential_unmeasured___Water_and_Wastewater___nominal">#REF!</definedName>
    <definedName name="Company___Finance_lease_depreciation___control___nominal.ADDN1">#REF!</definedName>
    <definedName name="Company___Finance_lease_depreciation___control___nominal.ADDN2">#REF!</definedName>
    <definedName name="Company___Finance_lease_depreciation___control___nominal.BR">#REF!</definedName>
    <definedName name="Company___Finance_lease_depreciation___control___nominal.WN">#REF!</definedName>
    <definedName name="Company___Finance_lease_depreciation___control___nominal.WR">#REF!</definedName>
    <definedName name="Company___Finance_lease_depreciation___control___nominal.WWN">#REF!</definedName>
    <definedName name="Company___Fixed_asset_net_book_value_at_31_March___business_retail___nominal">#REF!</definedName>
    <definedName name="Company___Fixed_asset_net_book_value_at_31_March___residential_retail___nominal">#REF!</definedName>
    <definedName name="Company___Fixed_assets_b_f___control___active___nominal.ADDN1">#REF!</definedName>
    <definedName name="Company___Fixed_assets_b_f___control___active___nominal.ADDN2">#REF!</definedName>
    <definedName name="Company___Fixed_assets_b_f___control___active___nominal.BR">#REF!</definedName>
    <definedName name="Company___Fixed_assets_b_f___control___active___nominal.WN">#REF!</definedName>
    <definedName name="Company___Fixed_assets_b_f___control___active___nominal.WR">#REF!</definedName>
    <definedName name="Company___Fixed_assets_b_f___control___active___nominal.WWN">#REF!</definedName>
    <definedName name="Company___Grants_and_contributions___capital_expenditure___non_price_control___real.ADDN1">#REF!</definedName>
    <definedName name="Company___Grants_and_contributions___capital_expenditure___non_price_control___real.ADDN2">#REF!</definedName>
    <definedName name="Company___Grants_and_contributions___capital_expenditure___non_price_control___real.BR">#REF!</definedName>
    <definedName name="Company___Grants_and_contributions___capital_expenditure___non_price_control___real.WN">#REF!</definedName>
    <definedName name="Company___Grants_and_contributions___capital_expenditure___non_price_control___real.WR">#REF!</definedName>
    <definedName name="Company___Grants_and_contributions___capital_expenditure___non_price_control___real.WWN">#REF!</definedName>
    <definedName name="Company___Grants_and_contributions___operational_expenditure___non_price_control___real.ADDN1">#REF!</definedName>
    <definedName name="Company___Grants_and_contributions___operational_expenditure___non_price_control___real.ADDN2">#REF!</definedName>
    <definedName name="Company___Grants_and_contributions___operational_expenditure___non_price_control___real.BR">#REF!</definedName>
    <definedName name="Company___Grants_and_contributions___operational_expenditure___non_price_control___real.WN">#REF!</definedName>
    <definedName name="Company___Grants_and_contributions___operational_expenditure___non_price_control___real.WR">#REF!</definedName>
    <definedName name="Company___Grants_and_contributions___operational_expenditure___non_price_control___real.WWN">#REF!</definedName>
    <definedName name="Company___Grants_and_contributions_net_of_income_offset___capital_expenditure___price_control___real.ADDN1">#REF!</definedName>
    <definedName name="Company___Grants_and_contributions_net_of_income_offset___capital_expenditure___price_control___real.ADDN2">#REF!</definedName>
    <definedName name="Company___Grants_and_contributions_net_of_income_offset___capital_expenditure___price_control___real.BR">#REF!</definedName>
    <definedName name="Company___Grants_and_contributions_net_of_income_offset___capital_expenditure___price_control___real.WN">#REF!</definedName>
    <definedName name="Company___Grants_and_contributions_net_of_income_offset___capital_expenditure___price_control___real.WR">#REF!</definedName>
    <definedName name="Company___Grants_and_contributions_net_of_income_offset___capital_expenditure___price_control___real.WWN">#REF!</definedName>
    <definedName name="Company___Grants_and_contributions_net_of_income_offset___operational_expenditure___price_control___real.ADDN1">#REF!</definedName>
    <definedName name="Company___Grants_and_contributions_net_of_income_offset___operational_expenditure___price_control___real.ADDN2">#REF!</definedName>
    <definedName name="Company___Grants_and_contributions_net_of_income_offset___operational_expenditure___price_control___real.BR">#REF!</definedName>
    <definedName name="Company___Grants_and_contributions_net_of_income_offset___operational_expenditure___price_control___real.WN">#REF!</definedName>
    <definedName name="Company___Grants_and_contributions_net_of_income_offset___operational_expenditure___price_control___real.WR">#REF!</definedName>
    <definedName name="Company___Grants_and_contributions_net_of_income_offset___operational_expenditure___price_control___real.WWN">#REF!</definedName>
    <definedName name="Company___Gross_capital_expenditure___real_including_g_c___including_cost_sharing.ADDN1">#REF!</definedName>
    <definedName name="Company___Gross_capital_expenditure___real_including_g_c___including_cost_sharing.ADDN2">#REF!</definedName>
    <definedName name="Company___Gross_capital_expenditure___real_including_g_c___including_cost_sharing.BR">#REF!</definedName>
    <definedName name="Company___Gross_capital_expenditure___real_including_g_c___including_cost_sharing.WN">#REF!</definedName>
    <definedName name="Company___Gross_capital_expenditure___real_including_g_c___including_cost_sharing.WR">#REF!</definedName>
    <definedName name="Company___Gross_capital_expenditure___real_including_g_c___including_cost_sharing.WWN">#REF!</definedName>
    <definedName name="Company___HH_Advance_receipts_creditor_days_measured">#REF!</definedName>
    <definedName name="Company___HH_Advance_receipts_creditor_days_unmeasured">#REF!</definedName>
    <definedName name="Company___HH_Measured_income_accrual___nominal">#REF!</definedName>
    <definedName name="Company___HH_Measured_income_accrual_rate">#REF!</definedName>
    <definedName name="Company___HH_measured_trade_debtors">#REF!</definedName>
    <definedName name="Company___HH_measured_trade_receivables___net___nominal">#REF!</definedName>
    <definedName name="Company___HH_unmeasured_trade_debtors">#REF!</definedName>
    <definedName name="Company___HH_unmeasured_trade_receivables___nominal">#REF!</definedName>
    <definedName name="Company___Households_connected_for_sewerage_only___metered">#REF!</definedName>
    <definedName name="Company___Households_connected_for_sewerage_only___unmetered">#REF!</definedName>
    <definedName name="Company___Households_connected_for_water_and_sewerage___metered">#REF!</definedName>
    <definedName name="Company___Households_connected_for_water_and_sewerage___unmetered">#REF!</definedName>
    <definedName name="Company___Households_connected_for_water_only___metered">#REF!</definedName>
    <definedName name="Company___Households_connected_for_water_only___unmetered">#REF!</definedName>
    <definedName name="Company___Innovation_funding___real.ADDN1">#REF!</definedName>
    <definedName name="Company___Innovation_funding___real.ADDN2">#REF!</definedName>
    <definedName name="Company___Innovation_funding___real.BR">#REF!</definedName>
    <definedName name="Company___Innovation_funding___real.WN">#REF!</definedName>
    <definedName name="Company___Innovation_funding___real.WR">#REF!</definedName>
    <definedName name="Company___Innovation_funding___real.WWN">#REF!</definedName>
    <definedName name="Company___Interest_rate___Business___Active">#REF!</definedName>
    <definedName name="Company___interest_rate___residential">#REF!</definedName>
    <definedName name="Company___interest_rate_on_CPIH_index_linked_debt.ADDN1">#REF!</definedName>
    <definedName name="Company___interest_rate_on_CPIH_index_linked_debt.ADDN2">#REF!</definedName>
    <definedName name="Company___interest_rate_on_CPIH_index_linked_debt.BR">#REF!</definedName>
    <definedName name="Company___interest_rate_on_CPIH_index_linked_debt.WN">#REF!</definedName>
    <definedName name="Company___interest_rate_on_CPIH_index_linked_debt.WR">#REF!</definedName>
    <definedName name="Company___interest_rate_on_CPIH_index_linked_debt.WWN">#REF!</definedName>
    <definedName name="Company___interest_rate_on_fixed_rate_debt.ADDN1">#REF!</definedName>
    <definedName name="Company___interest_rate_on_fixed_rate_debt.ADDN2">#REF!</definedName>
    <definedName name="Company___interest_rate_on_fixed_rate_debt.BR">#REF!</definedName>
    <definedName name="Company___interest_rate_on_fixed_rate_debt.WN">#REF!</definedName>
    <definedName name="Company___interest_rate_on_fixed_rate_debt.WR">#REF!</definedName>
    <definedName name="Company___interest_rate_on_fixed_rate_debt.WWN">#REF!</definedName>
    <definedName name="Company___interest_rate_on_RPI_index_linked_debt.ADDN1">#REF!</definedName>
    <definedName name="Company___interest_rate_on_RPI_index_linked_debt.ADDN2">#REF!</definedName>
    <definedName name="Company___interest_rate_on_RPI_index_linked_debt.BR">#REF!</definedName>
    <definedName name="Company___interest_rate_on_RPI_index_linked_debt.WN">#REF!</definedName>
    <definedName name="Company___interest_rate_on_RPI_index_linked_debt.WR">#REF!</definedName>
    <definedName name="Company___interest_rate_on_RPI_index_linked_debt.WWN">#REF!</definedName>
    <definedName name="Company___Inventories_balance___control___nominal.ADDN1">#REF!</definedName>
    <definedName name="Company___Inventories_balance___control___nominal.ADDN2">#REF!</definedName>
    <definedName name="Company___Inventories_balance___control___nominal.BR">#REF!</definedName>
    <definedName name="Company___Inventories_balance___control___nominal.WN">#REF!</definedName>
    <definedName name="Company___Inventories_balance___control___nominal.WR">#REF!</definedName>
    <definedName name="Company___Inventories_balance___control___nominal.WWN">#REF!</definedName>
    <definedName name="Company___IRE_totex_adjustment_for_ACICR__Ofwat____real.ADDN1">#REF!</definedName>
    <definedName name="Company___IRE_totex_adjustment_for_ACICR__Ofwat____real.ADDN2">#REF!</definedName>
    <definedName name="Company___IRE_totex_adjustment_for_ACICR__Ofwat____real.BR">#REF!</definedName>
    <definedName name="Company___IRE_totex_adjustment_for_ACICR__Ofwat____real.WN">#REF!</definedName>
    <definedName name="Company___IRE_totex_adjustment_for_ACICR__Ofwat____real.WR">#REF!</definedName>
    <definedName name="Company___IRE_totex_adjustment_for_ACICR__Ofwat____real.WWN">#REF!</definedName>
    <definedName name="Company___Long_term_CPI_H__assumed_percentage_increase">#REF!</definedName>
    <definedName name="Company___Measured_charge___business.ADDN1">#REF!</definedName>
    <definedName name="Company___Measured_charge___business.ADDN2">#REF!</definedName>
    <definedName name="Company___Measured_charge___business.BR">#REF!</definedName>
    <definedName name="Company___Measured_charge___business.WN">#REF!</definedName>
    <definedName name="Company___Measured_charge___business.WR">#REF!</definedName>
    <definedName name="Company___Measured_charge___business.WWN">#REF!</definedName>
    <definedName name="Company___Measured_charge___residential.ADDN1">#REF!</definedName>
    <definedName name="Company___Measured_charge___residential.ADDN2">#REF!</definedName>
    <definedName name="Company___Measured_charge___residential.BR">#REF!</definedName>
    <definedName name="Company___Measured_charge___residential.WN">#REF!</definedName>
    <definedName name="Company___Measured_charge___residential.WR">#REF!</definedName>
    <definedName name="Company___Measured_charge___residential.WWN">#REF!</definedName>
    <definedName name="Company___Movement_in_intangible_asset_and_investments_balance___control___nominal.ADDN1">#REF!</definedName>
    <definedName name="Company___Movement_in_intangible_asset_and_investments_balance___control___nominal.ADDN2">#REF!</definedName>
    <definedName name="Company___Movement_in_intangible_asset_and_investments_balance___control___nominal.BR">#REF!</definedName>
    <definedName name="Company___Movement_in_intangible_asset_and_investments_balance___control___nominal.WN">#REF!</definedName>
    <definedName name="Company___Movement_in_intangible_asset_and_investments_balance___control___nominal.WR">#REF!</definedName>
    <definedName name="Company___Movement_in_intangible_asset_and_investments_balance___control___nominal.WWN">#REF!</definedName>
    <definedName name="Company___Movement_in_other_liabilities___control___nominal.ADDN1">#REF!</definedName>
    <definedName name="Company___Movement_in_other_liabilities___control___nominal.ADDN2">#REF!</definedName>
    <definedName name="Company___Movement_in_other_liabilities___control___nominal.BR">#REF!</definedName>
    <definedName name="Company___Movement_in_other_liabilities___control___nominal.WN">#REF!</definedName>
    <definedName name="Company___Movement_in_other_liabilities___control___nominal.WR">#REF!</definedName>
    <definedName name="Company___Movement_in_other_liabilities___control___nominal.WWN">#REF!</definedName>
    <definedName name="Company___Movement_in_provisions___control___nominal.ADDN1">#REF!</definedName>
    <definedName name="Company___Movement_in_provisions___control___nominal.ADDN2">#REF!</definedName>
    <definedName name="Company___Movement_in_provisions___control___nominal.BR">#REF!</definedName>
    <definedName name="Company___Movement_in_provisions___control___nominal.WN">#REF!</definedName>
    <definedName name="Company___Movement_in_provisions___control___nominal.WR">#REF!</definedName>
    <definedName name="Company___Movement_in_provisions___control___nominal.WWN">#REF!</definedName>
    <definedName name="Company___movement_in_trade_debtor___business___nominal">#REF!</definedName>
    <definedName name="Company___Non_price_control_income___principal_services___real.ADDN1">#REF!</definedName>
    <definedName name="Company___Non_price_control_income___principal_services___real.ADDN2">#REF!</definedName>
    <definedName name="Company___Non_price_control_income___principal_services___real.BR">#REF!</definedName>
    <definedName name="Company___Non_price_control_income___principal_services___real.WN">#REF!</definedName>
    <definedName name="Company___Non_price_control_income___principal_services___real.WR">#REF!</definedName>
    <definedName name="Company___Non_price_control_income___principal_services___real.WWN">#REF!</definedName>
    <definedName name="Company___Non_price_control_income___third_party_services___Bulk_supplies___contract_not_qualifying_for_water_trading_incentives___signed_before_1_April_2020___real.ADDN1">#REF!</definedName>
    <definedName name="Company___Non_price_control_income___third_party_services___Bulk_supplies___contract_not_qualifying_for_water_trading_incentives___signed_before_1_April_2020___real.ADDN2">#REF!</definedName>
    <definedName name="Company___Non_price_control_income___third_party_services___Bulk_supplies___contract_not_qualifying_for_water_trading_incentives___signed_before_1_April_2020___real.BR">#REF!</definedName>
    <definedName name="Company___Non_price_control_income___third_party_services___Bulk_supplies___contract_not_qualifying_for_water_trading_incentives___signed_before_1_April_2020___real.WN">#REF!</definedName>
    <definedName name="Company___Non_price_control_income___third_party_services___Bulk_supplies___contract_not_qualifying_for_water_trading_incentives___signed_before_1_April_2020___real.WR">#REF!</definedName>
    <definedName name="Company___Non_price_control_income___third_party_services___Bulk_supplies___contract_not_qualifying_for_water_trading_incentives___signed_before_1_April_2020___real.WWN">#REF!</definedName>
    <definedName name="Company___Non_price_control_income___third_party_services___Bulk_supplies___contract_qualifying_for_water_trading_incentives___on_or_after_1_April_2020___real.ADDN1">#REF!</definedName>
    <definedName name="Company___Non_price_control_income___third_party_services___Bulk_supplies___contract_qualifying_for_water_trading_incentives___on_or_after_1_April_2020___real.ADDN2">#REF!</definedName>
    <definedName name="Company___Non_price_control_income___third_party_services___Bulk_supplies___contract_qualifying_for_water_trading_incentives___on_or_after_1_April_2020___real.BR">#REF!</definedName>
    <definedName name="Company___Non_price_control_income___third_party_services___Bulk_supplies___contract_qualifying_for_water_trading_incentives___on_or_after_1_April_2020___real.WN">#REF!</definedName>
    <definedName name="Company___Non_price_control_income___third_party_services___Bulk_supplies___contract_qualifying_for_water_trading_incentives___on_or_after_1_April_2020___real.WR">#REF!</definedName>
    <definedName name="Company___Non_price_control_income___third_party_services___Bulk_supplies___contract_qualifying_for_water_trading_incentives___on_or_after_1_April_2020___real.WWN">#REF!</definedName>
    <definedName name="Company___Non_price_control_income___third_party_services___Bulk_supplies___General___real.ADDN1">#REF!</definedName>
    <definedName name="Company___Non_price_control_income___third_party_services___Bulk_supplies___General___real.ADDN2">#REF!</definedName>
    <definedName name="Company___Non_price_control_income___third_party_services___Bulk_supplies___General___real.BR">#REF!</definedName>
    <definedName name="Company___Non_price_control_income___third_party_services___Bulk_supplies___General___real.WN">#REF!</definedName>
    <definedName name="Company___Non_price_control_income___third_party_services___Bulk_supplies___General___real.WR">#REF!</definedName>
    <definedName name="Company___Non_price_control_income___third_party_services___Bulk_supplies___General___real.WWN">#REF!</definedName>
    <definedName name="Company___Non_price_control_income___third_party_services___other___real.ADDN1">#REF!</definedName>
    <definedName name="Company___Non_price_control_income___third_party_services___other___real.ADDN2">#REF!</definedName>
    <definedName name="Company___Non_price_control_income___third_party_services___other___real.BR">#REF!</definedName>
    <definedName name="Company___Non_price_control_income___third_party_services___other___real.WN">#REF!</definedName>
    <definedName name="Company___Non_price_control_income___third_party_services___other___real.WR">#REF!</definedName>
    <definedName name="Company___Non_price_control_income___third_party_services___other___real.WWN">#REF!</definedName>
    <definedName name="Company___notional_target_gearing___control.ADDN1">#REF!</definedName>
    <definedName name="Company___notional_target_gearing___control.ADDN2">#REF!</definedName>
    <definedName name="Company___notional_target_gearing___control.BR">#REF!</definedName>
    <definedName name="Company___notional_target_gearing___control.WN">#REF!</definedName>
    <definedName name="Company___notional_target_gearing___control.WR">#REF!</definedName>
    <definedName name="Company___notional_target_gearing___control.WWN">#REF!</definedName>
    <definedName name="Company___opening_business_debtors_measured___nominal">#REF!</definedName>
    <definedName name="Company___opening_business_debtors_unmeasured___nominal">#REF!</definedName>
    <definedName name="Company___Opening_business_retail_measured_advance_receipts___nominal">#REF!</definedName>
    <definedName name="Company___Opening_business_retail_unmeasured_advance_receipts___nominal">#REF!</definedName>
    <definedName name="Company___Opening_Called_up_share_capital_balance___control___nominal.ADDN1">#REF!</definedName>
    <definedName name="Company___Opening_Called_up_share_capital_balance___control___nominal.ADDN2">#REF!</definedName>
    <definedName name="Company___Opening_Called_up_share_capital_balance___control___nominal.BR">#REF!</definedName>
    <definedName name="Company___Opening_Called_up_share_capital_balance___control___nominal.WN">#REF!</definedName>
    <definedName name="Company___Opening_Called_up_share_capital_balance___control___nominal.WR">#REF!</definedName>
    <definedName name="Company___Opening_Called_up_share_capital_balance___control___nominal.WWN">#REF!</definedName>
    <definedName name="Company___Opening_Capex_creditors_balance___control___nominal.ADDN1">#REF!</definedName>
    <definedName name="Company___Opening_Capex_creditors_balance___control___nominal.ADDN2">#REF!</definedName>
    <definedName name="Company___Opening_Capex_creditors_balance___control___nominal.BR">#REF!</definedName>
    <definedName name="Company___Opening_Capex_creditors_balance___control___nominal.WN">#REF!</definedName>
    <definedName name="Company___Opening_Capex_creditors_balance___control___nominal.WR">#REF!</definedName>
    <definedName name="Company___Opening_Capex_creditors_balance___control___nominal.WWN">#REF!</definedName>
    <definedName name="Company___Opening_Capital_allowance_balance___main_rate_pool___Capital_expenditure___control___nominal.ADDN1">#REF!</definedName>
    <definedName name="Company___Opening_Capital_allowance_balance___main_rate_pool___Capital_expenditure___control___nominal.ADDN2">#REF!</definedName>
    <definedName name="Company___Opening_Capital_allowance_balance___main_rate_pool___Capital_expenditure___control___nominal.BR">#REF!</definedName>
    <definedName name="Company___Opening_Capital_allowance_balance___main_rate_pool___Capital_expenditure___control___nominal.WN">#REF!</definedName>
    <definedName name="Company___Opening_Capital_allowance_balance___main_rate_pool___Capital_expenditure___control___nominal.WR">#REF!</definedName>
    <definedName name="Company___Opening_Capital_allowance_balance___main_rate_pool___Capital_expenditure___control___nominal.WWN">#REF!</definedName>
    <definedName name="Company___Opening_Capital_allowance_balance___special_rate_pool___Capital_expenditure___control___nominal.ADDN1">#REF!</definedName>
    <definedName name="Company___Opening_Capital_allowance_balance___special_rate_pool___Capital_expenditure___control___nominal.ADDN2">#REF!</definedName>
    <definedName name="Company___Opening_Capital_allowance_balance___special_rate_pool___Capital_expenditure___control___nominal.BR">#REF!</definedName>
    <definedName name="Company___Opening_Capital_allowance_balance___special_rate_pool___Capital_expenditure___control___nominal.WN">#REF!</definedName>
    <definedName name="Company___Opening_Capital_allowance_balance___special_rate_pool___Capital_expenditure___control___nominal.WR">#REF!</definedName>
    <definedName name="Company___Opening_Capital_allowance_balance___special_rate_pool___Capital_expenditure___control___nominal.WWN">#REF!</definedName>
    <definedName name="Company___Opening_Capital_allowance_balance___structures_and_buildings_pool___Capital_expenditure___control___nominal.ADDN1">#REF!</definedName>
    <definedName name="Company___Opening_Capital_allowance_balance___structures_and_buildings_pool___Capital_expenditure___control___nominal.ADDN2">#REF!</definedName>
    <definedName name="Company___Opening_Capital_allowance_balance___structures_and_buildings_pool___Capital_expenditure___control___nominal.BR">#REF!</definedName>
    <definedName name="Company___Opening_Capital_allowance_balance___structures_and_buildings_pool___Capital_expenditure___control___nominal.WN">#REF!</definedName>
    <definedName name="Company___Opening_Capital_allowance_balance___structures_and_buildings_pool___Capital_expenditure___control___nominal.WR">#REF!</definedName>
    <definedName name="Company___Opening_Capital_allowance_balance___structures_and_buildings_pool___Capital_expenditure___control___nominal.WWN">#REF!</definedName>
    <definedName name="Company___opening_current_tax_liabilities___control___nominal.ADDN1">#REF!</definedName>
    <definedName name="Company___opening_current_tax_liabilities___control___nominal.ADDN2">#REF!</definedName>
    <definedName name="Company___opening_current_tax_liabilities___control___nominal.BR">#REF!</definedName>
    <definedName name="Company___opening_current_tax_liabilities___control___nominal.WN">#REF!</definedName>
    <definedName name="Company___opening_current_tax_liabilities___control___nominal.WR">#REF!</definedName>
    <definedName name="Company___opening_current_tax_liabilities___control___nominal.WWN">#REF!</definedName>
    <definedName name="Company___opening_deferred_tax_balance___control___nominal.ADDN1">#REF!</definedName>
    <definedName name="Company___opening_deferred_tax_balance___control___nominal.ADDN2">#REF!</definedName>
    <definedName name="Company___opening_deferred_tax_balance___control___nominal.BR">#REF!</definedName>
    <definedName name="Company___opening_deferred_tax_balance___control___nominal.WN">#REF!</definedName>
    <definedName name="Company___opening_deferred_tax_balance___control___nominal.WR">#REF!</definedName>
    <definedName name="Company___opening_deferred_tax_balance___control___nominal.WWN">#REF!</definedName>
    <definedName name="Company___opening_dividend_cashflow_balance___control___nominal.ADDN1">#REF!</definedName>
    <definedName name="Company___opening_dividend_cashflow_balance___control___nominal.ADDN2">#REF!</definedName>
    <definedName name="Company___opening_dividend_cashflow_balance___control___nominal.BR">#REF!</definedName>
    <definedName name="Company___opening_dividend_cashflow_balance___control___nominal.WN">#REF!</definedName>
    <definedName name="Company___opening_dividend_cashflow_balance___control___nominal.WR">#REF!</definedName>
    <definedName name="Company___opening_dividend_cashflow_balance___control___nominal.WWN">#REF!</definedName>
    <definedName name="Company___Opening_Dividend_creditors_balance___control___nominal.ADDN1">#REF!</definedName>
    <definedName name="Company___Opening_Dividend_creditors_balance___control___nominal.ADDN2">#REF!</definedName>
    <definedName name="Company___Opening_Dividend_creditors_balance___control___nominal.BR">#REF!</definedName>
    <definedName name="Company___Opening_Dividend_creditors_balance___control___nominal.WN">#REF!</definedName>
    <definedName name="Company___Opening_Dividend_creditors_balance___control___nominal.WR">#REF!</definedName>
    <definedName name="Company___Opening_Dividend_creditors_balance___control___nominal.WWN">#REF!</definedName>
    <definedName name="Company___Opening_household_measured_advance_receipts___nominal">#REF!</definedName>
    <definedName name="Company___Opening_household_unmeasured_advance_receipts___nominal">#REF!</definedName>
    <definedName name="Company___opening_intangible_asset_and_investments_balance___control___nominal.ADDN1">#REF!</definedName>
    <definedName name="Company___opening_intangible_asset_and_investments_balance___control___nominal.ADDN2">#REF!</definedName>
    <definedName name="Company___opening_intangible_asset_and_investments_balance___control___nominal.BR">#REF!</definedName>
    <definedName name="Company___opening_intangible_asset_and_investments_balance___control___nominal.WN">#REF!</definedName>
    <definedName name="Company___opening_intangible_asset_and_investments_balance___control___nominal.WR">#REF!</definedName>
    <definedName name="Company___opening_intangible_asset_and_investments_balance___control___nominal.WWN">#REF!</definedName>
    <definedName name="Company___Opening_Non_distributable_reserves_balance___control___nominal.ADDN1">#REF!</definedName>
    <definedName name="Company___Opening_Non_distributable_reserves_balance___control___nominal.ADDN2">#REF!</definedName>
    <definedName name="Company___Opening_Non_distributable_reserves_balance___control___nominal.BR">#REF!</definedName>
    <definedName name="Company___Opening_Non_distributable_reserves_balance___control___nominal.WN">#REF!</definedName>
    <definedName name="Company___Opening_Non_distributable_reserves_balance___control___nominal.WR">#REF!</definedName>
    <definedName name="Company___Opening_Non_distributable_reserves_balance___control___nominal.WWN">#REF!</definedName>
    <definedName name="Company___Opening_Other_creditors_balance___control___nominal.ADDN1">#REF!</definedName>
    <definedName name="Company___Opening_Other_creditors_balance___control___nominal.ADDN2">#REF!</definedName>
    <definedName name="Company___Opening_Other_creditors_balance___control___nominal.BR">#REF!</definedName>
    <definedName name="Company___Opening_Other_creditors_balance___control___nominal.WN">#REF!</definedName>
    <definedName name="Company___Opening_Other_creditors_balance___control___nominal.WR">#REF!</definedName>
    <definedName name="Company___Opening_Other_creditors_balance___control___nominal.WWN">#REF!</definedName>
    <definedName name="Company___Opening_Other_debtors_balance___control___nominal.ADDN1">#REF!</definedName>
    <definedName name="Company___Opening_Other_debtors_balance___control___nominal.ADDN2">#REF!</definedName>
    <definedName name="Company___Opening_Other_debtors_balance___control___nominal.BR">#REF!</definedName>
    <definedName name="Company___Opening_Other_debtors_balance___control___nominal.WN">#REF!</definedName>
    <definedName name="Company___Opening_Other_debtors_balance___control___nominal.WR">#REF!</definedName>
    <definedName name="Company___Opening_Other_debtors_balance___control___nominal.WWN">#REF!</definedName>
    <definedName name="Company___Opening_Other_liabilities_balance___control___nominal.ADDN1">#REF!</definedName>
    <definedName name="Company___Opening_Other_liabilities_balance___control___nominal.ADDN2">#REF!</definedName>
    <definedName name="Company___Opening_Other_liabilities_balance___control___nominal.BR">#REF!</definedName>
    <definedName name="Company___Opening_Other_liabilities_balance___control___nominal.WN">#REF!</definedName>
    <definedName name="Company___Opening_Other_liabilities_balance___control___nominal.WR">#REF!</definedName>
    <definedName name="Company___Opening_Other_liabilities_balance___control___nominal.WWN">#REF!</definedName>
    <definedName name="Company___Opening_Provisions_balance___control___nominal.ADDN1">#REF!</definedName>
    <definedName name="Company___Opening_Provisions_balance___control___nominal.ADDN2">#REF!</definedName>
    <definedName name="Company___Opening_Provisions_balance___control___nominal.BR">#REF!</definedName>
    <definedName name="Company___Opening_Provisions_balance___control___nominal.WN">#REF!</definedName>
    <definedName name="Company___Opening_Provisions_balance___control___nominal.WR">#REF!</definedName>
    <definedName name="Company___Opening_Provisions_balance___control___nominal.WWN">#REF!</definedName>
    <definedName name="Company___Opening_retained_cash_balance___Business___nominal">#REF!</definedName>
    <definedName name="Company___Opening_retained_cash_balance___Residential___nominal">#REF!</definedName>
    <definedName name="Company___Opening_retained_earnings_balance___Business____nominal">#REF!</definedName>
    <definedName name="Company___opening_retained_earnings_balance___control___nominal.ADDN1">#REF!</definedName>
    <definedName name="Company___opening_retained_earnings_balance___control___nominal.ADDN2">#REF!</definedName>
    <definedName name="Company___opening_retained_earnings_balance___control___nominal.BR">#REF!</definedName>
    <definedName name="Company___opening_retained_earnings_balance___control___nominal.WN">#REF!</definedName>
    <definedName name="Company___opening_retained_earnings_balance___control___nominal.WR">#REF!</definedName>
    <definedName name="Company___opening_retained_earnings_balance___control___nominal.WWN">#REF!</definedName>
    <definedName name="Company___Opening_Retirement_benefit_asset____liabilities__balance___control___nominal.ADDN1">#REF!</definedName>
    <definedName name="Company___Opening_Retirement_benefit_asset____liabilities__balance___control___nominal.ADDN2">#REF!</definedName>
    <definedName name="Company___Opening_Retirement_benefit_asset____liabilities__balance___control___nominal.BR">#REF!</definedName>
    <definedName name="Company___Opening_Retirement_benefit_asset____liabilities__balance___control___nominal.WN">#REF!</definedName>
    <definedName name="Company___Opening_Retirement_benefit_asset____liabilities__balance___control___nominal.WR">#REF!</definedName>
    <definedName name="Company___Opening_Retirement_benefit_asset____liabilities__balance___control___nominal.WWN">#REF!</definedName>
    <definedName name="Company___opening_tax_loss_balance___wholesale.ADDN1">#REF!</definedName>
    <definedName name="Company___opening_tax_loss_balance___wholesale.ADDN2">#REF!</definedName>
    <definedName name="Company___opening_tax_loss_balance___wholesale.BR">#REF!</definedName>
    <definedName name="Company___opening_tax_loss_balance___wholesale.WN">#REF!</definedName>
    <definedName name="Company___opening_tax_loss_balance___wholesale.WR">#REF!</definedName>
    <definedName name="Company___opening_tax_loss_balance___wholesale.WWN">#REF!</definedName>
    <definedName name="Company___Opening_trade_and_other_payables___Wholesale_creditors___business_retail___nominal">#REF!</definedName>
    <definedName name="Company___Opening_Trade_creditors_balance___control___nominal.ADDN1">#REF!</definedName>
    <definedName name="Company___Opening_Trade_creditors_balance___control___nominal.ADDN2">#REF!</definedName>
    <definedName name="Company___Opening_Trade_creditors_balance___control___nominal.BR">#REF!</definedName>
    <definedName name="Company___Opening_Trade_creditors_balance___control___nominal.WN">#REF!</definedName>
    <definedName name="Company___Opening_Trade_creditors_balance___control___nominal.WR">#REF!</definedName>
    <definedName name="Company___Opening_Trade_creditors_balance___control___nominal.WWN">#REF!</definedName>
    <definedName name="Company___Opening_Trade_debtors_balance___control___nominal.ADDN1">#REF!</definedName>
    <definedName name="Company___Opening_Trade_debtors_balance___control___nominal.ADDN2">#REF!</definedName>
    <definedName name="Company___Opening_Trade_debtors_balance___control___nominal.BR">#REF!</definedName>
    <definedName name="Company___Opening_Trade_debtors_balance___control___nominal.WN">#REF!</definedName>
    <definedName name="Company___Opening_Trade_debtors_balance___control___nominal.WR">#REF!</definedName>
    <definedName name="Company___Opening_Trade_debtors_balance___control___nominal.WWN">#REF!</definedName>
    <definedName name="Company___operating_costs_associated_with_equity_issuance___real.ADDN1">#REF!</definedName>
    <definedName name="Company___operating_costs_associated_with_equity_issuance___real.ADDN2">#REF!</definedName>
    <definedName name="Company___operating_costs_associated_with_equity_issuance___real.BR">#REF!</definedName>
    <definedName name="Company___operating_costs_associated_with_equity_issuance___real.WN">#REF!</definedName>
    <definedName name="Company___operating_costs_associated_with_equity_issuance___real.WR">#REF!</definedName>
    <definedName name="Company___operating_costs_associated_with_equity_issuance___real.WWN">#REF!</definedName>
    <definedName name="Company___Ordinary_dividend_override___nominal">#REF!</definedName>
    <definedName name="Company___Ordinary_shares_issued___control___nominal.ADDN1">#REF!</definedName>
    <definedName name="Company___Ordinary_shares_issued___control___nominal.ADDN2">#REF!</definedName>
    <definedName name="Company___Ordinary_shares_issued___control___nominal.BR">#REF!</definedName>
    <definedName name="Company___Ordinary_shares_issued___control___nominal.WN">#REF!</definedName>
    <definedName name="Company___Ordinary_shares_issued___control___nominal.WR">#REF!</definedName>
    <definedName name="Company___Ordinary_shares_issued___control___nominal.WWN">#REF!</definedName>
    <definedName name="Company___Other_adjustments_to_taxable_profits___control___nominal.ADDN1">#REF!</definedName>
    <definedName name="Company___Other_adjustments_to_taxable_profits___control___nominal.ADDN2">#REF!</definedName>
    <definedName name="Company___Other_adjustments_to_taxable_profits___control___nominal.BR">#REF!</definedName>
    <definedName name="Company___Other_adjustments_to_taxable_profits___control___nominal.WN">#REF!</definedName>
    <definedName name="Company___Other_adjustments_to_taxable_profits___control___nominal.WR">#REF!</definedName>
    <definedName name="Company___Other_adjustments_to_taxable_profits___control___nominal.WWN">#REF!</definedName>
    <definedName name="Company___Other_creditors_target_balance___control___nominal.ADDN1">#REF!</definedName>
    <definedName name="Company___Other_creditors_target_balance___control___nominal.ADDN2">#REF!</definedName>
    <definedName name="Company___Other_creditors_target_balance___control___nominal.BR">#REF!</definedName>
    <definedName name="Company___Other_creditors_target_balance___control___nominal.WN">#REF!</definedName>
    <definedName name="Company___Other_creditors_target_balance___control___nominal.WR">#REF!</definedName>
    <definedName name="Company___Other_creditors_target_balance___control___nominal.WWN">#REF!</definedName>
    <definedName name="Company___other_debtors_target_balance___control___nominal.ADDN1">#REF!</definedName>
    <definedName name="Company___other_debtors_target_balance___control___nominal.ADDN2">#REF!</definedName>
    <definedName name="Company___other_debtors_target_balance___control___nominal.BR">#REF!</definedName>
    <definedName name="Company___other_debtors_target_balance___control___nominal.WN">#REF!</definedName>
    <definedName name="Company___other_debtors_target_balance___control___nominal.WR">#REF!</definedName>
    <definedName name="Company___other_debtors_target_balance___control___nominal.WWN">#REF!</definedName>
    <definedName name="Company___Other_operating_income___real.ADDN1">#REF!</definedName>
    <definedName name="Company___Other_operating_income___real.ADDN2">#REF!</definedName>
    <definedName name="Company___Other_operating_income___real.BR">#REF!</definedName>
    <definedName name="Company___Other_operating_income___real.WN">#REF!</definedName>
    <definedName name="Company___Other_operating_income___real.WR">#REF!</definedName>
    <definedName name="Company___Other_operating_income___real.WWN">#REF!</definedName>
    <definedName name="Company___Other_price_control_income___Third_party_revenue___real.ADDN1">#REF!</definedName>
    <definedName name="Company___Other_price_control_income___Third_party_revenue___real.ADDN2">#REF!</definedName>
    <definedName name="Company___Other_price_control_income___Third_party_revenue___real.BR">#REF!</definedName>
    <definedName name="Company___Other_price_control_income___Third_party_revenue___real.WN">#REF!</definedName>
    <definedName name="Company___Other_price_control_income___Third_party_revenue___real.WR">#REF!</definedName>
    <definedName name="Company___Other_price_control_income___Third_party_revenue___real.WWN">#REF!</definedName>
    <definedName name="Company___Other_taxable_income___Amortisation_on_grants_and_contributions___control___nominal.ADDN1">#REF!</definedName>
    <definedName name="Company___Other_taxable_income___Amortisation_on_grants_and_contributions___control___nominal.ADDN2">#REF!</definedName>
    <definedName name="Company___Other_taxable_income___Amortisation_on_grants_and_contributions___control___nominal.BR">#REF!</definedName>
    <definedName name="Company___Other_taxable_income___Amortisation_on_grants_and_contributions___control___nominal.WN">#REF!</definedName>
    <definedName name="Company___Other_taxable_income___Amortisation_on_grants_and_contributions___control___nominal.WR">#REF!</definedName>
    <definedName name="Company___Other_taxable_income___Amortisation_on_grants_and_contributions___control___nominal.WWN">#REF!</definedName>
    <definedName name="Company___Other_taxable_income___Grants_and_contributions_taxable_on_receipt___control___nominal.ADDN1">#REF!</definedName>
    <definedName name="Company___Other_taxable_income___Grants_and_contributions_taxable_on_receipt___control___nominal.ADDN2">#REF!</definedName>
    <definedName name="Company___Other_taxable_income___Grants_and_contributions_taxable_on_receipt___control___nominal.BR">#REF!</definedName>
    <definedName name="Company___Other_taxable_income___Grants_and_contributions_taxable_on_receipt___control___nominal.WN">#REF!</definedName>
    <definedName name="Company___Other_taxable_income___Grants_and_contributions_taxable_on_receipt___control___nominal.WR">#REF!</definedName>
    <definedName name="Company___Other_taxable_income___Grants_and_contributions_taxable_on_receipt___control___nominal.WWN">#REF!</definedName>
    <definedName name="Company___P_L_expenditure_not_allowable_as_a_deduction_from_taxable_trading_profits___control___nominal.ADDN1">#REF!</definedName>
    <definedName name="Company___P_L_expenditure_not_allowable_as_a_deduction_from_taxable_trading_profits___control___nominal.ADDN2">#REF!</definedName>
    <definedName name="Company___P_L_expenditure_not_allowable_as_a_deduction_from_taxable_trading_profits___control___nominal.BR">#REF!</definedName>
    <definedName name="Company___P_L_expenditure_not_allowable_as_a_deduction_from_taxable_trading_profits___control___nominal.WN">#REF!</definedName>
    <definedName name="Company___P_L_expenditure_not_allowable_as_a_deduction_from_taxable_trading_profits___control___nominal.WR">#REF!</definedName>
    <definedName name="Company___P_L_expenditure_not_allowable_as_a_deduction_from_taxable_trading_profits___control___nominal.WWN">#REF!</definedName>
    <definedName name="Company___P_L_expenditure_relating_to_renewals_not_allowable_as_a_deduction_from_taxable_trading_profits___control___nominal.ADDN1">#REF!</definedName>
    <definedName name="Company___P_L_expenditure_relating_to_renewals_not_allowable_as_a_deduction_from_taxable_trading_profits___control___nominal.ADDN2">#REF!</definedName>
    <definedName name="Company___P_L_expenditure_relating_to_renewals_not_allowable_as_a_deduction_from_taxable_trading_profits___control___nominal.BR">#REF!</definedName>
    <definedName name="Company___P_L_expenditure_relating_to_renewals_not_allowable_as_a_deduction_from_taxable_trading_profits___control___nominal.WN">#REF!</definedName>
    <definedName name="Company___P_L_expenditure_relating_to_renewals_not_allowable_as_a_deduction_from_taxable_trading_profits___control___nominal.WR">#REF!</definedName>
    <definedName name="Company___P_L_expenditure_relating_to_renewals_not_allowable_as_a_deduction_from_taxable_trading_profits___control___nominal.WWN">#REF!</definedName>
    <definedName name="Company___PAYG_Rate___Total_PAYG_rate.ADDN1">#REF!</definedName>
    <definedName name="Company___PAYG_Rate___Total_PAYG_rate.ADDN2">#REF!</definedName>
    <definedName name="Company___PAYG_Rate___Total_PAYG_rate.BR">#REF!</definedName>
    <definedName name="Company___PAYG_Rate___Total_PAYG_rate.WN">#REF!</definedName>
    <definedName name="Company___PAYG_Rate___Total_PAYG_rate.WR">#REF!</definedName>
    <definedName name="Company___PAYG_Rate___Total_PAYG_rate.WWN">#REF!</definedName>
    <definedName name="Company___Percentage_retail_earnings_distributed_as_dividends">#REF!</definedName>
    <definedName name="Company___Post_financeability_adjustments_eligible_for_tax_uplift___real.ADDN1">#REF!</definedName>
    <definedName name="Company___Post_financeability_adjustments_eligible_for_tax_uplift___real.ADDN2">#REF!</definedName>
    <definedName name="Company___Post_financeability_adjustments_eligible_for_tax_uplift___real.BR">#REF!</definedName>
    <definedName name="Company___Post_financeability_adjustments_eligible_for_tax_uplift___real.WN">#REF!</definedName>
    <definedName name="Company___Post_financeability_adjustments_eligible_for_tax_uplift___real.WR">#REF!</definedName>
    <definedName name="Company___Post_financeability_adjustments_eligible_for_tax_uplift___real.WWN">#REF!</definedName>
    <definedName name="Company___Post_financeability_adjustments_not_eligible_for_tax_uplift___real.ADDN1">#REF!</definedName>
    <definedName name="Company___Post_financeability_adjustments_not_eligible_for_tax_uplift___real.ADDN2">#REF!</definedName>
    <definedName name="Company___Post_financeability_adjustments_not_eligible_for_tax_uplift___real.BR">#REF!</definedName>
    <definedName name="Company___Post_financeability_adjustments_not_eligible_for_tax_uplift___real.WN">#REF!</definedName>
    <definedName name="Company___Post_financeability_adjustments_not_eligible_for_tax_uplift___real.WR">#REF!</definedName>
    <definedName name="Company___Post_financeability_adjustments_not_eligible_for_tax_uplift___real.WWN">#REF!</definedName>
    <definedName name="Company___Pre_2020_RCV_opening_balance___real.ADDN1">#REF!</definedName>
    <definedName name="Company___Pre_2020_RCV_opening_balance___real.ADDN2">#REF!</definedName>
    <definedName name="Company___Pre_2020_RCV_opening_balance___real.BR">#REF!</definedName>
    <definedName name="Company___Pre_2020_RCV_opening_balance___real.WN">#REF!</definedName>
    <definedName name="Company___Pre_2020_RCV_opening_balance___real.WR">#REF!</definedName>
    <definedName name="Company___Pre_2020_RCV_opening_balance___real.WWN">#REF!</definedName>
    <definedName name="Company___Pre_2025_RCV_Run_off_rate.ADDN1">#REF!</definedName>
    <definedName name="Company___Pre_2025_RCV_Run_off_rate.ADDN2">#REF!</definedName>
    <definedName name="Company___Pre_2025_RCV_Run_off_rate.BR">#REF!</definedName>
    <definedName name="Company___Pre_2025_RCV_Run_off_rate.WN">#REF!</definedName>
    <definedName name="Company___Pre_2025_RCV_Run_off_rate.WR">#REF!</definedName>
    <definedName name="Company___Pre_2025_RCV_Run_off_rate.WWN">#REF!</definedName>
    <definedName name="Company___Price_control_income___third_party_services___Rechargeable_works___real.ADDN1">#REF!</definedName>
    <definedName name="Company___Price_control_income___third_party_services___Rechargeable_works___real.ADDN2">#REF!</definedName>
    <definedName name="Company___Price_control_income___third_party_services___Rechargeable_works___real.BR">#REF!</definedName>
    <definedName name="Company___Price_control_income___third_party_services___Rechargeable_works___real.WN">#REF!</definedName>
    <definedName name="Company___Price_control_income___third_party_services___Rechargeable_works___real.WR">#REF!</definedName>
    <definedName name="Company___Price_control_income___third_party_services___Rechargeable_works___real.WWN">#REF!</definedName>
    <definedName name="Company___Prior_period_company_residential_apportionment">#REF!</definedName>
    <definedName name="Company___Proportion_of_capitalised_revenue_expenditure__infra___non_infra_.ADDN1">#REF!</definedName>
    <definedName name="Company___Proportion_of_capitalised_revenue_expenditure__infra___non_infra_.ADDN2">#REF!</definedName>
    <definedName name="Company___Proportion_of_capitalised_revenue_expenditure__infra___non_infra_.BR">#REF!</definedName>
    <definedName name="Company___Proportion_of_capitalised_revenue_expenditure__infra___non_infra_.WN">#REF!</definedName>
    <definedName name="Company___Proportion_of_capitalised_revenue_expenditure__infra___non_infra_.WR">#REF!</definedName>
    <definedName name="Company___Proportion_of_capitalised_revenue_expenditure__infra___non_infra_.WWN">#REF!</definedName>
    <definedName name="Company___proportion_of_new_capital_expenditure_not_qualifying_for_capital_allowance_deductions.ADDN1">#REF!</definedName>
    <definedName name="Company___proportion_of_new_capital_expenditure_not_qualifying_for_capital_allowance_deductions.ADDN2">#REF!</definedName>
    <definedName name="Company___proportion_of_new_capital_expenditure_not_qualifying_for_capital_allowance_deductions.BR">#REF!</definedName>
    <definedName name="Company___proportion_of_new_capital_expenditure_not_qualifying_for_capital_allowance_deductions.WN">#REF!</definedName>
    <definedName name="Company___proportion_of_new_capital_expenditure_not_qualifying_for_capital_allowance_deductions.WR">#REF!</definedName>
    <definedName name="Company___proportion_of_new_capital_expenditure_not_qualifying_for_capital_allowance_deductions.WWN">#REF!</definedName>
    <definedName name="Company___proportion_of_new_capital_expenditure_qualifying_for_a_full_deduction.ADDN1">#REF!</definedName>
    <definedName name="Company___proportion_of_new_capital_expenditure_qualifying_for_a_full_deduction.ADDN2">#REF!</definedName>
    <definedName name="Company___proportion_of_new_capital_expenditure_qualifying_for_a_full_deduction.BR">#REF!</definedName>
    <definedName name="Company___proportion_of_new_capital_expenditure_qualifying_for_a_full_deduction.WN">#REF!</definedName>
    <definedName name="Company___proportion_of_new_capital_expenditure_qualifying_for_a_full_deduction.WR">#REF!</definedName>
    <definedName name="Company___proportion_of_new_capital_expenditure_qualifying_for_a_full_deduction.WWN">#REF!</definedName>
    <definedName name="Company___Proportion_of_new_capital_expenditure_qualifying_for_high_level_deduction_main_rate_pool.ADDN1">#REF!</definedName>
    <definedName name="Company___Proportion_of_new_capital_expenditure_qualifying_for_high_level_deduction_main_rate_pool.ADDN2">#REF!</definedName>
    <definedName name="Company___Proportion_of_new_capital_expenditure_qualifying_for_high_level_deduction_main_rate_pool.BR">#REF!</definedName>
    <definedName name="Company___Proportion_of_new_capital_expenditure_qualifying_for_high_level_deduction_main_rate_pool.WN">#REF!</definedName>
    <definedName name="Company___Proportion_of_new_capital_expenditure_qualifying_for_high_level_deduction_main_rate_pool.WR">#REF!</definedName>
    <definedName name="Company___Proportion_of_new_capital_expenditure_qualifying_for_high_level_deduction_main_rate_pool.WWN">#REF!</definedName>
    <definedName name="Company___Proportion_of_new_capital_expenditure_qualifying_for_high_level_deduction_special_rate_pool.ADDN1">#REF!</definedName>
    <definedName name="Company___Proportion_of_new_capital_expenditure_qualifying_for_high_level_deduction_special_rate_pool.ADDN2">#REF!</definedName>
    <definedName name="Company___Proportion_of_new_capital_expenditure_qualifying_for_high_level_deduction_special_rate_pool.BR">#REF!</definedName>
    <definedName name="Company___Proportion_of_new_capital_expenditure_qualifying_for_high_level_deduction_special_rate_pool.WN">#REF!</definedName>
    <definedName name="Company___Proportion_of_new_capital_expenditure_qualifying_for_high_level_deduction_special_rate_pool.WR">#REF!</definedName>
    <definedName name="Company___Proportion_of_new_capital_expenditure_qualifying_for_high_level_deduction_special_rate_pool.WWN">#REF!</definedName>
    <definedName name="Company___Proportion_of_new_capital_expenditure_qualifying_for_high_level_deduction_structures_and_buildings_pool.ADDN1">#REF!</definedName>
    <definedName name="Company___Proportion_of_new_capital_expenditure_qualifying_for_high_level_deduction_structures_and_buildings_pool.ADDN2">#REF!</definedName>
    <definedName name="Company___Proportion_of_new_capital_expenditure_qualifying_for_high_level_deduction_structures_and_buildings_pool.BR">#REF!</definedName>
    <definedName name="Company___Proportion_of_new_capital_expenditure_qualifying_for_high_level_deduction_structures_and_buildings_pool.WN">#REF!</definedName>
    <definedName name="Company___Proportion_of_new_capital_expenditure_qualifying_for_high_level_deduction_structures_and_buildings_pool.WR">#REF!</definedName>
    <definedName name="Company___Proportion_of_new_capital_expenditure_qualifying_for_high_level_deduction_structures_and_buildings_pool.WWN">#REF!</definedName>
    <definedName name="Company___Proportion_of_RPI_ILD">#REF!</definedName>
    <definedName name="Company___proportion_of_taxable_profits_available_for_tax_loss_utilisation">#REF!</definedName>
    <definedName name="Company___QAA_reward__penalty____real.ADDN1">#REF!</definedName>
    <definedName name="Company___QAA_reward__penalty____real.ADDN2">#REF!</definedName>
    <definedName name="Company___QAA_reward__penalty____real.BR">#REF!</definedName>
    <definedName name="Company___QAA_reward__penalty____real.WN">#REF!</definedName>
    <definedName name="Company___QAA_reward__penalty____real.WR">#REF!</definedName>
    <definedName name="Company___QAA_reward__penalty____real.WWN">#REF!</definedName>
    <definedName name="Company___real_dividend_growth">#REF!</definedName>
    <definedName name="Company___Reprofiling_revenue___real.ADDN1">#REF!</definedName>
    <definedName name="Company___Reprofiling_revenue___real.ADDN2">#REF!</definedName>
    <definedName name="Company___Reprofiling_revenue___real.BR">#REF!</definedName>
    <definedName name="Company___Reprofiling_revenue___real.WN">#REF!</definedName>
    <definedName name="Company___Reprofiling_revenue___real.WR">#REF!</definedName>
    <definedName name="Company___Reprofiling_revenue___real.WWN">#REF!</definedName>
    <definedName name="Company___Residential_net_margin_for_company">#REF!</definedName>
    <definedName name="Company___Residential_Retail_allowed_depreciation__post_efficiency_challenge_and_adjustments____real">#REF!</definedName>
    <definedName name="Company___Residential_retail_costs__opex_plus_depn__exc_3rd_party_services____measured___Wastewater_only___nominal">#REF!</definedName>
    <definedName name="Company___Residential_retail_costs__opex_plus_depn__exc_3rd_party_services____measured___Water_only___nominal">#REF!</definedName>
    <definedName name="Company___Residential_retail_costs__opex_plus_depn__exc_3rd_party_services____unmeasured___Wastewater_only___nominal">#REF!</definedName>
    <definedName name="Company___Residential_retail_costs__opex_plus_depn__exc_3rd_party_services____unmeasured___Water_only___nominal">#REF!</definedName>
    <definedName name="Company___Residential_retail_revenue_adjustment_active___real">#REF!</definedName>
    <definedName name="Company___Retail___Corporation_tax_creditor_b_f___nominal">#REF!</definedName>
    <definedName name="Company___Retail___Retail_creditor_months__Payment_terms___Business_retail_pays_wholesaler_in_arrears__advance_">#REF!</definedName>
    <definedName name="Company___Retail___Retail_creditor_months__Payment_terms___Residential_retail_pays_wholesaler_in_arrears__advance_">#REF!</definedName>
    <definedName name="Company___Retirement_benefit_asset____liability__balance___Business___nominal">#REF!</definedName>
    <definedName name="Company___Retirement_benefit_asset____liability__balance___Residential___nominal">#REF!</definedName>
    <definedName name="Company___RPI_CPIH_wedge_for_RPI_ILD_indexation_rate">#REF!</definedName>
    <definedName name="Company___Run_off_rate_for_Post_2025_RCV.ADDN1">#REF!</definedName>
    <definedName name="Company___Run_off_rate_for_Post_2025_RCV.ADDN2">#REF!</definedName>
    <definedName name="Company___Run_off_rate_for_Post_2025_RCV.BR">#REF!</definedName>
    <definedName name="Company___Run_off_rate_for_Post_2025_RCV.WN">#REF!</definedName>
    <definedName name="Company___Run_off_rate_for_Post_2025_RCV.WR">#REF!</definedName>
    <definedName name="Company___Run_off_rate_for_Post_2025_RCV.WWN">#REF!</definedName>
    <definedName name="Company___Statutory_Corporation_tax_rate">#REF!</definedName>
    <definedName name="Company___Tariff_Band___Forecast_allocated_wholesale_charge___nominal.1">#REF!</definedName>
    <definedName name="Company___Tariff_Band___Forecast_allocated_wholesale_charge___nominal.2">#REF!</definedName>
    <definedName name="Company___Tariff_Band___Forecast_allocated_wholesale_charge___nominal.3">#REF!</definedName>
    <definedName name="Company___tariff_band___net_margin_percentage.1">#REF!</definedName>
    <definedName name="Company___tariff_band___net_margin_percentage.2">#REF!</definedName>
    <definedName name="Company___tariff_band___net_margin_percentage.3">#REF!</definedName>
    <definedName name="Company___Tariff_Band___Number_of_customers___Tariff_Band.1">#REF!</definedName>
    <definedName name="Company___Tariff_Band___Number_of_customers___Tariff_Band.2">#REF!</definedName>
    <definedName name="Company___Tariff_Band___Number_of_customers___Tariff_Band.3">#REF!</definedName>
    <definedName name="Company___tax_cashflow_initial_balance.ADDN1">#REF!</definedName>
    <definedName name="Company___tax_cashflow_initial_balance.ADDN2">#REF!</definedName>
    <definedName name="Company___tax_cashflow_initial_balance.BR">#REF!</definedName>
    <definedName name="Company___tax_cashflow_initial_balance.WN">#REF!</definedName>
    <definedName name="Company___tax_cashflow_initial_balance.WR">#REF!</definedName>
    <definedName name="Company___tax_cashflow_initial_balance.WWN">#REF!</definedName>
    <definedName name="Company___Tax_loss_allowance___nominal">#REF!</definedName>
    <definedName name="Company___Tonnes_of_dry_solid___BR">#REF!</definedName>
    <definedName name="Company___Total_Additional_control_customers_WN">#REF!</definedName>
    <definedName name="Company___Total_Additional_control_customers_WR">#REF!</definedName>
    <definedName name="Company___Total_direct_procurement_from_customers___infrastructure_cost_1___real.ADDN1">#REF!</definedName>
    <definedName name="Company___Total_direct_procurement_from_customers___infrastructure_cost_1___real.ADDN2">#REF!</definedName>
    <definedName name="Company___Total_direct_procurement_from_customers___infrastructure_cost_1___real.BR">#REF!</definedName>
    <definedName name="Company___Total_direct_procurement_from_customers___infrastructure_cost_1___real.WN">#REF!</definedName>
    <definedName name="Company___Total_direct_procurement_from_customers___infrastructure_cost_1___real.WR">#REF!</definedName>
    <definedName name="Company___Total_direct_procurement_from_customers___infrastructure_cost_1___real.WWN">#REF!</definedName>
    <definedName name="Company___Total_direct_procurement_from_customers___infrastructure_cost_2___real.ADDN1">#REF!</definedName>
    <definedName name="Company___Total_direct_procurement_from_customers___infrastructure_cost_2___real.ADDN2">#REF!</definedName>
    <definedName name="Company___Total_direct_procurement_from_customers___infrastructure_cost_2___real.BR">#REF!</definedName>
    <definedName name="Company___Total_direct_procurement_from_customers___infrastructure_cost_2___real.WN">#REF!</definedName>
    <definedName name="Company___Total_direct_procurement_from_customers___infrastructure_cost_2___real.WR">#REF!</definedName>
    <definedName name="Company___Total_direct_procurement_from_customers___infrastructure_cost_2___real.WWN">#REF!</definedName>
    <definedName name="Company___Total_direct_procurement_from_customers___infrastructure_cost_3___real.ADDN1">#REF!</definedName>
    <definedName name="Company___Total_direct_procurement_from_customers___infrastructure_cost_3___real.ADDN2">#REF!</definedName>
    <definedName name="Company___Total_direct_procurement_from_customers___infrastructure_cost_3___real.BR">#REF!</definedName>
    <definedName name="Company___Total_direct_procurement_from_customers___infrastructure_cost_3___real.WN">#REF!</definedName>
    <definedName name="Company___Total_direct_procurement_from_customers___infrastructure_cost_3___real.WR">#REF!</definedName>
    <definedName name="Company___Total_direct_procurement_from_customers___infrastructure_cost_3___real.WWN">#REF!</definedName>
    <definedName name="Company___Total_direct_procurement_from_customers___infrastructure_cost_4___real.ADDN1">#REF!</definedName>
    <definedName name="Company___Total_direct_procurement_from_customers___infrastructure_cost_4___real.ADDN2">#REF!</definedName>
    <definedName name="Company___Total_direct_procurement_from_customers___infrastructure_cost_4___real.BR">#REF!</definedName>
    <definedName name="Company___Total_direct_procurement_from_customers___infrastructure_cost_4___real.WN">#REF!</definedName>
    <definedName name="Company___Total_direct_procurement_from_customers___infrastructure_cost_4___real.WR">#REF!</definedName>
    <definedName name="Company___Total_direct_procurement_from_customers___infrastructure_cost_4___real.WWN">#REF!</definedName>
    <definedName name="Company___Total_direct_procurement_from_customers___infrastructure_cost_5___real.ADDN1">#REF!</definedName>
    <definedName name="Company___Total_direct_procurement_from_customers___infrastructure_cost_5___real.ADDN2">#REF!</definedName>
    <definedName name="Company___Total_direct_procurement_from_customers___infrastructure_cost_5___real.BR">#REF!</definedName>
    <definedName name="Company___Total_direct_procurement_from_customers___infrastructure_cost_5___real.WN">#REF!</definedName>
    <definedName name="Company___Total_direct_procurement_from_customers___infrastructure_cost_5___real.WR">#REF!</definedName>
    <definedName name="Company___Total_direct_procurement_from_customers___infrastructure_cost_5___real.WWN">#REF!</definedName>
    <definedName name="Company___Total_direct_procurement_from_customers___infrastructure_cost_6___real.ADDN1">#REF!</definedName>
    <definedName name="Company___Total_direct_procurement_from_customers___infrastructure_cost_6___real.ADDN2">#REF!</definedName>
    <definedName name="Company___Total_direct_procurement_from_customers___infrastructure_cost_6___real.BR">#REF!</definedName>
    <definedName name="Company___Total_direct_procurement_from_customers___infrastructure_cost_6___real.WN">#REF!</definedName>
    <definedName name="Company___Total_direct_procurement_from_customers___infrastructure_cost_6___real.WR">#REF!</definedName>
    <definedName name="Company___Total_direct_procurement_from_customers___infrastructure_cost_6___real.WWN">#REF!</definedName>
    <definedName name="Company___Total_gross_operational_expenditure___real___including_cost_sharing___real.ADDN1">#REF!</definedName>
    <definedName name="Company___Total_gross_operational_expenditure___real___including_cost_sharing___real.ADDN2">#REF!</definedName>
    <definedName name="Company___Total_gross_operational_expenditure___real___including_cost_sharing___real.BR">#REF!</definedName>
    <definedName name="Company___Total_gross_operational_expenditure___real___including_cost_sharing___real.WN">#REF!</definedName>
    <definedName name="Company___Total_gross_operational_expenditure___real___including_cost_sharing___real.WR">#REF!</definedName>
    <definedName name="Company___Total_gross_operational_expenditure___real___including_cost_sharing___real.WWN">#REF!</definedName>
    <definedName name="Company___Trade_and_other_payables___Retail_other_payables___nominal">#REF!</definedName>
    <definedName name="Company___Trade_and_other_payables___Retail_trade_payables___nominal">#REF!</definedName>
    <definedName name="Company___Trade_and_other_payables___Wholesale_creditors___residential_retail___nominal">#REF!</definedName>
    <definedName name="Company___Unmeasured_charge___business.ADDN1">#REF!</definedName>
    <definedName name="Company___Unmeasured_charge___business.ADDN2">#REF!</definedName>
    <definedName name="Company___Unmeasured_charge___business.BR">#REF!</definedName>
    <definedName name="Company___Unmeasured_charge___business.WN">#REF!</definedName>
    <definedName name="Company___Unmeasured_charge___business.WR">#REF!</definedName>
    <definedName name="Company___Unmeasured_charge___business.WWN">#REF!</definedName>
    <definedName name="Company___Unmeasured_charge___residential.ADDN1">#REF!</definedName>
    <definedName name="Company___Unmeasured_charge___residential.ADDN2">#REF!</definedName>
    <definedName name="Company___Unmeasured_charge___residential.BR">#REF!</definedName>
    <definedName name="Company___Unmeasured_charge___residential.WN">#REF!</definedName>
    <definedName name="Company___Unmeasured_charge___residential.WR">#REF!</definedName>
    <definedName name="Company___Unmeasured_charge___residential.WWN">#REF!</definedName>
    <definedName name="Company___Water_efficiency_funding___real.ADDN1">#REF!</definedName>
    <definedName name="Company___Water_efficiency_funding___real.ADDN2">#REF!</definedName>
    <definedName name="Company___Water_efficiency_funding___real.BR">#REF!</definedName>
    <definedName name="Company___Water_efficiency_funding___real.WN">#REF!</definedName>
    <definedName name="Company___Water_efficiency_funding___real.WR">#REF!</definedName>
    <definedName name="Company___Water_efficiency_funding___real.WWN">#REF!</definedName>
    <definedName name="Company___Wholesale___Trade_creditor_days___control.ADDN1">#REF!</definedName>
    <definedName name="Company___Wholesale___Trade_creditor_days___control.ADDN2">#REF!</definedName>
    <definedName name="Company___Wholesale___Trade_creditor_days___control.BR">#REF!</definedName>
    <definedName name="Company___Wholesale___Trade_creditor_days___control.WN">#REF!</definedName>
    <definedName name="Company___Wholesale___Trade_creditor_days___control.WR">#REF!</definedName>
    <definedName name="Company___Wholesale___Trade_creditor_days___control.WWN">#REF!</definedName>
    <definedName name="Company___Wholesale_and_retail_line_item_split___actual_company_structure___Retained_profits___residential_retail___nominal">#REF!</definedName>
    <definedName name="Company___Wholesale_and_retail_line_item_split___Capex_creditor___business_retail___nominal">#REF!</definedName>
    <definedName name="Company___Wholesale_and_retail_line_item_split___capex_creditors___residential_retail___nominal">#REF!</definedName>
    <definedName name="Company___Wholesale_DB_pension_cash_excess_over_charge___control___real.ADDN1">#REF!</definedName>
    <definedName name="Company___Wholesale_DB_pension_cash_excess_over_charge___control___real.ADDN2">#REF!</definedName>
    <definedName name="Company___Wholesale_DB_pension_cash_excess_over_charge___control___real.BR">#REF!</definedName>
    <definedName name="Company___Wholesale_DB_pension_cash_excess_over_charge___control___real.WN">#REF!</definedName>
    <definedName name="Company___Wholesale_DB_pension_cash_excess_over_charge___control___real.WR">#REF!</definedName>
    <definedName name="Company___Wholesale_DB_pension_cash_excess_over_charge___control___real.WWN">#REF!</definedName>
    <definedName name="Company___Wholesale_fixed_asset_life__post_override____control.ADDN1">#REF!</definedName>
    <definedName name="Company___Wholesale_fixed_asset_life__post_override____control.ADDN2">#REF!</definedName>
    <definedName name="Company___Wholesale_fixed_asset_life__post_override____control.BR">#REF!</definedName>
    <definedName name="Company___Wholesale_fixed_asset_life__post_override____control.WN">#REF!</definedName>
    <definedName name="Company___Wholesale_fixed_asset_life__post_override____control.WR">#REF!</definedName>
    <definedName name="Company___Wholesale_fixed_asset_life__post_override____control.WWN">#REF!</definedName>
    <definedName name="Company___Wholesale_WACC___notional___Cost_of_debt___nominal.ADDN1">#REF!</definedName>
    <definedName name="Company___Wholesale_WACC___notional___Cost_of_debt___nominal.ADDN2">#REF!</definedName>
    <definedName name="Company___Wholesale_WACC___notional___Cost_of_debt___nominal.BR">#REF!</definedName>
    <definedName name="Company___Wholesale_WACC___notional___Cost_of_debt___nominal.WN">#REF!</definedName>
    <definedName name="Company___Wholesale_WACC___notional___Cost_of_debt___nominal.WR">#REF!</definedName>
    <definedName name="Company___Wholesale_WACC___notional___Cost_of_debt___nominal.WWN">#REF!</definedName>
    <definedName name="Company___Wholesale_WACC___notional___Equity___nominal.ADDN1">#REF!</definedName>
    <definedName name="Company___Wholesale_WACC___notional___Equity___nominal.ADDN2">#REF!</definedName>
    <definedName name="Company___Wholesale_WACC___notional___Equity___nominal.BR">#REF!</definedName>
    <definedName name="Company___Wholesale_WACC___notional___Equity___nominal.WN">#REF!</definedName>
    <definedName name="Company___Wholesale_WACC___notional___Equity___nominal.WR">#REF!</definedName>
    <definedName name="Company___Wholesale_WACC___notional___Equity___nominal.WWN">#REF!</definedName>
    <definedName name="Company___Wholesale_WACC___notional___Gearing___nominal.ADDN1">#REF!</definedName>
    <definedName name="Company___Wholesale_WACC___notional___Gearing___nominal.ADDN2">#REF!</definedName>
    <definedName name="Company___Wholesale_WACC___notional___Gearing___nominal.BR">#REF!</definedName>
    <definedName name="Company___Wholesale_WACC___notional___Gearing___nominal.WN">#REF!</definedName>
    <definedName name="Company___Wholesale_WACC___notional___Gearing___nominal.WR">#REF!</definedName>
    <definedName name="Company___Wholesale_WACC___notional___Gearing___nominal.WWN">#REF!</definedName>
    <definedName name="Company___Year_on_year___change___CPI_H___Financial_year_average_indices_year_on_year__">#REF!</definedName>
    <definedName name="Company_exited_the_retail_market_switch">#REF!</definedName>
    <definedName name="Company_is_WoC">#REF!</definedName>
    <definedName name="Constants">#REF!</definedName>
    <definedName name="Contract_year">#REF!</definedName>
    <definedName name="Contributions_from_connection_charges_and_revenue_from_infrastructure_charges___forecast____control___real.ADDN1">#REF!</definedName>
    <definedName name="Contributions_from_connection_charges_and_revenue_from_infrastructure_charges___forecast____control___real.ADDN2">#REF!</definedName>
    <definedName name="Contributions_from_connection_charges_and_revenue_from_infrastructure_charges___forecast____control___real.BR">#REF!</definedName>
    <definedName name="Contributions_from_connection_charges_and_revenue_from_infrastructure_charges___forecast____control___real.WN">#REF!</definedName>
    <definedName name="Contributions_from_connection_charges_and_revenue_from_infrastructure_charges___forecast____control___real.WR">#REF!</definedName>
    <definedName name="Contributions_from_connection_charges_and_revenue_from_infrastructure_charges___forecast____control___real.WWN">#REF!</definedName>
    <definedName name="Control___K___periodic.ADDN1">#REF!</definedName>
    <definedName name="Control___K___periodic.ADDN2">#REF!</definedName>
    <definedName name="Control___K___periodic.BR">#REF!</definedName>
    <definedName name="Control___K___periodic.WN">#REF!</definedName>
    <definedName name="Control___K___periodic.WR">#REF!</definedName>
    <definedName name="Control___K___periodic.WWN">#REF!</definedName>
    <definedName name="Control__growth_calculated_over_5_years_period____K___simple_average.ADDN1">#REF!</definedName>
    <definedName name="Control__growth_calculated_over_5_years_period____K___simple_average.ADDN2">#REF!</definedName>
    <definedName name="Control__growth_calculated_over_5_years_period____K___simple_average.BR">#REF!</definedName>
    <definedName name="Control__growth_calculated_over_5_years_period____K___simple_average.WN">#REF!</definedName>
    <definedName name="Control__growth_calculated_over_5_years_period____K___simple_average.WR">#REF!</definedName>
    <definedName name="Control__growth_calculated_over_5_years_period____K___simple_average.WWN">#REF!</definedName>
    <definedName name="Control_in_use_flag.ADDN1">#REF!</definedName>
    <definedName name="Control_in_use_flag.ADDN2">#REF!</definedName>
    <definedName name="Control_in_use_flag.BR">#REF!</definedName>
    <definedName name="Control_in_use_flag.WN">#REF!</definedName>
    <definedName name="Control_in_use_flag.WR">#REF!</definedName>
    <definedName name="Control_in_use_flag.WWN">#REF!</definedName>
    <definedName name="Control_is_sewerage.ADDN1">#REF!</definedName>
    <definedName name="Control_is_sewerage.ADDN2">#REF!</definedName>
    <definedName name="Control_is_sewerage.BR">#REF!</definedName>
    <definedName name="Control_is_sewerage.WN">#REF!</definedName>
    <definedName name="Control_is_sewerage.WR">#REF!</definedName>
    <definedName name="Control_is_sewerage.WWN">#REF!</definedName>
    <definedName name="Control_is_water.ADDN1">#REF!</definedName>
    <definedName name="Control_is_water.ADDN2">#REF!</definedName>
    <definedName name="Control_is_water.BR">#REF!</definedName>
    <definedName name="Control_is_water.WN">#REF!</definedName>
    <definedName name="Control_is_water.WR">#REF!</definedName>
    <definedName name="Control_is_water.WWN">#REF!</definedName>
    <definedName name="Control_level_revenue_requirement_incl._tax_charge___nominal.ADDN1">#REF!</definedName>
    <definedName name="Control_level_revenue_requirement_incl._tax_charge___nominal.ADDN2">#REF!</definedName>
    <definedName name="Control_level_revenue_requirement_incl._tax_charge___nominal.BR">#REF!</definedName>
    <definedName name="Control_level_revenue_requirement_incl._tax_charge___nominal.WN">#REF!</definedName>
    <definedName name="Control_level_revenue_requirement_incl._tax_charge___nominal.WR">#REF!</definedName>
    <definedName name="Control_level_revenue_requirement_incl._tax_charge___nominal.WWN">#REF!</definedName>
    <definedName name="Control_level_tax_due___post_financeability___check">#REF!</definedName>
    <definedName name="Control_level_tax_due___post_financeability___check_overall">#REF!</definedName>
    <definedName name="Control_level_tax_due_check">#REF!</definedName>
    <definedName name="Control_level_tax_due_check_overall">#REF!</definedName>
    <definedName name="COPI" localSheetId="1">#REF!</definedName>
    <definedName name="COPI" localSheetId="0">#REF!</definedName>
    <definedName name="COPI">#REF!</definedName>
    <definedName name="CORNWALL" localSheetId="1">#REF!</definedName>
    <definedName name="CORNWALL" localSheetId="0">#REF!</definedName>
    <definedName name="CORNWALL" localSheetId="5">#REF!</definedName>
    <definedName name="CORNWALL">#REF!</definedName>
    <definedName name="Corporation_tax_paid___Business___nominal" localSheetId="1">#REF!</definedName>
    <definedName name="Corporation_tax_paid___Business___nominal">#REF!</definedName>
    <definedName name="Corporation_tax_paid___Business___nominal.NEG">#REF!</definedName>
    <definedName name="Corporation_tax_paid___Residential___nominal">#REF!</definedName>
    <definedName name="Corporation_tax_paid___Residential___nominal.NEG">#REF!</definedName>
    <definedName name="Cost_of_equity__used_in_WACC____control___real_CPIH.ADDN1">#REF!</definedName>
    <definedName name="Cost_of_equity__used_in_WACC____control___real_CPIH.ADDN2">#REF!</definedName>
    <definedName name="Cost_of_equity__used_in_WACC____control___real_CPIH.BR">#REF!</definedName>
    <definedName name="Cost_of_equity__used_in_WACC____control___real_CPIH.WN">#REF!</definedName>
    <definedName name="Cost_of_equity__used_in_WACC____control___real_CPIH.WR">#REF!</definedName>
    <definedName name="Cost_of_equity__used_in_WACC____control___real_CPIH.WWN">#REF!</definedName>
    <definedName name="Cost_to_serve_all_Residential_retail_customers___nominal">#REF!</definedName>
    <definedName name="Cost_to_serve_measured_dual_customers___nominal">#REF!</definedName>
    <definedName name="Cost_to_serve_measured_sewerage_customers___nominal">#REF!</definedName>
    <definedName name="Cost_to_serve_measured_water_customers___nominal">#REF!</definedName>
    <definedName name="Cost_to_serve_per_metered_dual_customers___Adjusted___real">#REF!</definedName>
    <definedName name="Cost_to_serve_per_metered_sewerage_customers___Adjusted___real">#REF!</definedName>
    <definedName name="Cost_to_serve_per_metered_water_customers___Adjusted___real">#REF!</definedName>
    <definedName name="Cost_to_serve_per_unmetered_dual_customers___Adjusted___real">#REF!</definedName>
    <definedName name="Cost_to_serve_per_unmetered_sewerage_customers___Adjusted___real">#REF!</definedName>
    <definedName name="Cost_to_serve_per_unmetered_water_customers___Adjusted___real">#REF!</definedName>
    <definedName name="Cost_to_serve_unmeasured_dual_customers___nominal">#REF!</definedName>
    <definedName name="Cost_to_serve_unmeasured_sewerage_customers___nominal">#REF!</definedName>
    <definedName name="Cost_to_serve_unmeasured_water_customers___nominal">#REF!</definedName>
    <definedName name="Costs_associated_with_post_financeability_adjustments___nominal.ADDN1">#REF!</definedName>
    <definedName name="Costs_associated_with_post_financeability_adjustments___nominal.ADDN2">#REF!</definedName>
    <definedName name="Costs_associated_with_post_financeability_adjustments___nominal.BR">#REF!</definedName>
    <definedName name="Costs_associated_with_post_financeability_adjustments___nominal.WN">#REF!</definedName>
    <definedName name="Costs_associated_with_post_financeability_adjustments___nominal.WR">#REF!</definedName>
    <definedName name="Costs_associated_with_post_financeability_adjustments___nominal.WWN">#REF!</definedName>
    <definedName name="Costs_associated_with_post_financeability_adjustments___wholesale___nominal">#REF!</definedName>
    <definedName name="CPI_H___April___index">#REF!</definedName>
    <definedName name="CPI_H___August___index">#REF!</definedName>
    <definedName name="CPI_H___Basket_year___cumulative___increase_from_base_year_basket_value__November_">#REF!</definedName>
    <definedName name="CPI_H___December___index">#REF!</definedName>
    <definedName name="CPI_H___February___index">#REF!</definedName>
    <definedName name="CPI_H___Fin_year_average___inflate_from_base_year_2022_2023_average___CALC">#REF!</definedName>
    <definedName name="CPI_H___Fin_year_average___inflate_from_base_year_2022_23_average">#REF!</definedName>
    <definedName name="CPI_H___Fin_year_average___percentage_increase">#REF!</definedName>
    <definedName name="CPI_H___Financial_year_average___index">#REF!</definedName>
    <definedName name="CPI_H___January___index">#REF!</definedName>
    <definedName name="CPI_H___July___index">#REF!</definedName>
    <definedName name="CPI_H___June___index">#REF!</definedName>
    <definedName name="CPI_H___March___index">#REF!</definedName>
    <definedName name="CPI_H___May___index">#REF!</definedName>
    <definedName name="CPI_H___November___index">#REF!</definedName>
    <definedName name="CPI_H___October___index">#REF!</definedName>
    <definedName name="CPI_H___September__index">#REF!</definedName>
    <definedName name="CPI_H__Base_year__November___indexation_factor___CALC">#REF!</definedName>
    <definedName name="CPI_H__Growth_from_24_25_FYE_to_25_26_FYA">#REF!</definedName>
    <definedName name="CPIH_ILD_adjustments_POS_only___nominal.ADDN1">#REF!</definedName>
    <definedName name="CPIH_ILD_adjustments_POS_only___nominal.ADDN2">#REF!</definedName>
    <definedName name="CPIH_ILD_adjustments_POS_only___nominal.BR">#REF!</definedName>
    <definedName name="CPIH_ILD_adjustments_POS_only___nominal.WN">#REF!</definedName>
    <definedName name="CPIH_ILD_adjustments_POS_only___nominal.WR">#REF!</definedName>
    <definedName name="CPIH_ILD_adjustments_POS_only___nominal.WWN">#REF!</definedName>
    <definedName name="CPIH_ILD_indexation_rate">#REF!</definedName>
    <definedName name="CPIH_Index_linked_debt___nominal.ADDN1">#REF!</definedName>
    <definedName name="CPIH_Index_linked_debt___nominal.ADDN1.BEG">#REF!</definedName>
    <definedName name="CPIH_Index_linked_debt___nominal.ADDN2">#REF!</definedName>
    <definedName name="CPIH_Index_linked_debt___nominal.ADDN2.BEG">#REF!</definedName>
    <definedName name="CPIH_Index_linked_debt___nominal.BR">#REF!</definedName>
    <definedName name="CPIH_Index_linked_debt___nominal.BR.BEG">#REF!</definedName>
    <definedName name="CPIH_Index_linked_debt___nominal.WN">#REF!</definedName>
    <definedName name="CPIH_Index_linked_debt___nominal.WN.BEG">#REF!</definedName>
    <definedName name="CPIH_Index_linked_debt___nominal.WR">#REF!</definedName>
    <definedName name="CPIH_Index_linked_debt___nominal.WR.BEG">#REF!</definedName>
    <definedName name="CPIH_Index_linked_debt___nominal.WWN">#REF!</definedName>
    <definedName name="CPIH_Index_linked_debt___nominal.WWN.BEG">#REF!</definedName>
    <definedName name="CPIH_Index_linked_debt_indexation___nominal.ADDN1">#REF!</definedName>
    <definedName name="CPIH_Index_linked_debt_indexation___nominal.ADDN2">#REF!</definedName>
    <definedName name="CPIH_Index_linked_debt_indexation___nominal.BR">#REF!</definedName>
    <definedName name="CPIH_Index_linked_debt_indexation___nominal.WN">#REF!</definedName>
    <definedName name="CPIH_Index_linked_debt_indexation___nominal.WR">#REF!</definedName>
    <definedName name="CPIH_Index_linked_debt_indexation___nominal.WWN">#REF!</definedName>
    <definedName name="CPIH_Interest_on_Index_linked_loans___control___nominal.ADDN1">#REF!</definedName>
    <definedName name="CPIH_Interest_on_Index_linked_loans___control___nominal.ADDN2">#REF!</definedName>
    <definedName name="CPIH_Interest_on_Index_linked_loans___control___nominal.BR">#REF!</definedName>
    <definedName name="CPIH_Interest_on_Index_linked_loans___control___nominal.WN">#REF!</definedName>
    <definedName name="CPIH_Interest_on_Index_linked_loans___control___nominal.WR">#REF!</definedName>
    <definedName name="CPIH_Interest_on_Index_linked_loans___control___nominal.WWN">#REF!</definedName>
    <definedName name="CPIH_opening_index_linked_debt___nominal.ADDN1">#REF!</definedName>
    <definedName name="CPIH_opening_index_linked_debt___nominal.ADDN2">#REF!</definedName>
    <definedName name="CPIH_opening_index_linked_debt___nominal.BR">#REF!</definedName>
    <definedName name="CPIH_opening_index_linked_debt___nominal.WN">#REF!</definedName>
    <definedName name="CPIH_opening_index_linked_debt___nominal.WR">#REF!</definedName>
    <definedName name="CPIH_opening_index_linked_debt___nominal.WWN">#REF!</definedName>
    <definedName name="Creditor_balance___Business___nominal">#REF!</definedName>
    <definedName name="Creditor_balance___Residential___nominal">#REF!</definedName>
    <definedName name="Creditor_balance___Retail___nominal">#REF!</definedName>
    <definedName name="CUMBRIA" localSheetId="1">#REF!</definedName>
    <definedName name="CUMBRIA" localSheetId="0">#REF!</definedName>
    <definedName name="CUMBRIA" localSheetId="5">#REF!</definedName>
    <definedName name="CUMBRIA">#REF!</definedName>
    <definedName name="Current_assets___Appointee___nominal">#REF!</definedName>
    <definedName name="Current_Tax___Retail___nominal">#REF!</definedName>
    <definedName name="Current_Tax___Retail___nominal.NEG">#REF!</definedName>
    <definedName name="Current_tax_charge___Appointee___nominal">#REF!</definedName>
    <definedName name="Current_tax_charge___Appointee___nominal.NEG">#REF!</definedName>
    <definedName name="Current_tax_charge___Business___nominal">#REF!</definedName>
    <definedName name="Current_tax_charge___Business___nominal.NEG">#REF!</definedName>
    <definedName name="Current_tax_charge___Residential___nominal">#REF!</definedName>
    <definedName name="Current_tax_charge___Residential___nominal.NEG">#REF!</definedName>
    <definedName name="Current_tax_liabilities___control___nominal.ADDN1">#REF!</definedName>
    <definedName name="Current_tax_liabilities___control___nominal.ADDN1.BEG">#REF!</definedName>
    <definedName name="Current_tax_liabilities___control___nominal.ADDN2">#REF!</definedName>
    <definedName name="Current_tax_liabilities___control___nominal.ADDN2.BEG">#REF!</definedName>
    <definedName name="Current_tax_liabilities___control___nominal.BR">#REF!</definedName>
    <definedName name="Current_tax_liabilities___control___nominal.BR.BEG">#REF!</definedName>
    <definedName name="Current_tax_liabilities___control___nominal.WN">#REF!</definedName>
    <definedName name="Current_tax_liabilities___control___nominal.WN.BEG">#REF!</definedName>
    <definedName name="Current_tax_liabilities___control___nominal.WR">#REF!</definedName>
    <definedName name="Current_tax_liabilities___control___nominal.WR.BEG">#REF!</definedName>
    <definedName name="Current_tax_liabilities___control___nominal.WWN">#REF!</definedName>
    <definedName name="Current_tax_liabilities___control___nominal.WWN.BEG">#REF!</definedName>
    <definedName name="Current_tax_liabilities___Wholesale___nominal">#REF!</definedName>
    <definedName name="Current_tax_liabilities_balance___Appointee___nominal">#REF!</definedName>
    <definedName name="Current_tax_liabilities_balance___Appointee___nominal.BEG">#REF!</definedName>
    <definedName name="da" localSheetId="1" hidden="1">#REF!</definedName>
    <definedName name="da" localSheetId="0" hidden="1">#REF!</definedName>
    <definedName name="da" localSheetId="5" hidden="1">#REF!</definedName>
    <definedName name="da" hidden="1">#REF!</definedName>
    <definedName name="_xlnm.Database" localSheetId="1">#REF!</definedName>
    <definedName name="_xlnm.Database" localSheetId="0">#REF!</definedName>
    <definedName name="_xlnm.Database" localSheetId="5">#REF!</definedName>
    <definedName name="_xlnm.Database">#REF!</definedName>
    <definedName name="Days_in_a_year">#REF!</definedName>
    <definedName name="Days_in_year">#REF!</definedName>
    <definedName name="DB_pension_cash_contributions___control___nominal.ADDN1">#REF!</definedName>
    <definedName name="DB_pension_cash_contributions___control___nominal.ADDN2">#REF!</definedName>
    <definedName name="DB_pension_cash_contributions___control___nominal.BR">#REF!</definedName>
    <definedName name="DB_pension_cash_contributions___control___nominal.WN">#REF!</definedName>
    <definedName name="DB_pension_cash_contributions___control___nominal.WR">#REF!</definedName>
    <definedName name="DB_pension_cash_contributions___control___nominal.WWN">#REF!</definedName>
    <definedName name="DB_pension_cash_contributions___control___post_financeability___nominal.ADDN1">#REF!</definedName>
    <definedName name="DB_pension_cash_contributions___control___post_financeability___nominal.ADDN2">#REF!</definedName>
    <definedName name="DB_pension_cash_contributions___control___post_financeability___nominal.BR">#REF!</definedName>
    <definedName name="DB_pension_cash_contributions___control___post_financeability___nominal.WN">#REF!</definedName>
    <definedName name="DB_pension_cash_contributions___control___post_financeability___nominal.WR">#REF!</definedName>
    <definedName name="DB_pension_cash_contributions___control___post_financeability___nominal.WWN">#REF!</definedName>
    <definedName name="DB_pension_contributions_in_excess_of_accounting_chagre___post_financeability___control___nominal.ADDN1">#REF!</definedName>
    <definedName name="DB_pension_contributions_in_excess_of_accounting_chagre___post_financeability___control___nominal.ADDN2">#REF!</definedName>
    <definedName name="DB_pension_contributions_in_excess_of_accounting_chagre___post_financeability___control___nominal.BR">#REF!</definedName>
    <definedName name="DB_pension_contributions_in_excess_of_accounting_chagre___post_financeability___control___nominal.WN">#REF!</definedName>
    <definedName name="DB_pension_contributions_in_excess_of_accounting_chagre___post_financeability___control___nominal.WR">#REF!</definedName>
    <definedName name="DB_pension_contributions_in_excess_of_accounting_chagre___post_financeability___control___nominal.WWN">#REF!</definedName>
    <definedName name="DB_pension_contributions_in_excess_of_accounting_charge___control___nominal.ADDN1">#REF!</definedName>
    <definedName name="DB_pension_contributions_in_excess_of_accounting_charge___control___nominal.ADDN2">#REF!</definedName>
    <definedName name="DB_pension_contributions_in_excess_of_accounting_charge___control___nominal.BR">#REF!</definedName>
    <definedName name="DB_pension_contributions_in_excess_of_accounting_charge___control___nominal.WN">#REF!</definedName>
    <definedName name="DB_pension_contributions_in_excess_of_accounting_charge___control___nominal.WR">#REF!</definedName>
    <definedName name="DB_pension_contributions_in_excess_of_accounting_charge___control___nominal.WWN">#REF!</definedName>
    <definedName name="Debt_balance___Appointee___nominal">#REF!</definedName>
    <definedName name="Debtor_balance___Business___nominal">#REF!</definedName>
    <definedName name="Debtor_balance___Business___nominal.BEG">#REF!</definedName>
    <definedName name="Debtor_balance___Residential___nominal">#REF!</definedName>
    <definedName name="Debtor_balance___Residential___nominal.BEG">#REF!</definedName>
    <definedName name="Debtor_balance___Retail___nominal">#REF!</definedName>
    <definedName name="Debtors_other___business___nominal">#REF!</definedName>
    <definedName name="Debtors_other___Residential___nominal">#REF!</definedName>
    <definedName name="Deferred_tax___Wholesale___nominal">#REF!</definedName>
    <definedName name="Deferred_tax___Wholesale___nominal.NEG">#REF!</definedName>
    <definedName name="Deferred_tax_balance___Appointee___nominal">#REF!</definedName>
    <definedName name="Deferred_tax_balance___Appointee___nominal.NEG">#REF!</definedName>
    <definedName name="Deferred_tax_balance___control___nominal.ADDN1">#REF!</definedName>
    <definedName name="Deferred_tax_balance___control___nominal.ADDN1.BEG">#REF!</definedName>
    <definedName name="Deferred_tax_balance___control___nominal.ADDN1.NEG">#REF!</definedName>
    <definedName name="Deferred_tax_balance___control___nominal.ADDN2">#REF!</definedName>
    <definedName name="Deferred_tax_balance___control___nominal.ADDN2.BEG">#REF!</definedName>
    <definedName name="Deferred_tax_balance___control___nominal.ADDN2.NEG">#REF!</definedName>
    <definedName name="Deferred_tax_balance___control___nominal.BR">#REF!</definedName>
    <definedName name="Deferred_tax_balance___control___nominal.BR.BEG">#REF!</definedName>
    <definedName name="Deferred_tax_balance___control___nominal.BR.NEG">#REF!</definedName>
    <definedName name="Deferred_tax_balance___control___nominal.WN">#REF!</definedName>
    <definedName name="Deferred_tax_balance___control___nominal.WN.BEG">#REF!</definedName>
    <definedName name="Deferred_tax_balance___control___nominal.WN.NEG">#REF!</definedName>
    <definedName name="Deferred_tax_balance___control___nominal.WR">#REF!</definedName>
    <definedName name="Deferred_tax_balance___control___nominal.WR.BEG">#REF!</definedName>
    <definedName name="Deferred_tax_balance___control___nominal.WR.NEG">#REF!</definedName>
    <definedName name="Deferred_tax_balance___control___nominal.WWN">#REF!</definedName>
    <definedName name="Deferred_tax_balance___control___nominal.WWN.BEG">#REF!</definedName>
    <definedName name="Deferred_tax_balance___control___nominal.WWN.NEG">#REF!</definedName>
    <definedName name="Deferred_tax_balance___post_financeability___control___nominal.ADDN1">#REF!</definedName>
    <definedName name="Deferred_tax_balance___post_financeability___control___nominal.ADDN1.BEG">#REF!</definedName>
    <definedName name="Deferred_tax_balance___post_financeability___control___nominal.ADDN2">#REF!</definedName>
    <definedName name="Deferred_tax_balance___post_financeability___control___nominal.ADDN2.BEG">#REF!</definedName>
    <definedName name="Deferred_tax_balance___post_financeability___control___nominal.BR">#REF!</definedName>
    <definedName name="Deferred_tax_balance___post_financeability___control___nominal.BR.BEG">#REF!</definedName>
    <definedName name="Deferred_tax_balance___post_financeability___control___nominal.WN">#REF!</definedName>
    <definedName name="Deferred_tax_balance___post_financeability___control___nominal.WN.BEG">#REF!</definedName>
    <definedName name="Deferred_tax_balance___post_financeability___control___nominal.WR">#REF!</definedName>
    <definedName name="Deferred_tax_balance___post_financeability___control___nominal.WR.BEG">#REF!</definedName>
    <definedName name="Deferred_tax_balance___post_financeability___control___nominal.WWN">#REF!</definedName>
    <definedName name="Deferred_tax_balance___post_financeability___control___nominal.WWN.BEG">#REF!</definedName>
    <definedName name="Deferred_tax_from_change_in_tax_rate.ADDN1">#REF!</definedName>
    <definedName name="Deferred_tax_from_change_in_tax_rate.ADDN2">#REF!</definedName>
    <definedName name="Deferred_tax_from_change_in_tax_rate.BR">#REF!</definedName>
    <definedName name="Deferred_tax_from_change_in_tax_rate.WN">#REF!</definedName>
    <definedName name="Deferred_tax_from_change_in_tax_rate.WR">#REF!</definedName>
    <definedName name="Deferred_tax_from_change_in_tax_rate.WWN">#REF!</definedName>
    <definedName name="Deferred_tax_from_change_in_tax_rate___post_financeability___nominal.ADDN1">#REF!</definedName>
    <definedName name="Deferred_tax_from_change_in_tax_rate___post_financeability___nominal.ADDN2">#REF!</definedName>
    <definedName name="Deferred_tax_from_change_in_tax_rate___post_financeability___nominal.BR">#REF!</definedName>
    <definedName name="Deferred_tax_from_change_in_tax_rate___post_financeability___nominal.WN">#REF!</definedName>
    <definedName name="Deferred_tax_from_change_in_tax_rate___post_financeability___nominal.WR">#REF!</definedName>
    <definedName name="Deferred_tax_from_change_in_tax_rate___post_financeability___nominal.WWN">#REF!</definedName>
    <definedName name="Deferred_tax_from_temporary_difference.ADDN1">#REF!</definedName>
    <definedName name="Deferred_tax_from_temporary_difference.ADDN2">#REF!</definedName>
    <definedName name="Deferred_tax_from_temporary_difference.BR">#REF!</definedName>
    <definedName name="Deferred_tax_from_temporary_difference.WN">#REF!</definedName>
    <definedName name="Deferred_tax_from_temporary_difference.WR">#REF!</definedName>
    <definedName name="Deferred_tax_from_temporary_difference.WWN">#REF!</definedName>
    <definedName name="Deferred_tax_from_temporary_difference___post_financeability___nominal.ADDN1">#REF!</definedName>
    <definedName name="Deferred_tax_from_temporary_difference___post_financeability___nominal.ADDN2">#REF!</definedName>
    <definedName name="Deferred_tax_from_temporary_difference___post_financeability___nominal.BR">#REF!</definedName>
    <definedName name="Deferred_tax_from_temporary_difference___post_financeability___nominal.WN">#REF!</definedName>
    <definedName name="Deferred_tax_from_temporary_difference___post_financeability___nominal.WR">#REF!</definedName>
    <definedName name="Deferred_tax_from_temporary_difference___post_financeability___nominal.WWN">#REF!</definedName>
    <definedName name="Depreciation___Appointee___nominal">#REF!</definedName>
    <definedName name="Depreciation___Appointee___nominal.NEG">#REF!</definedName>
    <definedName name="DERBYSHIRE" localSheetId="1">#REF!</definedName>
    <definedName name="DERBYSHIRE" localSheetId="0">#REF!</definedName>
    <definedName name="DERBYSHIRE" localSheetId="5">#REF!</definedName>
    <definedName name="DERBYSHIRE">#REF!</definedName>
    <definedName name="DEVON" localSheetId="1">#REF!</definedName>
    <definedName name="DEVON" localSheetId="0">#REF!</definedName>
    <definedName name="DEVON" localSheetId="5">#REF!</definedName>
    <definedName name="DEVON">#REF!</definedName>
    <definedName name="Disallowable_expenditure___Change_in_general_provisions___wholesale___nominal">#REF!</definedName>
    <definedName name="Discounted_2020_25_RCV_closing_balance___nominal.ADDN1">#REF!</definedName>
    <definedName name="Discounted_2020_25_RCV_closing_balance___nominal.ADDN2">#REF!</definedName>
    <definedName name="Discounted_2020_25_RCV_closing_balance___nominal.BR">#REF!</definedName>
    <definedName name="Discounted_2020_25_RCV_closing_balance___nominal.WN">#REF!</definedName>
    <definedName name="Discounted_2020_25_RCV_closing_balance___nominal.WR">#REF!</definedName>
    <definedName name="Discounted_2020_25_RCV_closing_balance___nominal.WWN">#REF!</definedName>
    <definedName name="Discounted_average_of_2020_25_RCV___nominal.ADDN1">#REF!</definedName>
    <definedName name="Discounted_average_of_2020_25_RCV___nominal.ADDN2">#REF!</definedName>
    <definedName name="Discounted_average_of_2020_25_RCV___nominal.BR">#REF!</definedName>
    <definedName name="Discounted_average_of_2020_25_RCV___nominal.WN">#REF!</definedName>
    <definedName name="Discounted_average_of_2020_25_RCV___nominal.WR">#REF!</definedName>
    <definedName name="Discounted_average_of_2020_25_RCV___nominal.WWN">#REF!</definedName>
    <definedName name="Discounted_average_of_Post_2025_RCV___nominal.ADDN1">#REF!</definedName>
    <definedName name="Discounted_average_of_Post_2025_RCV___nominal.ADDN2">#REF!</definedName>
    <definedName name="Discounted_average_of_Post_2025_RCV___nominal.BR">#REF!</definedName>
    <definedName name="Discounted_average_of_Post_2025_RCV___nominal.WN">#REF!</definedName>
    <definedName name="Discounted_average_of_Post_2025_RCV___nominal.WR">#REF!</definedName>
    <definedName name="Discounted_average_of_Post_2025_RCV___nominal.WWN">#REF!</definedName>
    <definedName name="Discounted_average_of_Pre_2020_RCV___nominal.ADDN1">#REF!</definedName>
    <definedName name="Discounted_average_of_Pre_2020_RCV___nominal.ADDN2">#REF!</definedName>
    <definedName name="Discounted_average_of_Pre_2020_RCV___nominal.BR">#REF!</definedName>
    <definedName name="Discounted_average_of_Pre_2020_RCV___nominal.WN">#REF!</definedName>
    <definedName name="Discounted_average_of_Pre_2020_RCV___nominal.WR">#REF!</definedName>
    <definedName name="Discounted_average_of_Pre_2020_RCV___nominal.WWN">#REF!</definedName>
    <definedName name="Discounted_Post_2025_RCV_closing_balance___nominal.ADDN1">#REF!</definedName>
    <definedName name="Discounted_Post_2025_RCV_closing_balance___nominal.ADDN2">#REF!</definedName>
    <definedName name="Discounted_Post_2025_RCV_closing_balance___nominal.BR">#REF!</definedName>
    <definedName name="Discounted_Post_2025_RCV_closing_balance___nominal.WN">#REF!</definedName>
    <definedName name="Discounted_Post_2025_RCV_closing_balance___nominal.WR">#REF!</definedName>
    <definedName name="Discounted_Post_2025_RCV_closing_balance___nominal.WWN">#REF!</definedName>
    <definedName name="Discounted_Pre_2020_RCV_closing_balance___nominal.ADDN1">#REF!</definedName>
    <definedName name="Discounted_Pre_2020_RCV_closing_balance___nominal.ADDN2">#REF!</definedName>
    <definedName name="Discounted_Pre_2020_RCV_closing_balance___nominal.BR">#REF!</definedName>
    <definedName name="Discounted_Pre_2020_RCV_closing_balance___nominal.WN">#REF!</definedName>
    <definedName name="Discounted_Pre_2020_RCV_closing_balance___nominal.WR">#REF!</definedName>
    <definedName name="Discounted_Pre_2020_RCV_closing_balance___nominal.WWN">#REF!</definedName>
    <definedName name="Discounted_revenue___real">#REF!</definedName>
    <definedName name="Discounted_TDS">#REF!</definedName>
    <definedName name="DistInput" localSheetId="1">#REF!</definedName>
    <definedName name="DistInput" localSheetId="0">#REF!</definedName>
    <definedName name="DistInput">#REF!</definedName>
    <definedName name="Dividend___Appointee___nominal" localSheetId="1">#REF!</definedName>
    <definedName name="Dividend___Appointee___nominal">#REF!</definedName>
    <definedName name="Dividend___Appointee___nominal.NEG" localSheetId="1">#REF!</definedName>
    <definedName name="Dividend___Appointee___nominal.NEG">#REF!</definedName>
    <definedName name="Dividend___Appointee___real" localSheetId="1">#REF!</definedName>
    <definedName name="Dividend___Appointee___real">#REF!</definedName>
    <definedName name="Dividend___Wholesale___nominal">#REF!</definedName>
    <definedName name="Dividend___Wholesale___nominal.NEG">#REF!</definedName>
    <definedName name="Dividend___Wholesale___real">#REF!</definedName>
    <definedName name="Dividend_cashflow_balance___control___nominal.ADDN1">#REF!</definedName>
    <definedName name="Dividend_cashflow_balance___control___nominal.ADDN1.BEG">#REF!</definedName>
    <definedName name="Dividend_cashflow_balance___control___nominal.ADDN2">#REF!</definedName>
    <definedName name="Dividend_cashflow_balance___control___nominal.ADDN2.BEG">#REF!</definedName>
    <definedName name="Dividend_cashflow_balance___control___nominal.BR">#REF!</definedName>
    <definedName name="Dividend_cashflow_balance___control___nominal.BR.BEG">#REF!</definedName>
    <definedName name="Dividend_cashflow_balance___control___nominal.WN">#REF!</definedName>
    <definedName name="Dividend_cashflow_balance___control___nominal.WN.BEG">#REF!</definedName>
    <definedName name="Dividend_cashflow_balance___control___nominal.WR">#REF!</definedName>
    <definedName name="Dividend_cashflow_balance___control___nominal.WR.BEG">#REF!</definedName>
    <definedName name="Dividend_cashflow_balance___control___nominal.WWN">#REF!</definedName>
    <definedName name="Dividend_cashflow_balance___control___nominal.WWN.BEG">#REF!</definedName>
    <definedName name="Dividend_cover___Appointee">#REF!</definedName>
    <definedName name="Dividend_cover___Appointee___Post_Fin_adj___Appointee">#REF!</definedName>
    <definedName name="Dividend_creditor_balance___Appointee___nominal">#REF!</definedName>
    <definedName name="Dividend_creditor_balance___Appointee___nominal.BEG">#REF!</definedName>
    <definedName name="Dividend_creditor_balance___Business___nominal">#REF!</definedName>
    <definedName name="Dividend_creditor_balance___Business___nominal.BEG">#REF!</definedName>
    <definedName name="Dividend_creditor_balance___Residential___nominal">#REF!</definedName>
    <definedName name="Dividend_creditor_balance___Residential___nominal.BEG">#REF!</definedName>
    <definedName name="Dividend_creditor_balance___Retail___nominal">#REF!</definedName>
    <definedName name="Dividend_creditors_balance___control___nominal.ADDN1">#REF!</definedName>
    <definedName name="Dividend_creditors_balance___control___nominal.ADDN1.BEG">#REF!</definedName>
    <definedName name="Dividend_creditors_balance___control___nominal.ADDN2">#REF!</definedName>
    <definedName name="Dividend_creditors_balance___control___nominal.ADDN2.BEG">#REF!</definedName>
    <definedName name="Dividend_creditors_balance___control___nominal.BR">#REF!</definedName>
    <definedName name="Dividend_creditors_balance___control___nominal.BR.BEG">#REF!</definedName>
    <definedName name="Dividend_creditors_balance___control___nominal.WN">#REF!</definedName>
    <definedName name="Dividend_creditors_balance___control___nominal.WN.BEG">#REF!</definedName>
    <definedName name="Dividend_creditors_balance___control___nominal.WR">#REF!</definedName>
    <definedName name="Dividend_creditors_balance___control___nominal.WR.BEG">#REF!</definedName>
    <definedName name="Dividend_creditors_balance___control___nominal.WWN">#REF!</definedName>
    <definedName name="Dividend_creditors_balance___control___nominal.WWN.BEG">#REF!</definedName>
    <definedName name="Dividend_creditors_balance___Wholesale___nominal">#REF!</definedName>
    <definedName name="Dividend_interest___control___nominal.ADDN1">#REF!</definedName>
    <definedName name="Dividend_interest___control___nominal.ADDN2">#REF!</definedName>
    <definedName name="Dividend_interest___control___nominal.BR">#REF!</definedName>
    <definedName name="Dividend_interest___control___nominal.WN">#REF!</definedName>
    <definedName name="Dividend_interest___control___nominal.WR">#REF!</definedName>
    <definedName name="Dividend_interest___control___nominal.WWN">#REF!</definedName>
    <definedName name="Dividend_paid___Appointee___nominal">#REF!</definedName>
    <definedName name="Dividend_paid___Appointee___nominal.NEG">#REF!</definedName>
    <definedName name="Dividend_paid___Business___nominal">#REF!</definedName>
    <definedName name="Dividend_paid___Business___nominal.NEG">#REF!</definedName>
    <definedName name="Dividend_paid___Residential___nominal">#REF!</definedName>
    <definedName name="Dividend_paid___Residential___nominal.NEG">#REF!</definedName>
    <definedName name="Dividend_yield___Appointee">#REF!</definedName>
    <definedName name="Dividends___Retail___nominal">#REF!</definedName>
    <definedName name="Dividends___Retail___nominal.NEG">#REF!</definedName>
    <definedName name="Dividends_due___Business___nominal">#REF!</definedName>
    <definedName name="Dividends_due___Business___nominal.NEG">#REF!</definedName>
    <definedName name="Dividends_due___Residential___nominal">#REF!</definedName>
    <definedName name="Dividends_due___Residential___nominal.NEG">#REF!</definedName>
    <definedName name="Dividends_equal_100____check">#REF!</definedName>
    <definedName name="Dividends_equal_100____check_overall">#REF!</definedName>
    <definedName name="dnonames" localSheetId="1">#REF!</definedName>
    <definedName name="dnonames" localSheetId="0">#REF!</definedName>
    <definedName name="dnonames" localSheetId="5">#REF!</definedName>
    <definedName name="dnonames">#REF!</definedName>
    <definedName name="dog" localSheetId="1" hidden="1">{"NET",#N/A,FALSE,"401C11"}</definedName>
    <definedName name="dog" localSheetId="0" hidden="1">{"NET",#N/A,FALSE,"401C11"}</definedName>
    <definedName name="dog" localSheetId="5" hidden="1">{"NET",#N/A,FALSE,"401C11"}</definedName>
    <definedName name="dog" hidden="1">{"NET",#N/A,FALSE,"401C11"}</definedName>
    <definedName name="DORSET">#REF!</definedName>
    <definedName name="DURHAM" localSheetId="1">#REF!</definedName>
    <definedName name="DURHAM" localSheetId="0">#REF!</definedName>
    <definedName name="DURHAM" localSheetId="5">#REF!</definedName>
    <definedName name="DURHAM">#REF!</definedName>
    <definedName name="DVWBPinputs" localSheetId="1">#REF!</definedName>
    <definedName name="DVWBPinputs" localSheetId="0">#REF!</definedName>
    <definedName name="DVWBPinputs">#REF!</definedName>
    <definedName name="DVWBPtrans" localSheetId="1">#REF!</definedName>
    <definedName name="DVWBPtrans" localSheetId="0">#REF!</definedName>
    <definedName name="DVWBPtrans">#REF!</definedName>
    <definedName name="DVWtransition" localSheetId="1">#REF!</definedName>
    <definedName name="DVWtransition" localSheetId="0">#REF!</definedName>
    <definedName name="DVWtransition" localSheetId="5">#REF!</definedName>
    <definedName name="DVWtransition">#REF!</definedName>
    <definedName name="DYFED" localSheetId="1">#REF!</definedName>
    <definedName name="DYFED" localSheetId="0">#REF!</definedName>
    <definedName name="DYFED" localSheetId="5">#REF!</definedName>
    <definedName name="DYFED">#REF!</definedName>
    <definedName name="E_SUSSEX" localSheetId="1">#REF!</definedName>
    <definedName name="E_SUSSEX" localSheetId="0">#REF!</definedName>
    <definedName name="E_SUSSEX" localSheetId="5">#REF!</definedName>
    <definedName name="E_SUSSEX">#REF!</definedName>
    <definedName name="Earnings_after_tax__EAT____Business___nominal">#REF!</definedName>
    <definedName name="Earnings_after_tax__EAT____control___nominal.ADDN1">#REF!</definedName>
    <definedName name="Earnings_after_tax__EAT____control___nominal.ADDN2">#REF!</definedName>
    <definedName name="Earnings_after_tax__EAT____control___nominal.BR">#REF!</definedName>
    <definedName name="Earnings_after_tax__EAT____control___nominal.WN">#REF!</definedName>
    <definedName name="Earnings_after_tax__EAT____control___nominal.WR">#REF!</definedName>
    <definedName name="Earnings_after_tax__EAT____control___nominal.WWN">#REF!</definedName>
    <definedName name="Earnings_after_tax__EAT____Residential___nominal">#REF!</definedName>
    <definedName name="Earnings_after_tax__EAT____Retail___nominal">#REF!</definedName>
    <definedName name="Earnings_after_tax__EAT____wholesale___nominal">#REF!</definedName>
    <definedName name="Earnings_available_for_dividends___business___nominal">#REF!</definedName>
    <definedName name="Earnings_available_for_dividends___Residential___nominal">#REF!</definedName>
    <definedName name="Earnings_before_interest_and_tax__EBIT____Business___nominal">#REF!</definedName>
    <definedName name="Earnings_before_interest_and_tax__EBIT____control___nominal.ADDN1">#REF!</definedName>
    <definedName name="Earnings_before_interest_and_tax__EBIT____control___nominal.ADDN2">#REF!</definedName>
    <definedName name="Earnings_before_interest_and_tax__EBIT____control___nominal.BR">#REF!</definedName>
    <definedName name="Earnings_before_interest_and_tax__EBIT____control___nominal.WN">#REF!</definedName>
    <definedName name="Earnings_before_interest_and_tax__EBIT____control___nominal.WR">#REF!</definedName>
    <definedName name="Earnings_before_interest_and_tax__EBIT____control___nominal.WWN">#REF!</definedName>
    <definedName name="Earnings_before_interest_and_tax__EBIT____Residential___nominal">#REF!</definedName>
    <definedName name="Earnings_before_interest_and_tax__EBIT____Retail___nominal">#REF!</definedName>
    <definedName name="Earnings_before_interest_and_tax__EBIT____wholesale">#REF!</definedName>
    <definedName name="Earnings_before_tax___Business___nominal">#REF!</definedName>
    <definedName name="Earnings_before_tax__EBT____Business___nominal">#REF!</definedName>
    <definedName name="Earnings_before_tax__EBT____control___nominal.ADDN1">#REF!</definedName>
    <definedName name="Earnings_before_tax__EBT____control___nominal.ADDN2">#REF!</definedName>
    <definedName name="Earnings_before_tax__EBT____control___nominal.BR">#REF!</definedName>
    <definedName name="Earnings_before_tax__EBT____control___nominal.WN">#REF!</definedName>
    <definedName name="Earnings_before_tax__EBT____control___nominal.WR">#REF!</definedName>
    <definedName name="Earnings_before_tax__EBT____control___nominal.WWN">#REF!</definedName>
    <definedName name="earnings_before_tax__EBT____Residential___nominal">#REF!</definedName>
    <definedName name="Earnings_before_tax__EBT____Retail___nominal">#REF!</definedName>
    <definedName name="Earnings_before_tax__EBT____Wholesale___nominal">#REF!</definedName>
    <definedName name="EBIT_less_current_tax_charge___Appointee___nominal">#REF!</definedName>
    <definedName name="EBIT_less_current_tax_charge___control___nominal.ADDN1">#REF!</definedName>
    <definedName name="EBIT_less_current_tax_charge___control___nominal.ADDN2">#REF!</definedName>
    <definedName name="EBIT_less_current_tax_charge___control___nominal.BR">#REF!</definedName>
    <definedName name="EBIT_less_current_tax_charge___control___nominal.WN">#REF!</definedName>
    <definedName name="EBIT_less_current_tax_charge___control___nominal.WR">#REF!</definedName>
    <definedName name="EBIT_less_current_tax_charge___control___nominal.WWN">#REF!</definedName>
    <definedName name="EBIT_less_current_tax_charge__building_blocks_method____Appointee___nominal">#REF!</definedName>
    <definedName name="EBIT_less_current_tax_charge__building_blocks_method____Wholesale___nominal">#REF!</definedName>
    <definedName name="EBITDA___Appointee___nominal">#REF!</definedName>
    <definedName name="EBITDA___Business___nominal">#REF!</definedName>
    <definedName name="EBITDA___control___nominal.ADDN1">#REF!</definedName>
    <definedName name="EBITDA___control___nominal.ADDN2">#REF!</definedName>
    <definedName name="EBITDA___control___nominal.BR">#REF!</definedName>
    <definedName name="EBITDA___control___nominal.WN">#REF!</definedName>
    <definedName name="EBITDA___control___nominal.WR">#REF!</definedName>
    <definedName name="EBITDA___control___nominal.WWN">#REF!</definedName>
    <definedName name="EBITDA___Finstat_Wholesale___nominal">#REF!</definedName>
    <definedName name="EBITDA___Residential___nominal">#REF!</definedName>
    <definedName name="EBITDA___Retail___nominal">#REF!</definedName>
    <definedName name="Effective_Tax_Rate.ADDN1">#REF!</definedName>
    <definedName name="Effective_Tax_Rate.ADDN2">#REF!</definedName>
    <definedName name="Effective_Tax_Rate.BR">#REF!</definedName>
    <definedName name="Effective_Tax_Rate.WN">#REF!</definedName>
    <definedName name="Effective_Tax_Rate.WR">#REF!</definedName>
    <definedName name="Effective_Tax_Rate.WWN">#REF!</definedName>
    <definedName name="End_of_AMP_period_flag">#REF!</definedName>
    <definedName name="End_of_AMP_period_flag_date">#REF!</definedName>
    <definedName name="Equity_dividends_paid___control___nominal.ADDN1">#REF!</definedName>
    <definedName name="Equity_dividends_paid___control___nominal.ADDN1.NEG">#REF!</definedName>
    <definedName name="Equity_dividends_paid___control___nominal.ADDN2">#REF!</definedName>
    <definedName name="Equity_dividends_paid___control___nominal.ADDN2.NEG">#REF!</definedName>
    <definedName name="Equity_dividends_paid___control___nominal.BR">#REF!</definedName>
    <definedName name="Equity_dividends_paid___control___nominal.BR.NEG">#REF!</definedName>
    <definedName name="Equity_dividends_paid___control___nominal.WN">#REF!</definedName>
    <definedName name="Equity_dividends_paid___control___nominal.WN.NEG">#REF!</definedName>
    <definedName name="Equity_dividends_paid___control___nominal.WR">#REF!</definedName>
    <definedName name="Equity_dividends_paid___control___nominal.WR.NEG">#REF!</definedName>
    <definedName name="Equity_dividends_paid___control___nominal.WWN">#REF!</definedName>
    <definedName name="Equity_dividends_paid___control___nominal.WWN.NEG">#REF!</definedName>
    <definedName name="Equity_dividends_paid___Retail___nominal">#REF!</definedName>
    <definedName name="Equity_dividends_paid___Retail___nominal.NEG">#REF!</definedName>
    <definedName name="ESSEX" localSheetId="1">#REF!</definedName>
    <definedName name="ESSEX" localSheetId="0">#REF!</definedName>
    <definedName name="ESSEX" localSheetId="5">#REF!</definedName>
    <definedName name="ESSEX">#REF!</definedName>
    <definedName name="EV__LASTREFTIME__" hidden="1">40339.4799074074</definedName>
    <definedName name="Excess_fast_money___Appointee___nominal">#REF!</definedName>
    <definedName name="Excess_fast_money___control___nominal.ADDN1">#REF!</definedName>
    <definedName name="Excess_fast_money___control___nominal.ADDN2">#REF!</definedName>
    <definedName name="Excess_fast_money___control___nominal.BR">#REF!</definedName>
    <definedName name="Excess_fast_money___control___nominal.WN">#REF!</definedName>
    <definedName name="Excess_fast_money___control___nominal.WR">#REF!</definedName>
    <definedName name="Excess_fast_money___control___nominal.WWN">#REF!</definedName>
    <definedName name="Exited_company_balance_sheet_check">#REF!</definedName>
    <definedName name="Exited_company_balance_sheet_check_overall">#REF!</definedName>
    <definedName name="Exited_company_by_period">#REF!</definedName>
    <definedName name="Exited_Company_Residential_apportionment_CALC">#REF!</definedName>
    <definedName name="Expensed_capital_allowance___new_capital_expenditure___control___nominal.ADDN1">#REF!</definedName>
    <definedName name="Expensed_capital_allowance___new_capital_expenditure___control___nominal.ADDN2">#REF!</definedName>
    <definedName name="Expensed_capital_allowance___new_capital_expenditure___control___nominal.BR">#REF!</definedName>
    <definedName name="Expensed_capital_allowance___new_capital_expenditure___control___nominal.WN">#REF!</definedName>
    <definedName name="Expensed_capital_allowance___new_capital_expenditure___control___nominal.WR">#REF!</definedName>
    <definedName name="Expensed_capital_allowance___new_capital_expenditure___control___nominal.WWN">#REF!</definedName>
    <definedName name="Expired" hidden="1">FALSE</definedName>
    <definedName name="F" localSheetId="1" hidden="1">{"bal",#N/A,FALSE,"working papers";"income",#N/A,FALSE,"working papers"}</definedName>
    <definedName name="F" localSheetId="0" hidden="1">{"bal",#N/A,FALSE,"working papers";"income",#N/A,FALSE,"working papers"}</definedName>
    <definedName name="F" localSheetId="5" hidden="1">{"bal",#N/A,FALSE,"working papers";"income",#N/A,FALSE,"working papers"}</definedName>
    <definedName name="F" hidden="1">{"bal",#N/A,FALSE,"working papers";"income",#N/A,FALSE,"working papers"}</definedName>
    <definedName name="fdraf" localSheetId="1" hidden="1">{"bal",#N/A,FALSE,"working papers";"income",#N/A,FALSE,"working papers"}</definedName>
    <definedName name="fdraf" localSheetId="0" hidden="1">{"bal",#N/A,FALSE,"working papers";"income",#N/A,FALSE,"working papers"}</definedName>
    <definedName name="fdraf" localSheetId="5" hidden="1">{"bal",#N/A,FALSE,"working papers";"income",#N/A,FALSE,"working papers"}</definedName>
    <definedName name="fdraf" hidden="1">{"bal",#N/A,FALSE,"working papers";"income",#N/A,FALSE,"working papers"}</definedName>
    <definedName name="Fdraft" localSheetId="1" hidden="1">{"bal",#N/A,FALSE,"working papers";"income",#N/A,FALSE,"working papers"}</definedName>
    <definedName name="Fdraft" localSheetId="0" hidden="1">{"bal",#N/A,FALSE,"working papers";"income",#N/A,FALSE,"working papers"}</definedName>
    <definedName name="Fdraft" localSheetId="5" hidden="1">{"bal",#N/A,FALSE,"working papers";"income",#N/A,FALSE,"working papers"}</definedName>
    <definedName name="Fdraft" hidden="1">{"bal",#N/A,FALSE,"working papers";"income",#N/A,FALSE,"working papers"}</definedName>
    <definedName name="fe">#REF!</definedName>
    <definedName name="fewrew" localSheetId="1">#REF!</definedName>
    <definedName name="fewrew" localSheetId="0">#REF!</definedName>
    <definedName name="fewrew" localSheetId="5">#REF!</definedName>
    <definedName name="fewrew">#REF!</definedName>
    <definedName name="FFO_less_dividends_declared___Appointee___nominal">#REF!</definedName>
    <definedName name="Final_allowed_revenue__deflated_using_Nov_Nov_CPI_H______control___real.ADDN1">#REF!</definedName>
    <definedName name="Final_allowed_revenue__deflated_using_Nov_Nov_CPI_H______control___real.ADDN2">#REF!</definedName>
    <definedName name="Final_allowed_revenue__deflated_using_Nov_Nov_CPI_H______control___real.BR">#REF!</definedName>
    <definedName name="Final_allowed_revenue__deflated_using_Nov_Nov_CPI_H______control___real.WN">#REF!</definedName>
    <definedName name="Final_allowed_revenue__deflated_using_Nov_Nov_CPI_H______control___real.WR">#REF!</definedName>
    <definedName name="Final_allowed_revenue__deflated_using_Nov_Nov_CPI_H______control___real.WWN">#REF!</definedName>
    <definedName name="Final_allowed_revenue_percentage__deflated_using_Nov_Nov_CPI_H______control.ADDN1">#REF!</definedName>
    <definedName name="Final_allowed_revenue_percentage__deflated_using_Nov_Nov_CPI_H______control.ADDN2">#REF!</definedName>
    <definedName name="Final_allowed_revenue_percentage__deflated_using_Nov_Nov_CPI_H______control.BR">#REF!</definedName>
    <definedName name="Final_allowed_revenue_percentage__deflated_using_Nov_Nov_CPI_H______control.WN">#REF!</definedName>
    <definedName name="Final_allowed_revenue_percentage__deflated_using_Nov_Nov_CPI_H______control.WR">#REF!</definedName>
    <definedName name="Final_allowed_revenue_percentage__deflated_using_Nov_Nov_CPI_H______control.WWN">#REF!</definedName>
    <definedName name="Finance_lease_depreciation___Wholesale___nominal">#REF!</definedName>
    <definedName name="Financial_year_end_month">#REF!</definedName>
    <definedName name="FinStat___BS___Appointee___check">#REF!</definedName>
    <definedName name="FinStat___BS___Appointee___check_overall">#REF!</definedName>
    <definedName name="FinStat___BS___Control___check.ADDN1">#REF!</definedName>
    <definedName name="FinStat___BS___Control___check.ADDN2">#REF!</definedName>
    <definedName name="FinStat___BS___Control___check.BR">#REF!</definedName>
    <definedName name="FinStat___BS___Control___check.WN">#REF!</definedName>
    <definedName name="FinStat___BS___Control___check.WR">#REF!</definedName>
    <definedName name="FinStat___BS___Control___check.WWN">#REF!</definedName>
    <definedName name="FinStat___BS___Control___check_overall.ADDN1">#REF!</definedName>
    <definedName name="FinStat___BS___Control___check_overall.ADDN2">#REF!</definedName>
    <definedName name="FinStat___BS___Control___check_overall.BR">#REF!</definedName>
    <definedName name="FinStat___BS___Control___check_overall.WN">#REF!</definedName>
    <definedName name="FinStat___BS___Control___check_overall.WR">#REF!</definedName>
    <definedName name="FinStat___BS___Control___check_overall.WWN">#REF!</definedName>
    <definedName name="FinStat___BS___Retail___check">#REF!</definedName>
    <definedName name="FinStat___BS___Retail___check_overall">#REF!</definedName>
    <definedName name="FinStat___BS___Retail_Business___check">#REF!</definedName>
    <definedName name="FinStat___BS___Retail_Business___check_overall">#REF!</definedName>
    <definedName name="FinStat___BS___Retail_Residential___check">#REF!</definedName>
    <definedName name="FinStat___BS___Retail_Residential___check_overall">#REF!</definedName>
    <definedName name="FinStat___BS___Wholesale___check">#REF!</definedName>
    <definedName name="FinStat___BS___Wholesale___check_overall">#REF!</definedName>
    <definedName name="FinStat___BS_NCA_not_negative___Appointee___check">#REF!</definedName>
    <definedName name="FinStat___BS_NCA_not_negative___Appointee___check_overall">#REF!</definedName>
    <definedName name="FinStat___BS_NCA_not_negative___Control___check.ADDN1">#REF!</definedName>
    <definedName name="FinStat___BS_NCA_not_negative___Control___check.ADDN2">#REF!</definedName>
    <definedName name="FinStat___BS_NCA_not_negative___Control___check.BR">#REF!</definedName>
    <definedName name="FinStat___BS_NCA_not_negative___Control___check.WN">#REF!</definedName>
    <definedName name="FinStat___BS_NCA_not_negative___Control___check.WR">#REF!</definedName>
    <definedName name="FinStat___BS_NCA_not_negative___Control___check.WWN">#REF!</definedName>
    <definedName name="FinStat___BS_NCA_not_negative___Control___check_overall.ADDN1">#REF!</definedName>
    <definedName name="FinStat___BS_NCA_not_negative___Control___check_overall.ADDN2">#REF!</definedName>
    <definedName name="FinStat___BS_NCA_not_negative___Control___check_overall.BR">#REF!</definedName>
    <definedName name="FinStat___BS_NCA_not_negative___Control___check_overall.WN">#REF!</definedName>
    <definedName name="FinStat___BS_NCA_not_negative___Control___check_overall.WR">#REF!</definedName>
    <definedName name="FinStat___BS_NCA_not_negative___Control___check_overall.WWN">#REF!</definedName>
    <definedName name="FinStat___BS_Total_assets_not_negative___Retail_Business___check">#REF!</definedName>
    <definedName name="FinStat___BS_Total_assets_not_negative___Retail_Business___check_overall">#REF!</definedName>
    <definedName name="FinStat___BS_Total_assets_not_negative___Retail_Residential___check">#REF!</definedName>
    <definedName name="FinStat___BS_Total_assets_not_negative___Retail_Residential___check_overall">#REF!</definedName>
    <definedName name="FinStat___CF___Appointee___check">#REF!</definedName>
    <definedName name="FinStat___CF___Appointee___check_overall">#REF!</definedName>
    <definedName name="FinStat___CF___Control___check.ADDN1">#REF!</definedName>
    <definedName name="FinStat___CF___Control___check.ADDN2">#REF!</definedName>
    <definedName name="FinStat___CF___Control___check.BR">#REF!</definedName>
    <definedName name="FinStat___CF___Control___check.WN">#REF!</definedName>
    <definedName name="FinStat___CF___Control___check.WR">#REF!</definedName>
    <definedName name="FinStat___CF___Control___check.WWN">#REF!</definedName>
    <definedName name="FinStat___CF___Control___check_overall.ADDN1">#REF!</definedName>
    <definedName name="FinStat___CF___Control___check_overall.ADDN2">#REF!</definedName>
    <definedName name="FinStat___CF___Control___check_overall.BR">#REF!</definedName>
    <definedName name="FinStat___CF___Control___check_overall.WN">#REF!</definedName>
    <definedName name="FinStat___CF___Control___check_overall.WR">#REF!</definedName>
    <definedName name="FinStat___CF___Control___check_overall.WWN">#REF!</definedName>
    <definedName name="FinStat___CF___Retail___check">#REF!</definedName>
    <definedName name="FinStat___CF___Retail___check_overall">#REF!</definedName>
    <definedName name="FinStat___CF___Retail_Business___check">#REF!</definedName>
    <definedName name="FinStat___CF___Retail_Business___check_overall">#REF!</definedName>
    <definedName name="FinStat___CF___Retail_Residential___check">#REF!</definedName>
    <definedName name="FinStat___CF___Retail_Residential___check_overall">#REF!</definedName>
    <definedName name="FinStat___CF___Wholesale___check">#REF!</definedName>
    <definedName name="FinStat___CF___Wholesale___check_overall">#REF!</definedName>
    <definedName name="FinStat___PL___Appointee___check">#REF!</definedName>
    <definedName name="FinStat___PL___Appointee___check_overall">#REF!</definedName>
    <definedName name="FinStat___PL___Control___check.ADDN1">#REF!</definedName>
    <definedName name="FinStat___PL___Control___check.ADDN2">#REF!</definedName>
    <definedName name="FinStat___PL___Control___check.BR">#REF!</definedName>
    <definedName name="FinStat___PL___Control___check.WN">#REF!</definedName>
    <definedName name="FinStat___PL___Control___check.WR">#REF!</definedName>
    <definedName name="FinStat___PL___Control___check.WWN">#REF!</definedName>
    <definedName name="FinStat___PL___Control___check_overall.ADDN1">#REF!</definedName>
    <definedName name="FinStat___PL___Control___check_overall.ADDN2">#REF!</definedName>
    <definedName name="FinStat___PL___Control___check_overall.BR">#REF!</definedName>
    <definedName name="FinStat___PL___Control___check_overall.WN">#REF!</definedName>
    <definedName name="FinStat___PL___Control___check_overall.WR">#REF!</definedName>
    <definedName name="FinStat___PL___Control___check_overall.WWN">#REF!</definedName>
    <definedName name="FinStat___PL___Retail___check">#REF!</definedName>
    <definedName name="FinStat___PL___Retail___check_overall">#REF!</definedName>
    <definedName name="FinStat___PL___Retail_Business___check">#REF!</definedName>
    <definedName name="FinStat___PL___Retail_Business___check_overall">#REF!</definedName>
    <definedName name="FinStat___PL___Retail_Residential___check">#REF!</definedName>
    <definedName name="FinStat___PL___Retail_Residential___check_overall">#REF!</definedName>
    <definedName name="FinStat___PL___Wholesale___check">#REF!</definedName>
    <definedName name="FinStat___PL___Wholesale___check_overall">#REF!</definedName>
    <definedName name="First_post_forecast_period_flag">#REF!</definedName>
    <definedName name="FirstRow">#REF!</definedName>
    <definedName name="FirstTime">#REF!</definedName>
    <definedName name="Fixed_asset_balance___Business___nominal">#REF!</definedName>
    <definedName name="Fixed_asset_balance___Business___nominal.BEG">#REF!</definedName>
    <definedName name="Fixed_asset_balance___Residential___nominal">#REF!</definedName>
    <definedName name="Fixed_asset_balance___Residential___nominal.BEG">#REF!</definedName>
    <definedName name="Fixed_asset_balance___Wholesale___nominal">#REF!</definedName>
    <definedName name="Fixed_asset_depreciation___Wholesale___nominal">#REF!</definedName>
    <definedName name="Fixed_asset_ongoing_capex___Wholesale___nominal">#REF!</definedName>
    <definedName name="Fixed_asset_ongoing_capex___Wholesale___nominal.NEG">#REF!</definedName>
    <definedName name="Fixed_Assets_balance___Appointee___nominal">#REF!</definedName>
    <definedName name="Fixed_rate_debt___nominal.ADDN1">#REF!</definedName>
    <definedName name="Fixed_rate_debt___nominal.ADDN1.BEG">#REF!</definedName>
    <definedName name="Fixed_rate_debt___nominal.ADDN2">#REF!</definedName>
    <definedName name="Fixed_rate_debt___nominal.ADDN2.BEG">#REF!</definedName>
    <definedName name="Fixed_rate_debt___nominal.BR">#REF!</definedName>
    <definedName name="Fixed_rate_debt___nominal.BR.BEG">#REF!</definedName>
    <definedName name="Fixed_rate_debt___nominal.WN">#REF!</definedName>
    <definedName name="Fixed_rate_debt___nominal.WN.BEG">#REF!</definedName>
    <definedName name="Fixed_rate_debt___nominal.WR">#REF!</definedName>
    <definedName name="Fixed_rate_debt___nominal.WR.BEG">#REF!</definedName>
    <definedName name="Fixed_rate_debt___nominal.WWN">#REF!</definedName>
    <definedName name="Fixed_rate_debt___nominal.WWN.BEG">#REF!</definedName>
    <definedName name="Fixed_rate_debt_adjustments___nominal.ADDN1">#REF!</definedName>
    <definedName name="Fixed_rate_debt_adjustments___nominal.ADDN2">#REF!</definedName>
    <definedName name="Fixed_rate_debt_adjustments___nominal.BR">#REF!</definedName>
    <definedName name="Fixed_rate_debt_adjustments___nominal.WN">#REF!</definedName>
    <definedName name="Fixed_rate_debt_adjustments___nominal.WR">#REF!</definedName>
    <definedName name="Fixed_rate_debt_adjustments___nominal.WWN">#REF!</definedName>
    <definedName name="Forecast_duration">#REF!</definedName>
    <definedName name="Forecast_end_period_flag">#REF!</definedName>
    <definedName name="Forecast_end_period_flag_date">#REF!</definedName>
    <definedName name="Forecast_period_flag">#REF!</definedName>
    <definedName name="Forecast_period_flag_total">#REF!</definedName>
    <definedName name="Forecast_start_date__first_day_of_financial_year_">#REF!</definedName>
    <definedName name="Forecast_start_period_flag">#REF!</definedName>
    <definedName name="Foutput" localSheetId="1" hidden="1">#REF!</definedName>
    <definedName name="Foutput" localSheetId="0" hidden="1">#REF!</definedName>
    <definedName name="Foutput" localSheetId="5" hidden="1">#REF!</definedName>
    <definedName name="Foutput" hidden="1">#REF!</definedName>
    <definedName name="fsdfffd" localSheetId="1" hidden="1">#REF!</definedName>
    <definedName name="fsdfffd" localSheetId="0" hidden="1">#REF!</definedName>
    <definedName name="fsdfffd" localSheetId="5" hidden="1">#REF!</definedName>
    <definedName name="fsdfffd" hidden="1">#REF!</definedName>
    <definedName name="fsdfsd" localSheetId="1" hidden="1">#REF!</definedName>
    <definedName name="fsdfsd" localSheetId="0" hidden="1">#REF!</definedName>
    <definedName name="fsdfsd" localSheetId="5" hidden="1">#REF!</definedName>
    <definedName name="fsdfsd" hidden="1">#REF!</definedName>
    <definedName name="fsfds" localSheetId="1" hidden="1">#REF!</definedName>
    <definedName name="fsfds" localSheetId="0" hidden="1">#REF!</definedName>
    <definedName name="fsfds" localSheetId="5" hidden="1">#REF!</definedName>
    <definedName name="fsfds" hidden="1">#REF!</definedName>
    <definedName name="fsfsd" localSheetId="1" hidden="1">#REF!</definedName>
    <definedName name="fsfsd" localSheetId="0" hidden="1">#REF!</definedName>
    <definedName name="fsfsd" localSheetId="5" hidden="1">#REF!</definedName>
    <definedName name="fsfsd" hidden="1">#REF!</definedName>
    <definedName name="Funds_from_operations___Appointee___nominal">#REF!</definedName>
    <definedName name="Funds_from_operations___control___nominal.ADDN1">#REF!</definedName>
    <definedName name="Funds_from_operations___control___nominal.ADDN2">#REF!</definedName>
    <definedName name="Funds_from_operations___control___nominal.BR">#REF!</definedName>
    <definedName name="Funds_from_operations___control___nominal.WN">#REF!</definedName>
    <definedName name="Funds_from_operations___control___nominal.WR">#REF!</definedName>
    <definedName name="Funds_from_operations___control___nominal.WWN">#REF!</definedName>
    <definedName name="Funds_from_operations___net_debt___Post_Fin_adj___Appointee">#REF!</definedName>
    <definedName name="Funds_from_operations___net_debt__Alternative____Appointee">#REF!</definedName>
    <definedName name="Funds_from_operations___net_debt__Alternative____Control.ADDN1">#REF!</definedName>
    <definedName name="Funds_from_operations___net_debt__Alternative____Control.ADDN2">#REF!</definedName>
    <definedName name="Funds_from_operations___net_debt__Alternative____Control.BR">#REF!</definedName>
    <definedName name="Funds_from_operations___net_debt__Alternative____Control.WN">#REF!</definedName>
    <definedName name="Funds_from_operations___net_debt__Alternative____Control.WR">#REF!</definedName>
    <definedName name="Funds_from_operations___net_debt__Alternative____Control.WWN">#REF!</definedName>
    <definedName name="Funds_from_operations___net_debt__Alternative____weighted_average___Appointee">#REF!</definedName>
    <definedName name="Funds_from_operations___net_debt__Ofwat____Appointee">#REF!</definedName>
    <definedName name="Funds_from_operations___net_debt__Ofwat____Control.ADDN1">#REF!</definedName>
    <definedName name="Funds_from_operations___net_debt__Ofwat____Control.ADDN2">#REF!</definedName>
    <definedName name="Funds_from_operations___net_debt__Ofwat____Control.BR">#REF!</definedName>
    <definedName name="Funds_from_operations___net_debt__Ofwat____Control.WN">#REF!</definedName>
    <definedName name="Funds_from_operations___net_debt__Ofwat____Control.WR">#REF!</definedName>
    <definedName name="Funds_from_operations___net_debt__Ofwat____Control.WWN">#REF!</definedName>
    <definedName name="Funds_from_operations___net_debt__Ofwat____Post_Fin_adj___Appointee">#REF!</definedName>
    <definedName name="Funds_from_operations___net_debt__Ofwat____weighted_average___Appointee">#REF!</definedName>
    <definedName name="Funds_from_operations___pre_interest___Appointee___nominal">#REF!</definedName>
    <definedName name="Funds_from_operations___pre_interest___less_RCV_run_off_and_excess_fast_money_and_IRE___Appointee___nominal">#REF!</definedName>
    <definedName name="Funds_from_operations___pre_interest___less_RCV_run_off_and_IRE_totex_adj___Appointee___nominal">#REF!</definedName>
    <definedName name="Funds_from_operations_pre_interest___control___nominal.ADDN1">#REF!</definedName>
    <definedName name="Funds_from_operations_pre_interest___control___nominal.ADDN2">#REF!</definedName>
    <definedName name="Funds_from_operations_pre_interest___control___nominal.BR">#REF!</definedName>
    <definedName name="Funds_from_operations_pre_interest___control___nominal.WN">#REF!</definedName>
    <definedName name="Funds_from_operations_pre_interest___control___nominal.WR">#REF!</definedName>
    <definedName name="Funds_from_operations_pre_interest___control___nominal.WWN">#REF!</definedName>
    <definedName name="Gearing___Appointee">#REF!</definedName>
    <definedName name="Gearing___Control.ADDN1">#REF!</definedName>
    <definedName name="Gearing___Control.ADDN2">#REF!</definedName>
    <definedName name="Gearing___Control.BR">#REF!</definedName>
    <definedName name="Gearing___Control.WN">#REF!</definedName>
    <definedName name="Gearing___Control.WR">#REF!</definedName>
    <definedName name="Gearing___Control.WWN">#REF!</definedName>
    <definedName name="Gearing___Post_Fin_adj___Appointee">#REF!</definedName>
    <definedName name="Gearing___weighted_average___Appointee">#REF!</definedName>
    <definedName name="Gearing___Wholesale">#REF!</definedName>
    <definedName name="Gearing_over_100____check">#REF!</definedName>
    <definedName name="Gearing_over_100____check_overall">#REF!</definedName>
    <definedName name="General" localSheetId="1">#REF!</definedName>
    <definedName name="General" localSheetId="0">#REF!</definedName>
    <definedName name="General" localSheetId="5">#REF!</definedName>
    <definedName name="General">#REF!</definedName>
    <definedName name="General1" localSheetId="1">#REF!</definedName>
    <definedName name="General1" localSheetId="0">#REF!</definedName>
    <definedName name="General1" localSheetId="5">#REF!</definedName>
    <definedName name="General1">#REF!</definedName>
    <definedName name="General2" localSheetId="1">#REF!</definedName>
    <definedName name="General2" localSheetId="0">#REF!</definedName>
    <definedName name="General2" localSheetId="5">#REF!</definedName>
    <definedName name="General2">#REF!</definedName>
    <definedName name="GEOG9703" localSheetId="1">#REF!</definedName>
    <definedName name="GEOG9703" localSheetId="0">#REF!</definedName>
    <definedName name="GEOG9703" localSheetId="5">#REF!</definedName>
    <definedName name="GEOG9703">#REF!</definedName>
    <definedName name="gfff" localSheetId="1" hidden="1">{"CHARGE",#N/A,FALSE,"401C11"}</definedName>
    <definedName name="gfff" localSheetId="0" hidden="1">{"CHARGE",#N/A,FALSE,"401C11"}</definedName>
    <definedName name="gfff" localSheetId="5" hidden="1">{"CHARGE",#N/A,FALSE,"401C11"}</definedName>
    <definedName name="gfff" hidden="1">{"CHARGE",#N/A,FALSE,"401C11"}</definedName>
    <definedName name="GLOS">#REF!</definedName>
    <definedName name="Grants_and_contributions_price_control___real___ADDN1">#REF!</definedName>
    <definedName name="Grants_and_contributions_price_control___real___ADDN2">#REF!</definedName>
    <definedName name="Grants_and_contributions_price_control___real___BR">#REF!</definedName>
    <definedName name="Grants_and_contributions_price_control___real___WN">#REF!</definedName>
    <definedName name="Grants_and_contributions_price_control___real___WR">#REF!</definedName>
    <definedName name="Grants_and_contributions_price_control___real___WWN">#REF!</definedName>
    <definedName name="Grants_and_contributions_taxable_on_receipt__and_its_amortisation___nominal.ADDN1">#REF!</definedName>
    <definedName name="Grants_and_contributions_taxable_on_receipt__and_its_amortisation___nominal.ADDN2">#REF!</definedName>
    <definedName name="Grants_and_contributions_taxable_on_receipt__and_its_amortisation___nominal.BR">#REF!</definedName>
    <definedName name="Grants_and_contributions_taxable_on_receipt__and_its_amortisation___nominal.WN">#REF!</definedName>
    <definedName name="Grants_and_contributions_taxable_on_receipt__and_its_amortisation___nominal.WR">#REF!</definedName>
    <definedName name="Grants_and_contributions_taxable_on_receipt__and_its_amortisation___nominal.WWN">#REF!</definedName>
    <definedName name="Grants_and_contributions_taxable_on_receipt__and_its_amortisation___Post_financeability___control___nominal.ADDN1">#REF!</definedName>
    <definedName name="Grants_and_contributions_taxable_on_receipt__and_its_amortisation___Post_financeability___control___nominal.ADDN2">#REF!</definedName>
    <definedName name="Grants_and_contributions_taxable_on_receipt__and_its_amortisation___Post_financeability___control___nominal.BR">#REF!</definedName>
    <definedName name="Grants_and_contributions_taxable_on_receipt__and_its_amortisation___Post_financeability___control___nominal.WN">#REF!</definedName>
    <definedName name="Grants_and_contributions_taxable_on_receipt__and_its_amortisation___Post_financeability___control___nominal.WR">#REF!</definedName>
    <definedName name="Grants_and_contributions_taxable_on_receipt__and_its_amortisation___Post_financeability___control___nominal.WWN">#REF!</definedName>
    <definedName name="Grants_and_contributions_taxable_on_receipt__and_its_amortisation___Wholesale___nominal">#REF!</definedName>
    <definedName name="Graph_meterAR1_4" localSheetId="1">#REF!</definedName>
    <definedName name="Graph_meterAR1_4" localSheetId="0">#REF!</definedName>
    <definedName name="Graph_meterAR1_4">#REF!</definedName>
    <definedName name="gross" localSheetId="1" hidden="1">{"GROSS",#N/A,FALSE,"401C11"}</definedName>
    <definedName name="gross" localSheetId="0" hidden="1">{"GROSS",#N/A,FALSE,"401C11"}</definedName>
    <definedName name="gross" localSheetId="5" hidden="1">{"GROSS",#N/A,FALSE,"401C11"}</definedName>
    <definedName name="gross" hidden="1">{"GROSS",#N/A,FALSE,"401C11"}</definedName>
    <definedName name="Gross_capital_expenditure___nominal.ADDN1">#REF!</definedName>
    <definedName name="Gross_capital_expenditure___nominal.ADDN2">#REF!</definedName>
    <definedName name="Gross_capital_expenditure___nominal.BR">#REF!</definedName>
    <definedName name="Gross_capital_expenditure___nominal.WN">#REF!</definedName>
    <definedName name="Gross_capital_expenditure___nominal.WR">#REF!</definedName>
    <definedName name="Gross_capital_expenditure___nominal.WWN">#REF!</definedName>
    <definedName name="Gross_Operating_expenditure___nominal.ADDN1">#REF!</definedName>
    <definedName name="Gross_Operating_expenditure___nominal.ADDN2">#REF!</definedName>
    <definedName name="Gross_Operating_expenditure___nominal.BR">#REF!</definedName>
    <definedName name="Gross_Operating_expenditure___nominal.WN">#REF!</definedName>
    <definedName name="Gross_Operating_expenditure___nominal.WR">#REF!</definedName>
    <definedName name="Gross_Operating_expenditure___nominal.WWN">#REF!</definedName>
    <definedName name="gross1" localSheetId="1" hidden="1">{"GROSS",#N/A,FALSE,"401C11"}</definedName>
    <definedName name="gross1" localSheetId="0" hidden="1">{"GROSS",#N/A,FALSE,"401C11"}</definedName>
    <definedName name="gross1" localSheetId="5" hidden="1">{"GROSS",#N/A,FALSE,"401C11"}</definedName>
    <definedName name="gross1" hidden="1">{"GROSS",#N/A,FALSE,"401C11"}</definedName>
    <definedName name="GTR_MAN">#REF!</definedName>
    <definedName name="GWENT" localSheetId="1">#REF!</definedName>
    <definedName name="GWENT" localSheetId="0">#REF!</definedName>
    <definedName name="GWENT" localSheetId="5">#REF!</definedName>
    <definedName name="GWENT">#REF!</definedName>
    <definedName name="GWYNEDD" localSheetId="1">#REF!</definedName>
    <definedName name="GWYNEDD" localSheetId="0">#REF!</definedName>
    <definedName name="GWYNEDD" localSheetId="5">#REF!</definedName>
    <definedName name="GWYNEDD">#REF!</definedName>
    <definedName name="HANTS" localSheetId="1">#REF!</definedName>
    <definedName name="HANTS" localSheetId="0">#REF!</definedName>
    <definedName name="HANTS" localSheetId="5">#REF!</definedName>
    <definedName name="HANTS">#REF!</definedName>
    <definedName name="hasdfjklhklj" localSheetId="1" hidden="1">{"NET",#N/A,FALSE,"401C11"}</definedName>
    <definedName name="hasdfjklhklj" localSheetId="0" hidden="1">{"NET",#N/A,FALSE,"401C11"}</definedName>
    <definedName name="hasdfjklhklj" localSheetId="5" hidden="1">{"NET",#N/A,FALSE,"401C11"}</definedName>
    <definedName name="hasdfjklhklj" hidden="1">{"NET",#N/A,FALSE,"401C11"}</definedName>
    <definedName name="Headroom___Business___nominal">#REF!</definedName>
    <definedName name="Headroom___Residential___nominal">#REF!</definedName>
    <definedName name="help" localSheetId="1" hidden="1">{"CHARGE",#N/A,FALSE,"401C11"}</definedName>
    <definedName name="help" localSheetId="0" hidden="1">{"CHARGE",#N/A,FALSE,"401C11"}</definedName>
    <definedName name="help" localSheetId="5" hidden="1">{"CHARGE",#N/A,FALSE,"401C11"}</definedName>
    <definedName name="help" hidden="1">{"CHARGE",#N/A,FALSE,"401C11"}</definedName>
    <definedName name="HEREFORD_W">#REF!</definedName>
    <definedName name="HERTS" localSheetId="1">#REF!</definedName>
    <definedName name="HERTS" localSheetId="0">#REF!</definedName>
    <definedName name="HERTS" localSheetId="5">#REF!</definedName>
    <definedName name="HERTS">#REF!</definedName>
    <definedName name="hghghhj" localSheetId="1" hidden="1">{"CHARGE",#N/A,FALSE,"401C11"}</definedName>
    <definedName name="hghghhj" localSheetId="0" hidden="1">{"CHARGE",#N/A,FALSE,"401C11"}</definedName>
    <definedName name="hghghhj" localSheetId="5" hidden="1">{"CHARGE",#N/A,FALSE,"401C11"}</definedName>
    <definedName name="hghghhj" hidden="1">{"CHARGE",#N/A,FALSE,"401C11"}</definedName>
    <definedName name="Households_connected___bill_module">#REF!</definedName>
    <definedName name="Households_connected_for_single_service___Bill_module">#REF!</definedName>
    <definedName name="Households_connected_for_water_and_sewerage____bill_module">#REF!</definedName>
    <definedName name="HTML_CodePage" hidden="1">1252</definedName>
    <definedName name="HTML_Control" localSheetId="1" hidden="1">{"'Trust by name'!$A$6:$E$350","'Trust by name'!$A$1:$D$348"}</definedName>
    <definedName name="HTML_Control" localSheetId="0" hidden="1">{"'Trust by name'!$A$6:$E$350","'Trust by name'!$A$1:$D$348"}</definedName>
    <definedName name="HTML_Control" localSheetId="5" hidden="1">{"'Trust by name'!$A$6:$E$350","'Trust by name'!$A$1:$D$348"}</definedName>
    <definedName name="HTML_Control" hidden="1">{"'Trust by name'!$A$6:$E$350","'Trust by name'!$A$1:$D$348"}</definedName>
    <definedName name="HTML_Description" hidden="1">""</definedName>
    <definedName name="HTML_Email" hidden="1">""</definedName>
    <definedName name="HTML_Header" hidden="1">"Trust by name"</definedName>
    <definedName name="HTML_LastUpdate" hidden="1">"22/03/2001"</definedName>
    <definedName name="HTML_LineAfter" hidden="1">FALSE</definedName>
    <definedName name="HTML_LineBefore" hidden="1">FALSE</definedName>
    <definedName name="HTML_Name" hidden="1">"OISIII"</definedName>
    <definedName name="HTML_OBDlg2" hidden="1">TRUE</definedName>
    <definedName name="HTML_OBDlg4" hidden="1">TRUE</definedName>
    <definedName name="HTML_OS" hidden="1">0</definedName>
    <definedName name="HTML_PathFile" hidden="1">"G:\ACTIVITY\HELP\DTPANIC\2001-02\MyHTML.htm"</definedName>
    <definedName name="HTML_Title" hidden="1">"Section 1"</definedName>
    <definedName name="HUMBERSIDE">#REF!</definedName>
    <definedName name="I_OF_WIGHT" localSheetId="1">#REF!</definedName>
    <definedName name="I_OF_WIGHT" localSheetId="0">#REF!</definedName>
    <definedName name="I_OF_WIGHT" localSheetId="5">#REF!</definedName>
    <definedName name="I_OF_WIGHT">#REF!</definedName>
    <definedName name="ILD_check__.ADDN1">#REF!</definedName>
    <definedName name="ILD_check__.ADDN2">#REF!</definedName>
    <definedName name="ILD_check__.BR">#REF!</definedName>
    <definedName name="ILD_check__.WN">#REF!</definedName>
    <definedName name="ILD_check__.WR">#REF!</definedName>
    <definedName name="ILD_check__.WWN">#REF!</definedName>
    <definedName name="Impact_of_re_profiling_of_allowed_revenue___nominal.ADDN1">#REF!</definedName>
    <definedName name="Impact_of_re_profiling_of_allowed_revenue___nominal.ADDN2">#REF!</definedName>
    <definedName name="Impact_of_re_profiling_of_allowed_revenue___nominal.BR">#REF!</definedName>
    <definedName name="Impact_of_re_profiling_of_allowed_revenue___nominal.WN">#REF!</definedName>
    <definedName name="Impact_of_re_profiling_of_allowed_revenue___nominal.WR">#REF!</definedName>
    <definedName name="Impact_of_re_profiling_of_allowed_revenue___nominal.WWN">#REF!</definedName>
    <definedName name="Impact_of_re_profiling_of_allowed_revenue___real.ADDN1">#REF!</definedName>
    <definedName name="Impact_of_re_profiling_of_allowed_revenue___real.ADDN2">#REF!</definedName>
    <definedName name="Impact_of_re_profiling_of_allowed_revenue___real.BR">#REF!</definedName>
    <definedName name="Impact_of_re_profiling_of_allowed_revenue___real.WN">#REF!</definedName>
    <definedName name="Impact_of_re_profiling_of_allowed_revenue___real.WR">#REF!</definedName>
    <definedName name="Impact_of_re_profiling_of_allowed_revenue___real.WWN">#REF!</definedName>
    <definedName name="Include_accumulated_depreciation_in_financial_model">#REF!</definedName>
    <definedName name="Increase____decrease__in_cash___Appointee___nominal">#REF!</definedName>
    <definedName name="Index_linked_debt_indexation___Appointee___nominal">#REF!</definedName>
    <definedName name="Index_linked_debt_indexation___Appointee___nominal.NEG">#REF!</definedName>
    <definedName name="Index_linked_debt_indexation___wholesale___nominal">#REF!</definedName>
    <definedName name="Index_linked_debt_indexation___wholesale___nominal_POS">#REF!</definedName>
    <definedName name="Indexation_on_2020_25_RCV___nominal.ADDN1">#REF!</definedName>
    <definedName name="Indexation_on_2020_25_RCV___nominal.ADDN2">#REF!</definedName>
    <definedName name="Indexation_on_2020_25_RCV___nominal.BR">#REF!</definedName>
    <definedName name="Indexation_on_2020_25_RCV___nominal.WN">#REF!</definedName>
    <definedName name="Indexation_on_2020_25_RCV___nominal.WR">#REF!</definedName>
    <definedName name="Indexation_on_2020_25_RCV___nominal.WWN">#REF!</definedName>
    <definedName name="Indexation_on_Post_2025_RCV___nominal.ADDN1">#REF!</definedName>
    <definedName name="Indexation_on_Post_2025_RCV___nominal.ADDN2">#REF!</definedName>
    <definedName name="Indexation_on_Post_2025_RCV___nominal.BR">#REF!</definedName>
    <definedName name="Indexation_on_Post_2025_RCV___nominal.WN">#REF!</definedName>
    <definedName name="Indexation_on_Post_2025_RCV___nominal.WR">#REF!</definedName>
    <definedName name="Indexation_on_Post_2025_RCV___nominal.WWN">#REF!</definedName>
    <definedName name="Indexation_on_Pre_2020_RCV___nominal.ADDN1">#REF!</definedName>
    <definedName name="Indexation_on_Pre_2020_RCV___nominal.ADDN2">#REF!</definedName>
    <definedName name="Indexation_on_Pre_2020_RCV___nominal.BR">#REF!</definedName>
    <definedName name="Indexation_on_Pre_2020_RCV___nominal.WN">#REF!</definedName>
    <definedName name="Indexation_on_Pre_2020_RCV___nominal.WR">#REF!</definedName>
    <definedName name="Indexation_on_Pre_2020_RCV___nominal.WWN">#REF!</definedName>
    <definedName name="Indexation_on_RCV___nominal.ADDN1">#REF!</definedName>
    <definedName name="Indexation_on_RCV___nominal.ADDN2">#REF!</definedName>
    <definedName name="Indexation_on_RCV___nominal.BR">#REF!</definedName>
    <definedName name="Indexation_on_RCV___nominal.WN">#REF!</definedName>
    <definedName name="Indexation_on_RCV___nominal.WR">#REF!</definedName>
    <definedName name="Indexation_on_RCV___nominal.WWN">#REF!</definedName>
    <definedName name="Indexation_on_RCV___Wholesale___nominal">#REF!</definedName>
    <definedName name="Industrytransition" localSheetId="1">#REF!</definedName>
    <definedName name="Industrytransition" localSheetId="0">#REF!</definedName>
    <definedName name="Industrytransition" localSheetId="5">#REF!</definedName>
    <definedName name="Industrytransition">#REF!</definedName>
    <definedName name="Innovation___Water_efficiency_funding___real.ADDN1">#REF!</definedName>
    <definedName name="Innovation___Water_efficiency_funding___real.ADDN2">#REF!</definedName>
    <definedName name="Innovation___Water_efficiency_funding___real.BR">#REF!</definedName>
    <definedName name="Innovation___Water_efficiency_funding___real.WN">#REF!</definedName>
    <definedName name="Innovation___Water_efficiency_funding___real.WR">#REF!</definedName>
    <definedName name="Innovation___Water_efficiency_funding___real.WWN">#REF!</definedName>
    <definedName name="Intangible_asset_and_investments_balance___control___nominal.ADDN1">#REF!</definedName>
    <definedName name="Intangible_asset_and_investments_balance___control___nominal.ADDN1.BEG">#REF!</definedName>
    <definedName name="Intangible_asset_and_investments_balance___control___nominal.ADDN2">#REF!</definedName>
    <definedName name="Intangible_asset_and_investments_balance___control___nominal.ADDN2.BEG">#REF!</definedName>
    <definedName name="Intangible_asset_and_investments_balance___control___nominal.BR">#REF!</definedName>
    <definedName name="Intangible_asset_and_investments_balance___control___nominal.BR.BEG">#REF!</definedName>
    <definedName name="Intangible_asset_and_investments_balance___control___nominal.WN">#REF!</definedName>
    <definedName name="Intangible_asset_and_investments_balance___control___nominal.WN.BEG">#REF!</definedName>
    <definedName name="Intangible_asset_and_investments_balance___control___nominal.WR">#REF!</definedName>
    <definedName name="Intangible_asset_and_investments_balance___control___nominal.WR.BEG">#REF!</definedName>
    <definedName name="Intangible_asset_and_investments_balance___control___nominal.WWN">#REF!</definedName>
    <definedName name="Intangible_asset_and_investments_balance___control___nominal.WWN.BEG">#REF!</definedName>
    <definedName name="Intangible_asset_and_investments_balance___Wholesale___nominal">#REF!</definedName>
    <definedName name="Intangible_assets___investments_balance___Appointee___nominal">#REF!</definedName>
    <definedName name="Interest_associated_with_post_financeability_revenue___nominal.ADDN1">#REF!</definedName>
    <definedName name="Interest_associated_with_post_financeability_revenue___nominal.ADDN2">#REF!</definedName>
    <definedName name="Interest_associated_with_post_financeability_revenue___nominal.BR">#REF!</definedName>
    <definedName name="Interest_associated_with_post_financeability_revenue___nominal.WN">#REF!</definedName>
    <definedName name="Interest_associated_with_post_financeability_revenue___nominal.WR">#REF!</definedName>
    <definedName name="Interest_associated_with_post_financeability_revenue___nominal.WWN">#REF!</definedName>
    <definedName name="Interest_associated_with_post_financeability_tax_revenue___nominal.ADDN1">#REF!</definedName>
    <definedName name="Interest_associated_with_post_financeability_tax_revenue___nominal.ADDN2">#REF!</definedName>
    <definedName name="Interest_associated_with_post_financeability_tax_revenue___nominal.BR">#REF!</definedName>
    <definedName name="Interest_associated_with_post_financeability_tax_revenue___nominal.WN">#REF!</definedName>
    <definedName name="Interest_associated_with_post_financeability_tax_revenue___nominal.WR">#REF!</definedName>
    <definedName name="Interest_associated_with_post_financeability_tax_revenue___nominal.WWN">#REF!</definedName>
    <definedName name="Interest_associated_with_tax_opening_balance___nominal.ADDN1">#REF!</definedName>
    <definedName name="Interest_associated_with_tax_opening_balance___nominal.ADDN2">#REF!</definedName>
    <definedName name="Interest_associated_with_tax_opening_balance___nominal.BR">#REF!</definedName>
    <definedName name="Interest_associated_with_tax_opening_balance___nominal.WN">#REF!</definedName>
    <definedName name="Interest_associated_with_tax_opening_balance___nominal.WR">#REF!</definedName>
    <definedName name="Interest_associated_with_tax_opening_balance___nominal.WWN">#REF!</definedName>
    <definedName name="Interest_calculation_adjustment_for_mid_year_cashflows">#REF!</definedName>
    <definedName name="Interest_for_change_in_gearing___control___nominal.ADDN1">#REF!</definedName>
    <definedName name="Interest_for_change_in_gearing___control___nominal.ADDN2">#REF!</definedName>
    <definedName name="Interest_for_change_in_gearing___control___nominal.BR">#REF!</definedName>
    <definedName name="Interest_for_change_in_gearing___control___nominal.WN">#REF!</definedName>
    <definedName name="Interest_for_change_in_gearing___control___nominal.WR">#REF!</definedName>
    <definedName name="Interest_for_change_in_gearing___control___nominal.WWN">#REF!</definedName>
    <definedName name="Interest_income___expense__excl._indexation_of_index_linked_loans___Appointee___nominal">#REF!</definedName>
    <definedName name="Interest_income___expense__excl._indexation_of_index_linked_loans___Appointee___POS___nominal">#REF!</definedName>
    <definedName name="Interest_income___expense__excl._indexation_of_index_linked_loans___control___nominal.ADDN1">#REF!</definedName>
    <definedName name="Interest_income___expense__excl._indexation_of_index_linked_loans___control___nominal.ADDN2">#REF!</definedName>
    <definedName name="Interest_income___expense__excl._indexation_of_index_linked_loans___control___nominal.BR">#REF!</definedName>
    <definedName name="Interest_income___expense__excl._indexation_of_index_linked_loans___control___nominal.WN">#REF!</definedName>
    <definedName name="Interest_income___expense__excl._indexation_of_index_linked_loans___control___nominal.WR">#REF!</definedName>
    <definedName name="Interest_income___expense__excl._indexation_of_index_linked_loans___control___nominal.WWN">#REF!</definedName>
    <definedName name="Interest_income___expense__excl._indexation_of_index_linked_loans___control___POS___nominal.ADDN1">#REF!</definedName>
    <definedName name="Interest_income___expense__excl._indexation_of_index_linked_loans___control___POS___nominal.ADDN2">#REF!</definedName>
    <definedName name="Interest_income___expense__excl._indexation_of_index_linked_loans___control___POS___nominal.BR">#REF!</definedName>
    <definedName name="Interest_income___expense__excl._indexation_of_index_linked_loans___control___POS___nominal.WN">#REF!</definedName>
    <definedName name="Interest_income___expense__excl._indexation_of_index_linked_loans___control___POS___nominal.WR">#REF!</definedName>
    <definedName name="Interest_income___expense__excl._indexation_of_index_linked_loans___control___POS___nominal.WWN">#REF!</definedName>
    <definedName name="Interest_income___expense__excl._indexation_of_index_linked_loans___Retail___nominal">#REF!</definedName>
    <definedName name="Interest_income___expense__excl._indexation_of_index_linked_loans___wholesale">#REF!</definedName>
    <definedName name="Interest_income___expense__excl._indexation_of_index_linked_loans___Wholesale___nominal">#REF!</definedName>
    <definedName name="Interest_on_allowed_revenue_from_tax_charge___control___nominal.ADDN1">#REF!</definedName>
    <definedName name="Interest_on_allowed_revenue_from_tax_charge___control___nominal.ADDN2">#REF!</definedName>
    <definedName name="Interest_on_allowed_revenue_from_tax_charge___control___nominal.BR">#REF!</definedName>
    <definedName name="Interest_on_allowed_revenue_from_tax_charge___control___nominal.WN">#REF!</definedName>
    <definedName name="Interest_on_allowed_revenue_from_tax_charge___control___nominal.WR">#REF!</definedName>
    <definedName name="Interest_on_allowed_revenue_from_tax_charge___control___nominal.WWN">#REF!</definedName>
    <definedName name="Interest_on_cash_bf_and_cash_movement___control___nominal.ADDN1">#REF!</definedName>
    <definedName name="Interest_on_cash_bf_and_cash_movement___control___nominal.ADDN2">#REF!</definedName>
    <definedName name="Interest_on_cash_bf_and_cash_movement___control___nominal.BR">#REF!</definedName>
    <definedName name="Interest_on_cash_bf_and_cash_movement___control___nominal.WN">#REF!</definedName>
    <definedName name="Interest_on_cash_bf_and_cash_movement___control___nominal.WR">#REF!</definedName>
    <definedName name="Interest_on_cash_bf_and_cash_movement___control___nominal.WWN">#REF!</definedName>
    <definedName name="Interest_on_cash_bf_and_cash_movement___wholesale___nominal">#REF!</definedName>
    <definedName name="Interest_on_cash_bf_and_cash_movement_from_change_in_net_debt___control___nominal.ADDN1">#REF!</definedName>
    <definedName name="Interest_on_cash_bf_and_cash_movement_from_change_in_net_debt___control___nominal.ADDN2">#REF!</definedName>
    <definedName name="Interest_on_cash_bf_and_cash_movement_from_change_in_net_debt___control___nominal.BR">#REF!</definedName>
    <definedName name="Interest_on_cash_bf_and_cash_movement_from_change_in_net_debt___control___nominal.WN">#REF!</definedName>
    <definedName name="Interest_on_cash_bf_and_cash_movement_from_change_in_net_debt___control___nominal.WR">#REF!</definedName>
    <definedName name="Interest_on_cash_bf_and_cash_movement_from_change_in_net_debt___control___nominal.WWN">#REF!</definedName>
    <definedName name="Interest_on_cash_bf_and_cash_movement_from_dividend_effect___control___nominal.ADDN1">#REF!</definedName>
    <definedName name="Interest_on_cash_bf_and_cash_movement_from_dividend_effect___control___nominal.ADDN2">#REF!</definedName>
    <definedName name="Interest_on_cash_bf_and_cash_movement_from_dividend_effect___control___nominal.BR">#REF!</definedName>
    <definedName name="Interest_on_cash_bf_and_cash_movement_from_dividend_effect___control___nominal.WN">#REF!</definedName>
    <definedName name="Interest_on_cash_bf_and_cash_movement_from_dividend_effect___control___nominal.WR">#REF!</definedName>
    <definedName name="Interest_on_cash_bf_and_cash_movement_from_dividend_effect___control___nominal.WWN">#REF!</definedName>
    <definedName name="Interest_on_cash_bf_and_cash_movement_from_tax_effect___wholesale___nominal.ADDN1">#REF!</definedName>
    <definedName name="Interest_on_cash_bf_and_cash_movement_from_tax_effect___wholesale___nominal.ADDN2">#REF!</definedName>
    <definedName name="Interest_on_cash_bf_and_cash_movement_from_tax_effect___wholesale___nominal.BR">#REF!</definedName>
    <definedName name="Interest_on_cash_bf_and_cash_movement_from_tax_effect___wholesale___nominal.WN">#REF!</definedName>
    <definedName name="Interest_on_cash_bf_and_cash_movement_from_tax_effect___wholesale___nominal.WR">#REF!</definedName>
    <definedName name="Interest_on_cash_bf_and_cash_movement_from_tax_effect___wholesale___nominal.WWN">#REF!</definedName>
    <definedName name="Interest_on_cash_bf_and_cash_movement_from_tax_effect___wholesale___nominal___POS.ADDN1">#REF!</definedName>
    <definedName name="Interest_on_cash_bf_and_cash_movement_from_tax_effect___wholesale___nominal___POS.ADDN2">#REF!</definedName>
    <definedName name="Interest_on_cash_bf_and_cash_movement_from_tax_effect___wholesale___nominal___POS.BR">#REF!</definedName>
    <definedName name="Interest_on_cash_bf_and_cash_movement_from_tax_effect___wholesale___nominal___POS.WN">#REF!</definedName>
    <definedName name="Interest_on_cash_bf_and_cash_movement_from_tax_effect___wholesale___nominal___POS.WR">#REF!</definedName>
    <definedName name="Interest_on_cash_bf_and_cash_movement_from_tax_effect___wholesale___nominal___POS.WWN">#REF!</definedName>
    <definedName name="Interest_on_change_in_net_debt___control___nominal.ADDN1">#REF!</definedName>
    <definedName name="Interest_on_change_in_net_debt___control___nominal.ADDN2">#REF!</definedName>
    <definedName name="Interest_on_change_in_net_debt___control___nominal.BR">#REF!</definedName>
    <definedName name="Interest_on_change_in_net_debt___control___nominal.WN">#REF!</definedName>
    <definedName name="Interest_on_change_in_net_debt___control___nominal.WR">#REF!</definedName>
    <definedName name="Interest_on_change_in_net_debt___control___nominal.WWN">#REF!</definedName>
    <definedName name="Interest_on_change_in_net_debt_cash_balance___control___nominal.ADDN1">#REF!</definedName>
    <definedName name="Interest_on_change_in_net_debt_cash_balance___control___nominal.ADDN1.BEG">#REF!</definedName>
    <definedName name="Interest_on_change_in_net_debt_cash_balance___control___nominal.ADDN2">#REF!</definedName>
    <definedName name="Interest_on_change_in_net_debt_cash_balance___control___nominal.ADDN2.BEG">#REF!</definedName>
    <definedName name="Interest_on_change_in_net_debt_cash_balance___control___nominal.BR">#REF!</definedName>
    <definedName name="Interest_on_change_in_net_debt_cash_balance___control___nominal.BR.BEG">#REF!</definedName>
    <definedName name="Interest_on_change_in_net_debt_cash_balance___control___nominal.WN">#REF!</definedName>
    <definedName name="Interest_on_change_in_net_debt_cash_balance___control___nominal.WN.BEG">#REF!</definedName>
    <definedName name="Interest_on_change_in_net_debt_cash_balance___control___nominal.WR">#REF!</definedName>
    <definedName name="Interest_on_change_in_net_debt_cash_balance___control___nominal.WR.BEG">#REF!</definedName>
    <definedName name="Interest_on_change_in_net_debt_cash_balance___control___nominal.WWN">#REF!</definedName>
    <definedName name="Interest_on_change_in_net_debt_cash_balance___control___nominal.WWN.BEG">#REF!</definedName>
    <definedName name="Interest_on_fixed_rate_loans___control___nominal.ADDN1">#REF!</definedName>
    <definedName name="Interest_on_fixed_rate_loans___control___nominal.ADDN2">#REF!</definedName>
    <definedName name="Interest_on_fixed_rate_loans___control___nominal.BR">#REF!</definedName>
    <definedName name="Interest_on_fixed_rate_loans___control___nominal.WN">#REF!</definedName>
    <definedName name="Interest_on_fixed_rate_loans___control___nominal.WR">#REF!</definedName>
    <definedName name="Interest_on_fixed_rate_loans___control___nominal.WWN">#REF!</definedName>
    <definedName name="Interest_on_interim_dividend_from_growth_method__control___nominal.ADDN1">#REF!</definedName>
    <definedName name="Interest_on_interim_dividend_from_growth_method__control___nominal.ADDN2">#REF!</definedName>
    <definedName name="Interest_on_interim_dividend_from_growth_method__control___nominal.BR">#REF!</definedName>
    <definedName name="Interest_on_interim_dividend_from_growth_method__control___nominal.WN">#REF!</definedName>
    <definedName name="Interest_on_interim_dividend_from_growth_method__control___nominal.WR">#REF!</definedName>
    <definedName name="Interest_on_interim_dividend_from_growth_method__control___nominal.WWN">#REF!</definedName>
    <definedName name="Interest_rate___tax_charge_flag.ADDN1">#REF!</definedName>
    <definedName name="Interest_rate___tax_charge_flag.ADDN2">#REF!</definedName>
    <definedName name="Interest_rate___tax_charge_flag.BR">#REF!</definedName>
    <definedName name="Interest_rate___tax_charge_flag.WN">#REF!</definedName>
    <definedName name="Interest_rate___tax_charge_flag.WR">#REF!</definedName>
    <definedName name="Interest_rate___tax_charge_flag.WWN">#REF!</definedName>
    <definedName name="Interest_received__cost___for_Receivables_and_Retail_Service_Opex____Business___nominal">#REF!</definedName>
    <definedName name="Interest_received__cost___for_Receivables_and_Retail_Service_Opex____Residential___nominal">#REF!</definedName>
    <definedName name="Interim_dividend_paid___control___nominal.ADDN1">#REF!</definedName>
    <definedName name="Interim_dividend_paid___control___nominal.ADDN2">#REF!</definedName>
    <definedName name="Interim_dividend_paid___control___nominal.BR">#REF!</definedName>
    <definedName name="Interim_dividend_paid___control___nominal.WN">#REF!</definedName>
    <definedName name="Interim_dividend_paid___control___nominal.WR">#REF!</definedName>
    <definedName name="Interim_dividend_paid___control___nominal.WWN">#REF!</definedName>
    <definedName name="interpretation" localSheetId="1">#REF!</definedName>
    <definedName name="interpretation" localSheetId="0">#REF!</definedName>
    <definedName name="interpretation">#REF!</definedName>
    <definedName name="Inventories_balance___Appointee___nominal" localSheetId="1">#REF!</definedName>
    <definedName name="Inventories_balance___Appointee___nominal">#REF!</definedName>
    <definedName name="Inventories_balance___Appointee___nominal.BEG" localSheetId="1">#REF!</definedName>
    <definedName name="Inventories_balance___Appointee___nominal.BEG">#REF!</definedName>
    <definedName name="Inventories_balance___Wholesale___nominal" localSheetId="1">#REF!</definedName>
    <definedName name="Inventories_balance___Wholesale___nominal">#REF!</definedName>
    <definedName name="Investment_in_other_non_current_assets___Appointee___nominal">#REF!</definedName>
    <definedName name="IQ_CH" hidden="1">110000</definedName>
    <definedName name="IQ_CQ" hidden="1">5000</definedName>
    <definedName name="IQ_CY" hidden="1">10000</definedName>
    <definedName name="IQ_DAILY" hidden="1">500000</definedName>
    <definedName name="IQ_DNTM" hidden="1">700000</definedName>
    <definedName name="IQ_EXPENSE_CODE_" hidden="1">80019595006</definedName>
    <definedName name="IQ_FH" hidden="1">100000</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LATESTK" hidden="1">1000</definedName>
    <definedName name="IQ_LATESTQ" hidden="1">500</definedName>
    <definedName name="IQ_LTM" hidden="1">2000</definedName>
    <definedName name="IQ_LTMMONTH" hidden="1">120000</definedName>
    <definedName name="IQ_MONTH" hidden="1">15000</definedName>
    <definedName name="IQ_MTD" hidden="1">800000</definedName>
    <definedName name="IQ_NAMES_REVISION_DATE_" hidden="1">41366.3748958333</definedName>
    <definedName name="IQ_NTM" hidden="1">6000</definedName>
    <definedName name="IQ_QTD" hidden="1">750000</definedName>
    <definedName name="IQ_TODAY" hidden="1">0</definedName>
    <definedName name="IQ_WEEK" hidden="1">50000</definedName>
    <definedName name="IQ_YTD" hidden="1">3000</definedName>
    <definedName name="IQ_YTDMONTH" hidden="1">130000</definedName>
    <definedName name="IRCSC" localSheetId="1">#REF!</definedName>
    <definedName name="IRCSC" localSheetId="0">#REF!</definedName>
    <definedName name="IRCSC">#REF!</definedName>
    <definedName name="IRCSDD" localSheetId="1">#REF!</definedName>
    <definedName name="IRCSDD" localSheetId="0">#REF!</definedName>
    <definedName name="IRCSDD">#REF!</definedName>
    <definedName name="IRCSDT" localSheetId="1">#REF!</definedName>
    <definedName name="IRCSDT" localSheetId="0">#REF!</definedName>
    <definedName name="IRCSDT">#REF!</definedName>
    <definedName name="IRCST" localSheetId="1">#REF!</definedName>
    <definedName name="IRCST" localSheetId="0">#REF!</definedName>
    <definedName name="IRCST">#REF!</definedName>
    <definedName name="IRCTWD" localSheetId="1">#REF!</definedName>
    <definedName name="IRCTWD" localSheetId="0">#REF!</definedName>
    <definedName name="IRCTWD">#REF!</definedName>
    <definedName name="IRCWD" localSheetId="1">#REF!</definedName>
    <definedName name="IRCWD" localSheetId="0">#REF!</definedName>
    <definedName name="IRCWD">#REF!</definedName>
    <definedName name="IRCWR" localSheetId="1">#REF!</definedName>
    <definedName name="IRCWR" localSheetId="0">#REF!</definedName>
    <definedName name="IRCWR">#REF!</definedName>
    <definedName name="IRCWT" localSheetId="1">#REF!</definedName>
    <definedName name="IRCWT" localSheetId="0">#REF!</definedName>
    <definedName name="IRCWT">#REF!</definedName>
    <definedName name="IRE_totex_adjustment_for_ACICR__Ofwat____Appointee___real" localSheetId="1">#REF!</definedName>
    <definedName name="IRE_totex_adjustment_for_ACICR__Ofwat____Appointee___real">#REF!</definedName>
    <definedName name="IRE_totex_adjustment_for_ACICR__Ofwat____nominal" localSheetId="1">#REF!</definedName>
    <definedName name="IRE_totex_adjustment_for_ACICR__Ofwat____nominal">#REF!</definedName>
    <definedName name="JFELL" localSheetId="1" hidden="1">#REF!</definedName>
    <definedName name="JFELL" localSheetId="0" hidden="1">#REF!</definedName>
    <definedName name="JFELL" localSheetId="5" hidden="1">#REF!</definedName>
    <definedName name="JFELL" hidden="1">#REF!</definedName>
    <definedName name="Joint_Retail_income___real">#REF!</definedName>
    <definedName name="KENT" localSheetId="1">#REF!</definedName>
    <definedName name="KENT" localSheetId="0">#REF!</definedName>
    <definedName name="KENT" localSheetId="5">#REF!</definedName>
    <definedName name="KENT">#REF!</definedName>
    <definedName name="Label">#REF!</definedName>
    <definedName name="LANCS" localSheetId="1">#REF!</definedName>
    <definedName name="LANCS" localSheetId="0">#REF!</definedName>
    <definedName name="LANCS" localSheetId="5">#REF!</definedName>
    <definedName name="LANCS">#REF!</definedName>
    <definedName name="Last_pre_forecast_period_flag">#REF!</definedName>
    <definedName name="Last_pre_forecast_period_flag_date">#REF!</definedName>
    <definedName name="Last_year" localSheetId="1">#REF!</definedName>
    <definedName name="Last_year" localSheetId="0">#REF!</definedName>
    <definedName name="Last_year">#REF!</definedName>
    <definedName name="Leakage_WW" localSheetId="1">#REF!</definedName>
    <definedName name="Leakage_WW" localSheetId="0">#REF!</definedName>
    <definedName name="Leakage_WW">#REF!</definedName>
    <definedName name="LEICS" localSheetId="1">#REF!</definedName>
    <definedName name="LEICS" localSheetId="0">#REF!</definedName>
    <definedName name="LEICS" localSheetId="5">#REF!</definedName>
    <definedName name="LEICS">#REF!</definedName>
    <definedName name="LengthMains" localSheetId="1">#REF!</definedName>
    <definedName name="LengthMains" localSheetId="0">#REF!</definedName>
    <definedName name="LengthMains">#REF!</definedName>
    <definedName name="Liabilities___Appointee___nominal" localSheetId="1">#REF!</definedName>
    <definedName name="Liabilities___Appointee___nominal">#REF!</definedName>
    <definedName name="LINCS" localSheetId="1">#REF!</definedName>
    <definedName name="LINCS" localSheetId="0">#REF!</definedName>
    <definedName name="LINCS" localSheetId="5">#REF!</definedName>
    <definedName name="LINCS">#REF!</definedName>
    <definedName name="LONDON" localSheetId="1">#REF!</definedName>
    <definedName name="LONDON" localSheetId="0">#REF!</definedName>
    <definedName name="LONDON" localSheetId="5">#REF!</definedName>
    <definedName name="LONDON">#REF!</definedName>
    <definedName name="lst_acronyms" localSheetId="1">#REF!</definedName>
    <definedName name="lst_acronyms" localSheetId="0">#REF!</definedName>
    <definedName name="lst_acronyms">#REF!</definedName>
    <definedName name="lst_all_companies" localSheetId="1">#REF!</definedName>
    <definedName name="lst_all_companies" localSheetId="0">#REF!</definedName>
    <definedName name="lst_all_companies">#REF!</definedName>
    <definedName name="lst_menus" localSheetId="1">#REF!</definedName>
    <definedName name="lst_menus" localSheetId="0">#REF!</definedName>
    <definedName name="lst_menus">#REF!</definedName>
    <definedName name="lst_reference" localSheetId="1">#REF!</definedName>
    <definedName name="lst_reference" localSheetId="0">#REF!</definedName>
    <definedName name="lst_reference">#REF!</definedName>
    <definedName name="lst_scenarios" localSheetId="1">#REF!</definedName>
    <definedName name="lst_scenarios" localSheetId="0">#REF!</definedName>
    <definedName name="lst_scenarios">#REF!</definedName>
    <definedName name="M_GLAM" localSheetId="1">#REF!</definedName>
    <definedName name="M_GLAM" localSheetId="0">#REF!</definedName>
    <definedName name="M_GLAM" localSheetId="5">#REF!</definedName>
    <definedName name="M_GLAM">#REF!</definedName>
    <definedName name="Margin_value__tariff_band___nominal.1" localSheetId="1">#REF!</definedName>
    <definedName name="Margin_value__tariff_band___nominal.1">#REF!</definedName>
    <definedName name="Margin_value__tariff_band___nominal.2">#REF!</definedName>
    <definedName name="Margin_value__tariff_band___nominal.3">#REF!</definedName>
    <definedName name="Measured_apportioned_revenue___business___nominal.ADDN1">#REF!</definedName>
    <definedName name="Measured_apportioned_revenue___business___nominal.ADDN2">#REF!</definedName>
    <definedName name="Measured_apportioned_revenue___business___nominal.BR">#REF!</definedName>
    <definedName name="Measured_apportioned_revenue___business___nominal.WN">#REF!</definedName>
    <definedName name="Measured_apportioned_revenue___business___nominal.WR">#REF!</definedName>
    <definedName name="Measured_apportioned_revenue___business___nominal.WWN">#REF!</definedName>
    <definedName name="Measured_apportioned_revenue___business___nominal_total">#REF!</definedName>
    <definedName name="Measured_apportioned_revenue___residential___nominal.ADDN1">#REF!</definedName>
    <definedName name="Measured_apportioned_revenue___residential___nominal.ADDN2">#REF!</definedName>
    <definedName name="Measured_apportioned_revenue___residential___nominal.BR">#REF!</definedName>
    <definedName name="Measured_apportioned_revenue___residential___nominal.WN">#REF!</definedName>
    <definedName name="Measured_apportioned_revenue___residential___nominal.WR">#REF!</definedName>
    <definedName name="Measured_apportioned_revenue___residential___nominal.WWN">#REF!</definedName>
    <definedName name="Measured_apportioned_revenue___residential___nominal_total">#REF!</definedName>
    <definedName name="Measured_dual_service_customer_service_revenue_inc_DPC_margin___post_financeability___real">#REF!</definedName>
    <definedName name="Measured_dual_service_customer_service_revenue_inc_DPC_margin___real">#REF!</definedName>
    <definedName name="Measured_income_accrual_balance___Business___nominal">#REF!</definedName>
    <definedName name="Measured_income_accrual_balance___Business___nominal.BEG">#REF!</definedName>
    <definedName name="Measured_income_accrual_balance___Residential___nominal">#REF!</definedName>
    <definedName name="Measured_income_accrual_balance___Residential___nominal.BEG">#REF!</definedName>
    <definedName name="Measured_income_accrual_balance___Retail___nominal">#REF!</definedName>
    <definedName name="Measured_income_accrual_target_balance___Business___nominal">#REF!</definedName>
    <definedName name="Measured_residential_retail_service_revenue___real">#REF!</definedName>
    <definedName name="Measured_residential_retail_service_revenue_for_debtor_days___nominal">#REF!</definedName>
    <definedName name="Measured_residential_retail_service_revenue_inc_DPC_margin___nominal">#REF!</definedName>
    <definedName name="Measured_residential_retail_service_revenue_inclusive_of_DPC_margin___real">#REF!</definedName>
    <definedName name="Measured_residential_retail_service_revenue_weighting">#REF!</definedName>
    <definedName name="Measured_sewerage_customer_service_revenue_inc_DPC_margin___post_financeability___real">#REF!</definedName>
    <definedName name="Measured_sewerage_customer_service_revenue_inc_DPC_margin___real">#REF!</definedName>
    <definedName name="Measured_water_customer_service_revenue_inc_DPC_margin___post_financeability___real">#REF!</definedName>
    <definedName name="Measured_water_customer_service_revenue_inc_DPC_margin___real">#REF!</definedName>
    <definedName name="MERSEYSIDE" localSheetId="1">#REF!</definedName>
    <definedName name="MERSEYSIDE" localSheetId="0">#REF!</definedName>
    <definedName name="MERSEYSIDE" localSheetId="5">#REF!</definedName>
    <definedName name="MERSEYSIDE">#REF!</definedName>
    <definedName name="Model_column_total">#REF!</definedName>
    <definedName name="Model_period_end">#REF!</definedName>
    <definedName name="Model_period_start">#REF!</definedName>
    <definedName name="Modelling_period_check">#REF!</definedName>
    <definedName name="Modelling_period_check_overall">#REF!</definedName>
    <definedName name="Months_in_a_year">#REF!</definedName>
    <definedName name="Months_per_period">#REF!</definedName>
    <definedName name="Movement_in_advance_receipts___Business___nominal">#REF!</definedName>
    <definedName name="Movement_in_advance_receipts___Residential___nominal">#REF!</definedName>
    <definedName name="Movement_in_advance_receipts___Retail___nominal">#REF!</definedName>
    <definedName name="Movement_in_capex_creditor___Business___nominal">#REF!</definedName>
    <definedName name="Movement_in_capex_creditor___residential___nominal">#REF!</definedName>
    <definedName name="Movement_in_capex_creditor___Retail___nominal">#REF!</definedName>
    <definedName name="Movement_in_capex_creditors___control___nominal.ADDN1">#REF!</definedName>
    <definedName name="Movement_in_capex_creditors___control___nominal.ADDN2">#REF!</definedName>
    <definedName name="Movement_in_capex_creditors___control___nominal.BR">#REF!</definedName>
    <definedName name="Movement_in_capex_creditors___control___nominal.WN">#REF!</definedName>
    <definedName name="Movement_in_capex_creditors___control___nominal.WR">#REF!</definedName>
    <definedName name="Movement_in_capex_creditors___control___nominal.WWN">#REF!</definedName>
    <definedName name="Movement_in_creditors___Business___nominal">#REF!</definedName>
    <definedName name="Movement_in_creditors___Residential___nominal">#REF!</definedName>
    <definedName name="Movement_in_deferred_tax_provision___Appointee___nominal">#REF!</definedName>
    <definedName name="Movement_in_deferred_tax_provision___Calc___nominal">#REF!</definedName>
    <definedName name="Movement_in_deferred_tax_provision___check">#REF!</definedName>
    <definedName name="Movement_in_deferred_tax_provision___check_overall">#REF!</definedName>
    <definedName name="Movement_in_deferred_tax_provision___control.ADDN1">#REF!</definedName>
    <definedName name="Movement_in_deferred_tax_provision___control.ADDN2">#REF!</definedName>
    <definedName name="Movement_in_deferred_tax_provision___control.BR">#REF!</definedName>
    <definedName name="Movement_in_deferred_tax_provision___control.WN">#REF!</definedName>
    <definedName name="Movement_in_deferred_tax_provision___control.WR">#REF!</definedName>
    <definedName name="Movement_in_deferred_tax_provision___control.WWN">#REF!</definedName>
    <definedName name="Movement_in_deferred_tax_provision___post_financeability___control___nominal.ADDN1">#REF!</definedName>
    <definedName name="Movement_in_deferred_tax_provision___post_financeability___control___nominal.ADDN2">#REF!</definedName>
    <definedName name="Movement_in_deferred_tax_provision___post_financeability___control___nominal.BR">#REF!</definedName>
    <definedName name="Movement_in_deferred_tax_provision___post_financeability___control___nominal.WN">#REF!</definedName>
    <definedName name="Movement_in_deferred_tax_provision___post_financeability___control___nominal.WR">#REF!</definedName>
    <definedName name="Movement_in_deferred_tax_provision___post_financeability___control___nominal.WWN">#REF!</definedName>
    <definedName name="Movement_in_deferred_tax_provision___wholesale___nominal">#REF!</definedName>
    <definedName name="Movement_in_intangible_asset_and_investments___control___nominal.ADDN1">#REF!</definedName>
    <definedName name="Movement_in_intangible_asset_and_investments___control___nominal.ADDN1.NEG">#REF!</definedName>
    <definedName name="Movement_in_intangible_asset_and_investments___control___nominal.ADDN2">#REF!</definedName>
    <definedName name="Movement_in_intangible_asset_and_investments___control___nominal.ADDN2.NEG">#REF!</definedName>
    <definedName name="Movement_in_intangible_asset_and_investments___control___nominal.BR">#REF!</definedName>
    <definedName name="Movement_in_intangible_asset_and_investments___control___nominal.BR.NEG">#REF!</definedName>
    <definedName name="Movement_in_intangible_asset_and_investments___control___nominal.WN">#REF!</definedName>
    <definedName name="Movement_in_intangible_asset_and_investments___control___nominal.WN.NEG">#REF!</definedName>
    <definedName name="Movement_in_intangible_asset_and_investments___control___nominal.WR">#REF!</definedName>
    <definedName name="Movement_in_intangible_asset_and_investments___control___nominal.WR.NEG">#REF!</definedName>
    <definedName name="Movement_in_intangible_asset_and_investments___control___nominal.WWN">#REF!</definedName>
    <definedName name="Movement_in_intangible_asset_and_investments___control___nominal.WWN.NEG">#REF!</definedName>
    <definedName name="Movement_in_intangible_asset_and_investments___Wholesale___nominal">#REF!</definedName>
    <definedName name="Movement_in_intangible_asset_and_investments___Wholesale___nominal.NEG">#REF!</definedName>
    <definedName name="Movement_in_inventories___Appointee___nominal">#REF!</definedName>
    <definedName name="Movement_in_inventories___nominal___control.ADDN1">#REF!</definedName>
    <definedName name="Movement_in_inventories___nominal___control.ADDN2">#REF!</definedName>
    <definedName name="Movement_in_inventories___nominal___control.BR">#REF!</definedName>
    <definedName name="Movement_in_inventories___nominal___control.WN">#REF!</definedName>
    <definedName name="Movement_in_inventories___nominal___control.WR">#REF!</definedName>
    <definedName name="Movement_in_inventories___nominal___control.WWN">#REF!</definedName>
    <definedName name="Movement_in_inventories___Wholesale___nominal">#REF!</definedName>
    <definedName name="Movement_in_measured_income_accrual___Business___nominal">#REF!</definedName>
    <definedName name="Movement_in_measured_income_accrual___Residential___nominal">#REF!</definedName>
    <definedName name="Movement_in_measured_income_accrual___Retail___nominal">#REF!</definedName>
    <definedName name="Movement_in_other_creditors___control___nominal.ADDN1">#REF!</definedName>
    <definedName name="Movement_in_other_creditors___control___nominal.ADDN2">#REF!</definedName>
    <definedName name="Movement_in_other_creditors___control___nominal.BR">#REF!</definedName>
    <definedName name="Movement_in_other_creditors___control___nominal.WN">#REF!</definedName>
    <definedName name="Movement_in_other_creditors___control___nominal.WR">#REF!</definedName>
    <definedName name="Movement_in_other_creditors___control___nominal.WWN">#REF!</definedName>
    <definedName name="Movement_in_other_creditors___Wholesale___nominal">#REF!</definedName>
    <definedName name="Movement_in_other_debtors___control___nominal.ADDN1">#REF!</definedName>
    <definedName name="Movement_in_other_debtors___control___nominal.ADDN2">#REF!</definedName>
    <definedName name="Movement_in_other_debtors___control___nominal.BR">#REF!</definedName>
    <definedName name="Movement_in_other_debtors___control___nominal.WN">#REF!</definedName>
    <definedName name="Movement_in_other_debtors___control___nominal.WR">#REF!</definedName>
    <definedName name="Movement_in_other_debtors___control___nominal.WWN">#REF!</definedName>
    <definedName name="Movement_in_other_liabilities___Wholesale___nominal">#REF!</definedName>
    <definedName name="Movement_in_Pensions___control___nominal.ADDN1">#REF!</definedName>
    <definedName name="Movement_in_Pensions___control___nominal.ADDN1.NEG">#REF!</definedName>
    <definedName name="Movement_in_Pensions___control___nominal.ADDN2">#REF!</definedName>
    <definedName name="Movement_in_Pensions___control___nominal.ADDN2.NEG">#REF!</definedName>
    <definedName name="Movement_in_Pensions___control___nominal.BR">#REF!</definedName>
    <definedName name="Movement_in_Pensions___control___nominal.BR.NEG">#REF!</definedName>
    <definedName name="Movement_in_Pensions___control___nominal.WN">#REF!</definedName>
    <definedName name="Movement_in_Pensions___control___nominal.WN.NEG">#REF!</definedName>
    <definedName name="Movement_in_Pensions___control___nominal.WR">#REF!</definedName>
    <definedName name="Movement_in_Pensions___control___nominal.WR.NEG">#REF!</definedName>
    <definedName name="Movement_in_Pensions___control___nominal.WWN">#REF!</definedName>
    <definedName name="Movement_in_Pensions___control___nominal.WWN.NEG">#REF!</definedName>
    <definedName name="Movement_in_Pensions___Wholesale___nominal">#REF!</definedName>
    <definedName name="Movement_in_Pensions___Wholesale___nominal.NEG">#REF!</definedName>
    <definedName name="Movement_in_provisions___Wholesale___nominal">#REF!</definedName>
    <definedName name="Movement_in_retirement_benefit_asset____liability__balance___Business___nominal">#REF!</definedName>
    <definedName name="Movement_in_retirement_benefit_asset____liability__balance___Residential___nominal">#REF!</definedName>
    <definedName name="Movement_in_retirement_benefit_asset____liability__balance___Retail___nominal">#REF!</definedName>
    <definedName name="Movement_in_trade__capex_creditors_and_other_payables___Appointee___nominal">#REF!</definedName>
    <definedName name="Movement_in_trade_and_other_creditors___Business___nominal">#REF!</definedName>
    <definedName name="Movement_in_trade_and_other_creditors___Residential___nominal">#REF!</definedName>
    <definedName name="Movement_in_trade_and_other_receivables___Appointee___nominal">#REF!</definedName>
    <definedName name="Movement_in_trade_creditor___Retail___nominal">#REF!</definedName>
    <definedName name="Movement_in_trade_creditors___control___nominal.ADDN1">#REF!</definedName>
    <definedName name="Movement_in_trade_creditors___control___nominal.ADDN2">#REF!</definedName>
    <definedName name="Movement_in_trade_creditors___control___nominal.BR">#REF!</definedName>
    <definedName name="Movement_in_trade_creditors___control___nominal.WN">#REF!</definedName>
    <definedName name="Movement_in_trade_creditors___control___nominal.WR">#REF!</definedName>
    <definedName name="Movement_in_trade_creditors___control___nominal.WWN">#REF!</definedName>
    <definedName name="Movement_in_trade_debtor___Business___nominal">#REF!</definedName>
    <definedName name="Movement_in_trade_debtor___Residential___nominal">#REF!</definedName>
    <definedName name="Movement_in_trade_debtor___Retail___nominal">#REF!</definedName>
    <definedName name="Movement_in_trade_debtors___control___nominal.ADDN1">#REF!</definedName>
    <definedName name="Movement_in_trade_debtors___control___nominal.ADDN2">#REF!</definedName>
    <definedName name="Movement_in_trade_debtors___control___nominal.BR">#REF!</definedName>
    <definedName name="Movement_in_trade_debtors___control___nominal.WN">#REF!</definedName>
    <definedName name="Movement_in_trade_debtors___control___nominal.WR">#REF!</definedName>
    <definedName name="Movement_in_trade_debtors___control___nominal.WWN">#REF!</definedName>
    <definedName name="Movement_in_trade_debtors_and_other_receivables___control.ADDN1">#REF!</definedName>
    <definedName name="Movement_in_trade_debtors_and_other_receivables___control.ADDN2">#REF!</definedName>
    <definedName name="Movement_in_trade_debtors_and_other_receivables___control.BR">#REF!</definedName>
    <definedName name="Movement_in_trade_debtors_and_other_receivables___control.WN">#REF!</definedName>
    <definedName name="Movement_in_trade_debtors_and_other_receivables___control.WR">#REF!</definedName>
    <definedName name="Movement_in_trade_debtors_and_other_receivables___control.WWN">#REF!</definedName>
    <definedName name="Movement_in_trade_debtors_and_other_receivables___Wholesale___nominal">#REF!</definedName>
    <definedName name="Movement_in_wholesale_creditor___Business___nominal">#REF!</definedName>
    <definedName name="Movement_in_wholesale_creditor___Residential___nominal">#REF!</definedName>
    <definedName name="Movement_in_working_capital___control___nominal.ADDN1">#REF!</definedName>
    <definedName name="Movement_in_working_capital___control___nominal.ADDN2">#REF!</definedName>
    <definedName name="Movement_in_working_capital___control___nominal.BR">#REF!</definedName>
    <definedName name="Movement_in_working_capital___control___nominal.WN">#REF!</definedName>
    <definedName name="Movement_in_working_capital___control___nominal.WR">#REF!</definedName>
    <definedName name="Movement_in_working_capital___control___nominal.WWN">#REF!</definedName>
    <definedName name="Movement_in_working_capital___trade__capex_and_other_creditors___control___nominal.ADDN1">#REF!</definedName>
    <definedName name="Movement_in_working_capital___trade__capex_and_other_creditors___control___nominal.ADDN2">#REF!</definedName>
    <definedName name="Movement_in_working_capital___trade__capex_and_other_creditors___control___nominal.BR">#REF!</definedName>
    <definedName name="Movement_in_working_capital___trade__capex_and_other_creditors___control___nominal.WN">#REF!</definedName>
    <definedName name="Movement_in_working_capital___trade__capex_and_other_creditors___control___nominal.WR">#REF!</definedName>
    <definedName name="Movement_in_working_capital___trade__capex_and_other_creditors___control___nominal.WWN">#REF!</definedName>
    <definedName name="Movement_in_working_capital___trade__capex_and_other_creditors___Wholesale___nominal">#REF!</definedName>
    <definedName name="N_YORKS" localSheetId="1">#REF!</definedName>
    <definedName name="N_YORKS" localSheetId="0">#REF!</definedName>
    <definedName name="N_YORKS" localSheetId="5">#REF!</definedName>
    <definedName name="N_YORKS">#REF!</definedName>
    <definedName name="Negative_tax_calculated___nominal.ADDN1">#REF!</definedName>
    <definedName name="Negative_tax_calculated___nominal.ADDN2">#REF!</definedName>
    <definedName name="Negative_tax_calculated___nominal.BR">#REF!</definedName>
    <definedName name="Negative_tax_calculated___nominal.WN">#REF!</definedName>
    <definedName name="Negative_tax_calculated___nominal.WR">#REF!</definedName>
    <definedName name="Negative_tax_calculated___nominal.WWN">#REF!</definedName>
    <definedName name="Negative_tax_calculated___post_financeability___nominal.ADDN1">#REF!</definedName>
    <definedName name="Negative_tax_calculated___post_financeability___nominal.ADDN2">#REF!</definedName>
    <definedName name="Negative_tax_calculated___post_financeability___nominal.BR">#REF!</definedName>
    <definedName name="Negative_tax_calculated___post_financeability___nominal.WN">#REF!</definedName>
    <definedName name="Negative_tax_calculated___post_financeability___nominal.WR">#REF!</definedName>
    <definedName name="Negative_tax_calculated___post_financeability___nominal.WWN">#REF!</definedName>
    <definedName name="NESBPinputs" localSheetId="1">#REF!</definedName>
    <definedName name="NESBPinputs" localSheetId="0">#REF!</definedName>
    <definedName name="NESBPinputs">#REF!</definedName>
    <definedName name="NESBPtrans" localSheetId="1">#REF!</definedName>
    <definedName name="NESBPtrans" localSheetId="0">#REF!</definedName>
    <definedName name="NESBPtrans">#REF!</definedName>
    <definedName name="NEStransition" localSheetId="1">#REF!</definedName>
    <definedName name="NEStransition" localSheetId="0">#REF!</definedName>
    <definedName name="NEStransition" localSheetId="5">#REF!</definedName>
    <definedName name="NEStransition">#REF!</definedName>
    <definedName name="Net_assets___Appointee___nominal" localSheetId="1">#REF!</definedName>
    <definedName name="Net_assets___Appointee___nominal">#REF!</definedName>
    <definedName name="Net_assets___control___nominal.ADDN1">#REF!</definedName>
    <definedName name="Net_assets___control___nominal.ADDN2">#REF!</definedName>
    <definedName name="Net_assets___control___nominal.BR">#REF!</definedName>
    <definedName name="Net_assets___control___nominal.WN">#REF!</definedName>
    <definedName name="Net_assets___control___nominal.WR">#REF!</definedName>
    <definedName name="Net_assets___control___nominal.WWN">#REF!</definedName>
    <definedName name="Net_assets___Retail___nominal">#REF!</definedName>
    <definedName name="Net_assets___Wholesale___nominal">#REF!</definedName>
    <definedName name="Net_assets_before_deferred_tax___Appointee___nominal">#REF!</definedName>
    <definedName name="Net_assets_before_deferred_tax___Wholesale___nominal">#REF!</definedName>
    <definedName name="Net_assets_before_deferred_tax__control___nominal.ADDN1">#REF!</definedName>
    <definedName name="Net_assets_before_deferred_tax__control___nominal.ADDN2">#REF!</definedName>
    <definedName name="Net_assets_before_deferred_tax__control___nominal.BR">#REF!</definedName>
    <definedName name="Net_assets_before_deferred_tax__control___nominal.WN">#REF!</definedName>
    <definedName name="Net_assets_before_deferred_tax__control___nominal.WR">#REF!</definedName>
    <definedName name="Net_assets_before_deferred_tax__control___nominal.WWN">#REF!</definedName>
    <definedName name="Net_cash_flow___Business___nominal">#REF!</definedName>
    <definedName name="Net_cash_flow___Residential___nominal">#REF!</definedName>
    <definedName name="Net_cash_flow__excl._interest_received____cost_____Business___nominal">#REF!</definedName>
    <definedName name="Net_cash_flow__excl._interest_received____cost_____Residential___nominal">#REF!</definedName>
    <definedName name="Net_cash_generated____used__in_financing_activities___Appointee___nominal">#REF!</definedName>
    <definedName name="Net_cash_generated____used__in_financing_activities___control___nominal.ADDN1">#REF!</definedName>
    <definedName name="Net_cash_generated____used__in_financing_activities___control___nominal.ADDN2">#REF!</definedName>
    <definedName name="Net_cash_generated____used__in_financing_activities___control___nominal.BR">#REF!</definedName>
    <definedName name="Net_cash_generated____used__in_financing_activities___control___nominal.WN">#REF!</definedName>
    <definedName name="Net_cash_generated____used__in_financing_activities___control___nominal.WR">#REF!</definedName>
    <definedName name="Net_cash_generated____used__in_financing_activities___control___nominal.WWN">#REF!</definedName>
    <definedName name="Net_cash_generated____used__in_financing_activities___Retail___nominal">#REF!</definedName>
    <definedName name="Net_cash_generated____used__in_financing_activities___Wholesale___nominal">#REF!</definedName>
    <definedName name="Net_cash_generated____used__in_investing_activities___Appointee___nominal">#REF!</definedName>
    <definedName name="Net_cash_generated____used__in_investing_activities___control___nominal.ADDN1">#REF!</definedName>
    <definedName name="Net_cash_generated____used__in_investing_activities___control___nominal.ADDN2">#REF!</definedName>
    <definedName name="Net_cash_generated____used__in_investing_activities___control___nominal.BR">#REF!</definedName>
    <definedName name="Net_cash_generated____used__in_investing_activities___control___nominal.WN">#REF!</definedName>
    <definedName name="Net_cash_generated____used__in_investing_activities___control___nominal.WR">#REF!</definedName>
    <definedName name="Net_cash_generated____used__in_investing_activities___control___nominal.WWN">#REF!</definedName>
    <definedName name="Net_cash_generated____used__in_investing_activities___Retail___nominal">#REF!</definedName>
    <definedName name="Net_cash_generated____used__in_investing_activities___Wholesale___nominal">#REF!</definedName>
    <definedName name="Net_cash_generated____used__in_operating_activities___Appointee___nominal">#REF!</definedName>
    <definedName name="Net_cash_generated____used__in_operating_activities___control___nominal.ADDN1">#REF!</definedName>
    <definedName name="Net_cash_generated____used__in_operating_activities___control___nominal.ADDN2">#REF!</definedName>
    <definedName name="Net_cash_generated____used__in_operating_activities___control___nominal.BR">#REF!</definedName>
    <definedName name="Net_cash_generated____used__in_operating_activities___control___nominal.WN">#REF!</definedName>
    <definedName name="Net_cash_generated____used__in_operating_activities___control___nominal.WR">#REF!</definedName>
    <definedName name="Net_cash_generated____used__in_operating_activities___control___nominal.WWN">#REF!</definedName>
    <definedName name="Net_cash_generated____used__in_operating_activities___Retail___nominal">#REF!</definedName>
    <definedName name="Net_cash_generated____used__in_operating_activities___Wholesale___nominal">#REF!</definedName>
    <definedName name="Net_cash_generated____used__in_operations___Appointee___nominal">#REF!</definedName>
    <definedName name="Net_cash_generated____used__in_operations___control___nominal.ADDN1">#REF!</definedName>
    <definedName name="Net_cash_generated____used__in_operations___control___nominal.ADDN2">#REF!</definedName>
    <definedName name="Net_cash_generated____used__in_operations___control___nominal.BR">#REF!</definedName>
    <definedName name="Net_cash_generated____used__in_operations___control___nominal.WN">#REF!</definedName>
    <definedName name="Net_cash_generated____used__in_operations___control___nominal.WR">#REF!</definedName>
    <definedName name="Net_cash_generated____used__in_operations___control___nominal.WWN">#REF!</definedName>
    <definedName name="Net_cash_generated____used__in_operations___Retail___nominal">#REF!</definedName>
    <definedName name="Net_cash_generated____used__in_operations___Wholesale___nominal">#REF!</definedName>
    <definedName name="Net_cash_generated_before_financing_activities___Appointee___nominal">#REF!</definedName>
    <definedName name="Net_debt___Appointee___nominal">#REF!</definedName>
    <definedName name="Net_debt___control___nominal.ADDN1">#REF!</definedName>
    <definedName name="Net_debt___control___nominal.ADDN2">#REF!</definedName>
    <definedName name="Net_debt___control___nominal.BR">#REF!</definedName>
    <definedName name="Net_debt___control___nominal.WN">#REF!</definedName>
    <definedName name="Net_debt___control___nominal.WR">#REF!</definedName>
    <definedName name="Net_debt___control___nominal.WWN">#REF!</definedName>
    <definedName name="Net_debt___forecast___Appointee___nominal">#REF!</definedName>
    <definedName name="Net_debt___Wholesale___nominal">#REF!</definedName>
    <definedName name="Net_debt_opening_balance___Wholesale___nominal">#REF!</definedName>
    <definedName name="Net_debt_post_financeability_adjustment___Appointee___nominal">#REF!</definedName>
    <definedName name="Net_increase____decrease__in_cash___Retail___nominal">#REF!</definedName>
    <definedName name="Net_increase____decrease__in_cash___Wholesale___nominal">#REF!</definedName>
    <definedName name="Net_increase____decrease__in_cash__control___nominal.ADDN1">#REF!</definedName>
    <definedName name="Net_increase____decrease__in_cash__control___nominal.ADDN2">#REF!</definedName>
    <definedName name="Net_increase____decrease__in_cash__control___nominal.BR">#REF!</definedName>
    <definedName name="Net_increase____decrease__in_cash__control___nominal.WN">#REF!</definedName>
    <definedName name="Net_increase____decrease__in_cash__control___nominal.WR">#REF!</definedName>
    <definedName name="Net_increase____decrease__in_cash__control___nominal.WWN">#REF!</definedName>
    <definedName name="Net_increase____decrease__in_cash_Appointee_total_check">#REF!</definedName>
    <definedName name="Net_increase____decrease__in_cash_Appointee_total_check_overall">#REF!</definedName>
    <definedName name="Net_interest_income____paid____Retail___nominal">#REF!</definedName>
    <definedName name="Net_margin_by_tariff_band_check">#REF!</definedName>
    <definedName name="Net_margin_by_tariff_band_check_calc">#REF!</definedName>
    <definedName name="Net_margin_by_tariff_band_check_overall">#REF!</definedName>
    <definedName name="Net_margin_incl._interest_received___Business___nominal">#REF!</definedName>
    <definedName name="Net_margin_incl._interest_received___Residential___nominal">#REF!</definedName>
    <definedName name="Net_operating_expenditure___Wholesale___nominal">#REF!</definedName>
    <definedName name="Net_operating_expenditure___Wholesale___nominal.NEG">#REF!</definedName>
    <definedName name="Net_operating_expenditure_allowable_for_tax_deductions___nominal.ADDN1">#REF!</definedName>
    <definedName name="Net_operating_expenditure_allowable_for_tax_deductions___nominal.ADDN2">#REF!</definedName>
    <definedName name="Net_operating_expenditure_allowable_for_tax_deductions___nominal.BR">#REF!</definedName>
    <definedName name="Net_operating_expenditure_allowable_for_tax_deductions___nominal.WN">#REF!</definedName>
    <definedName name="Net_operating_expenditure_allowable_for_tax_deductions___nominal.WR">#REF!</definedName>
    <definedName name="Net_operating_expenditure_allowable_for_tax_deductions___nominal.WWN">#REF!</definedName>
    <definedName name="Net_operating_expenditure_allowable_for_tax_deductions___wholesale___nominal">#REF!</definedName>
    <definedName name="Net_profit___Appointee___nominal">#REF!</definedName>
    <definedName name="Net_Totex___nominal.ADDN1">#REF!</definedName>
    <definedName name="Net_Totex___nominal.ADDN2">#REF!</definedName>
    <definedName name="Net_Totex___nominal.BR">#REF!</definedName>
    <definedName name="Net_Totex___nominal.WN">#REF!</definedName>
    <definedName name="Net_Totex___nominal.WR">#REF!</definedName>
    <definedName name="Net_Totex___nominal.WWN">#REF!</definedName>
    <definedName name="Net_Totex___real.ADDN1">#REF!</definedName>
    <definedName name="Net_Totex___real.ADDN2">#REF!</definedName>
    <definedName name="Net_Totex___real.BR">#REF!</definedName>
    <definedName name="Net_Totex___real.WN">#REF!</definedName>
    <definedName name="Net_Totex___real.WR">#REF!</definedName>
    <definedName name="Net_Totex___real.WWN">#REF!</definedName>
    <definedName name="Net_Totex_for_PAYG___nominal.ADDN1">#REF!</definedName>
    <definedName name="Net_Totex_for_PAYG___nominal.ADDN2">#REF!</definedName>
    <definedName name="Net_Totex_for_PAYG___nominal.BR">#REF!</definedName>
    <definedName name="Net_Totex_for_PAYG___nominal.WN">#REF!</definedName>
    <definedName name="Net_Totex_for_PAYG___nominal.WR">#REF!</definedName>
    <definedName name="Net_Totex_for_PAYG___nominal.WWN">#REF!</definedName>
    <definedName name="Net_Totex_for_PAYG___real.ADDN1">#REF!</definedName>
    <definedName name="Net_Totex_for_PAYG___real.ADDN2">#REF!</definedName>
    <definedName name="Net_Totex_for_PAYG___real.BR">#REF!</definedName>
    <definedName name="Net_Totex_for_PAYG___real.WN">#REF!</definedName>
    <definedName name="Net_Totex_for_PAYG___real.WR">#REF!</definedName>
    <definedName name="Net_Totex_for_PAYG___real.WWN">#REF!</definedName>
    <definedName name="Net_Totex_for_PAYG___Wholesale___real">#REF!</definedName>
    <definedName name="New" localSheetId="1" hidden="1">#REF!</definedName>
    <definedName name="New" localSheetId="0" hidden="1">#REF!</definedName>
    <definedName name="New" localSheetId="5" hidden="1">#REF!</definedName>
    <definedName name="New" hidden="1">#REF!</definedName>
    <definedName name="Nominal_dividend_growth___adjusted">#REF!</definedName>
    <definedName name="Non_current_assets___Appointee___nominal">#REF!</definedName>
    <definedName name="Non_distributable_reserves_balance___Appointee___nominal">#REF!</definedName>
    <definedName name="Non_distributable_reserves_balance___control___nominal.ADDN1">#REF!</definedName>
    <definedName name="Non_distributable_reserves_balance___control___nominal.ADDN1.BEG">#REF!</definedName>
    <definedName name="Non_distributable_reserves_balance___control___nominal.ADDN2">#REF!</definedName>
    <definedName name="Non_distributable_reserves_balance___control___nominal.ADDN2.BEG">#REF!</definedName>
    <definedName name="Non_distributable_reserves_balance___control___nominal.BR">#REF!</definedName>
    <definedName name="Non_distributable_reserves_balance___control___nominal.BR.BEG">#REF!</definedName>
    <definedName name="Non_distributable_reserves_balance___control___nominal.WN">#REF!</definedName>
    <definedName name="Non_distributable_reserves_balance___control___nominal.WN.BEG">#REF!</definedName>
    <definedName name="Non_distributable_reserves_balance___control___nominal.WR">#REF!</definedName>
    <definedName name="Non_distributable_reserves_balance___control___nominal.WR.BEG">#REF!</definedName>
    <definedName name="Non_distributable_reserves_balance___control___nominal.WWN">#REF!</definedName>
    <definedName name="Non_distributable_reserves_balance___control___nominal.WWN.BEG">#REF!</definedName>
    <definedName name="Non_distributable_reserves_balance___Wholesale___nominal">#REF!</definedName>
    <definedName name="Non_PAYG_Totex___nominal.ADDN1">#REF!</definedName>
    <definedName name="Non_PAYG_Totex___nominal.ADDN2">#REF!</definedName>
    <definedName name="Non_PAYG_Totex___nominal.BR">#REF!</definedName>
    <definedName name="Non_PAYG_Totex___nominal.WN">#REF!</definedName>
    <definedName name="Non_PAYG_Totex___nominal.WR">#REF!</definedName>
    <definedName name="Non_PAYG_Totex___nominal.WWN">#REF!</definedName>
    <definedName name="Non_price_control_income___third_party_services___Bulk_supplies___Combined___real.ADDN1">#REF!</definedName>
    <definedName name="Non_price_control_income___third_party_services___Bulk_supplies___Combined___real.ADDN2">#REF!</definedName>
    <definedName name="Non_price_control_income___third_party_services___Bulk_supplies___Combined___real.BR">#REF!</definedName>
    <definedName name="Non_price_control_income___third_party_services___Bulk_supplies___Combined___real.WN">#REF!</definedName>
    <definedName name="Non_price_control_income___third_party_services___Bulk_supplies___Combined___real.WR">#REF!</definedName>
    <definedName name="Non_price_control_income___third_party_services___Bulk_supplies___Combined___real.WWN">#REF!</definedName>
    <definedName name="NORFOLK" localSheetId="1">#REF!</definedName>
    <definedName name="NORFOLK" localSheetId="0">#REF!</definedName>
    <definedName name="NORFOLK" localSheetId="5">#REF!</definedName>
    <definedName name="NORFOLK">#REF!</definedName>
    <definedName name="NORTHANTS" localSheetId="1">#REF!</definedName>
    <definedName name="NORTHANTS" localSheetId="0">#REF!</definedName>
    <definedName name="NORTHANTS" localSheetId="5">#REF!</definedName>
    <definedName name="NORTHANTS">#REF!</definedName>
    <definedName name="NORTHUMBERLAND" localSheetId="1">#REF!</definedName>
    <definedName name="NORTHUMBERLAND" localSheetId="0">#REF!</definedName>
    <definedName name="NORTHUMBERLAND" localSheetId="5">#REF!</definedName>
    <definedName name="NORTHUMBERLAND">#REF!</definedName>
    <definedName name="Notional_target_gearing___wholesale">#REF!</definedName>
    <definedName name="NOTTS" localSheetId="1">#REF!</definedName>
    <definedName name="NOTTS" localSheetId="0">#REF!</definedName>
    <definedName name="NOTTS" localSheetId="5">#REF!</definedName>
    <definedName name="NOTTS">#REF!</definedName>
    <definedName name="NPV_check.ADDN1">#REF!</definedName>
    <definedName name="NPV_check.ADDN2">#REF!</definedName>
    <definedName name="NPV_check.BR">#REF!</definedName>
    <definedName name="NPV_check.WN">#REF!</definedName>
    <definedName name="NPV_check.WR">#REF!</definedName>
    <definedName name="NPV_check.WWN">#REF!</definedName>
    <definedName name="NPV_check_overall.ADDN1">#REF!</definedName>
    <definedName name="NPV_check_overall.ADDN2">#REF!</definedName>
    <definedName name="NPV_check_overall.BR">#REF!</definedName>
    <definedName name="NPV_check_overall.WN">#REF!</definedName>
    <definedName name="NPV_check_overall.WR">#REF!</definedName>
    <definedName name="NPV_check_overall.WWN">#REF!</definedName>
    <definedName name="NPV_difference___real.ADDN1">#REF!</definedName>
    <definedName name="NPV_difference___real.ADDN2">#REF!</definedName>
    <definedName name="NPV_difference___real.BR">#REF!</definedName>
    <definedName name="NPV_difference___real.WN">#REF!</definedName>
    <definedName name="NPV_difference___real.WR">#REF!</definedName>
    <definedName name="NPV_difference___real.WWN">#REF!</definedName>
    <definedName name="NPV_for_revenue_as_per_TDS___BR___real">#REF!</definedName>
    <definedName name="NPV_of_re_profiled_allowed_revenue___active___real.ADDN1">#REF!</definedName>
    <definedName name="NPV_of_re_profiled_allowed_revenue___active___real.ADDN2">#REF!</definedName>
    <definedName name="NPV_of_re_profiled_allowed_revenue___active___real.BR">#REF!</definedName>
    <definedName name="NPV_of_re_profiled_allowed_revenue___active___real.WN">#REF!</definedName>
    <definedName name="NPV_of_re_profiled_allowed_revenue___active___real.WR">#REF!</definedName>
    <definedName name="NPV_of_re_profiled_allowed_revenue___active___real.WWN">#REF!</definedName>
    <definedName name="NPV_of_revenue_requirement_excl_tax_charge___real.ADDN1">#REF!</definedName>
    <definedName name="NPV_of_revenue_requirement_excl_tax_charge___real.ADDN2">#REF!</definedName>
    <definedName name="NPV_of_revenue_requirement_excl_tax_charge___real.BR">#REF!</definedName>
    <definedName name="NPV_of_revenue_requirement_excl_tax_charge___real.WN">#REF!</definedName>
    <definedName name="NPV_of_revenue_requirement_excl_tax_charge___real.WR">#REF!</definedName>
    <definedName name="NPV_of_revenue_requirement_excl_tax_charge___real.WWN">#REF!</definedName>
    <definedName name="NWTBPinputs" localSheetId="1">#REF!</definedName>
    <definedName name="NWTBPinputs" localSheetId="0">#REF!</definedName>
    <definedName name="NWTBPinputs">#REF!</definedName>
    <definedName name="NWTBPtrans" localSheetId="1">#REF!</definedName>
    <definedName name="NWTBPtrans" localSheetId="0">#REF!</definedName>
    <definedName name="NWTBPtrans">#REF!</definedName>
    <definedName name="NWTtransition" localSheetId="1">#REF!</definedName>
    <definedName name="NWTtransition" localSheetId="0">#REF!</definedName>
    <definedName name="NWTtransition" localSheetId="5">#REF!</definedName>
    <definedName name="NWTtransition">#REF!</definedName>
    <definedName name="Ofwat_____of_dividends_issued_as_scrip_shares" localSheetId="1">#REF!</definedName>
    <definedName name="Ofwat_____of_dividends_issued_as_scrip_shares">#REF!</definedName>
    <definedName name="Ofwat_____of_ILD">#REF!</definedName>
    <definedName name="Ofwat_____of_ordinary_dividends_paid_as_interim_dividend">#REF!</definedName>
    <definedName name="Ofwat___2020_25_RCV_opening_balance___real.ADDN1">#REF!</definedName>
    <definedName name="Ofwat___2020_25_RCV_opening_balance___real.ADDN2">#REF!</definedName>
    <definedName name="Ofwat___2020_25_RCV_opening_balance___real.BR">#REF!</definedName>
    <definedName name="Ofwat___2020_25_RCV_opening_balance___real.WN">#REF!</definedName>
    <definedName name="Ofwat___2020_25_RCV_opening_balance___real.WR">#REF!</definedName>
    <definedName name="Ofwat___2020_25_RCV_opening_balance___real.WWN">#REF!</definedName>
    <definedName name="Ofwat___accounting_charge_included_in_regulatory_accounts_for_Defined_Contribution_schemes___charge_for_DC_schemes___control___real.ADDN1">#REF!</definedName>
    <definedName name="Ofwat___accounting_charge_included_in_regulatory_accounts_for_Defined_Contribution_schemes___charge_for_DC_schemes___control___real.ADDN2">#REF!</definedName>
    <definedName name="Ofwat___accounting_charge_included_in_regulatory_accounts_for_Defined_Contribution_schemes___charge_for_DC_schemes___control___real.BR">#REF!</definedName>
    <definedName name="Ofwat___accounting_charge_included_in_regulatory_accounts_for_Defined_Contribution_schemes___charge_for_DC_schemes___control___real.WN">#REF!</definedName>
    <definedName name="Ofwat___accounting_charge_included_in_regulatory_accounts_for_Defined_Contribution_schemes___charge_for_DC_schemes___control___real.WR">#REF!</definedName>
    <definedName name="Ofwat___accounting_charge_included_in_regulatory_accounts_for_Defined_Contribution_schemes___charge_for_DC_schemes___control___real.WWN">#REF!</definedName>
    <definedName name="Ofwat___actual_opening_Fixed_rate_debt___nominal.ADDN1">#REF!</definedName>
    <definedName name="Ofwat___actual_opening_Fixed_rate_debt___nominal.ADDN2">#REF!</definedName>
    <definedName name="Ofwat___actual_opening_Fixed_rate_debt___nominal.BR">#REF!</definedName>
    <definedName name="Ofwat___actual_opening_Fixed_rate_debt___nominal.WN">#REF!</definedName>
    <definedName name="Ofwat___actual_opening_Fixed_rate_debt___nominal.WR">#REF!</definedName>
    <definedName name="Ofwat___actual_opening_Fixed_rate_debt___nominal.WWN">#REF!</definedName>
    <definedName name="Ofwat___actual_opening_Floating_rate_debt___nominal.ADDN1">#REF!</definedName>
    <definedName name="Ofwat___actual_opening_Floating_rate_debt___nominal.ADDN2">#REF!</definedName>
    <definedName name="Ofwat___actual_opening_Floating_rate_debt___nominal.BR">#REF!</definedName>
    <definedName name="Ofwat___actual_opening_Floating_rate_debt___nominal.WN">#REF!</definedName>
    <definedName name="Ofwat___actual_opening_Floating_rate_debt___nominal.WR">#REF!</definedName>
    <definedName name="Ofwat___actual_opening_Floating_rate_debt___nominal.WWN">#REF!</definedName>
    <definedName name="Ofwat___actual_opening_index_linked_debt___nominal.ADDN1">#REF!</definedName>
    <definedName name="Ofwat___actual_opening_index_linked_debt___nominal.ADDN2">#REF!</definedName>
    <definedName name="Ofwat___actual_opening_index_linked_debt___nominal.BR">#REF!</definedName>
    <definedName name="Ofwat___actual_opening_index_linked_debt___nominal.WN">#REF!</definedName>
    <definedName name="Ofwat___actual_opening_index_linked_debt___nominal.WR">#REF!</definedName>
    <definedName name="Ofwat___actual_opening_index_linked_debt___nominal.WWN">#REF!</definedName>
    <definedName name="Ofwat___adjustment_to_tax_payment.ADDN1">#REF!</definedName>
    <definedName name="Ofwat___adjustment_to_tax_payment.ADDN2">#REF!</definedName>
    <definedName name="Ofwat___adjustment_to_tax_payment.BR">#REF!</definedName>
    <definedName name="Ofwat___adjustment_to_tax_payment.WN">#REF!</definedName>
    <definedName name="Ofwat___adjustment_to_tax_payment.WR">#REF!</definedName>
    <definedName name="Ofwat___adjustment_to_tax_payment.WWN">#REF!</definedName>
    <definedName name="Ofwat___Adjustment_to_Wholesale_revenue_requirement___real.ADDN1">#REF!</definedName>
    <definedName name="Ofwat___Adjustment_to_Wholesale_revenue_requirement___real.ADDN2">#REF!</definedName>
    <definedName name="Ofwat___Adjustment_to_Wholesale_revenue_requirement___real.BR">#REF!</definedName>
    <definedName name="Ofwat___Adjustment_to_Wholesale_revenue_requirement___real.WN">#REF!</definedName>
    <definedName name="Ofwat___Adjustment_to_Wholesale_revenue_requirement___real.WR">#REF!</definedName>
    <definedName name="Ofwat___Adjustment_to_Wholesale_revenue_requirement___real.WWN">#REF!</definedName>
    <definedName name="Ofwat___allowable_depreciation_on_capitalised_revenue___control.ADDN1">#REF!</definedName>
    <definedName name="Ofwat___allowable_depreciation_on_capitalised_revenue___control.ADDN2">#REF!</definedName>
    <definedName name="Ofwat___allowable_depreciation_on_capitalised_revenue___control.BR">#REF!</definedName>
    <definedName name="Ofwat___allowable_depreciation_on_capitalised_revenue___control.WN">#REF!</definedName>
    <definedName name="Ofwat___allowable_depreciation_on_capitalised_revenue___control.WR">#REF!</definedName>
    <definedName name="Ofwat___allowable_depreciation_on_capitalised_revenue___control.WWN">#REF!</definedName>
    <definedName name="Ofwat___Alternative_revenue_value___real.ADDN1">#REF!</definedName>
    <definedName name="Ofwat___Alternative_revenue_value___real.ADDN2">#REF!</definedName>
    <definedName name="Ofwat___Alternative_revenue_value___real.BR">#REF!</definedName>
    <definedName name="Ofwat___Alternative_revenue_value___real.WN">#REF!</definedName>
    <definedName name="Ofwat___Alternative_revenue_value___real.WR">#REF!</definedName>
    <definedName name="Ofwat___Alternative_revenue_value___real.WWN">#REF!</definedName>
    <definedName name="Ofwat___Base_revenue_for_2024_25___real.ADDN1">#REF!</definedName>
    <definedName name="Ofwat___Base_revenue_for_2024_25___real.ADDN2">#REF!</definedName>
    <definedName name="Ofwat___Base_revenue_for_2024_25___real.BR">#REF!</definedName>
    <definedName name="Ofwat___Base_revenue_for_2024_25___real.WN">#REF!</definedName>
    <definedName name="Ofwat___Base_revenue_for_2024_25___real.WR">#REF!</definedName>
    <definedName name="Ofwat___Base_revenue_for_2024_25___real.WWN">#REF!</definedName>
    <definedName name="Ofwat___blended_interest_rate_on_change_in_borrowings">#REF!</definedName>
    <definedName name="Ofwat___Business__retail_total_allowed_depreciation___real">#REF!</definedName>
    <definedName name="Ofwat___Business_Advance_Receipts_Weighting___Unmeasured">#REF!</definedName>
    <definedName name="Ofwat___Business_Measured_income_accrual_Opening_balance___nominal">#REF!</definedName>
    <definedName name="Ofwat___Business_measured_income_proportion_of_total_Business_income">#REF!</definedName>
    <definedName name="Ofwat___Business_retail_advance_receipts_creditor_days_measured">#REF!</definedName>
    <definedName name="Ofwat___Business_retail_advance_receipts_creditor_days_unmeasured">#REF!</definedName>
    <definedName name="Ofwat___Business_retail_average_cost_per_customer_in_Tariff_Band__Welsh_companies____real.1">#REF!</definedName>
    <definedName name="Ofwat___Business_retail_average_cost_per_customer_in_Tariff_Band__Welsh_companies____real.2">#REF!</definedName>
    <definedName name="Ofwat___Business_retail_average_cost_per_customer_in_Tariff_Band__Welsh_companies____real.3">#REF!</definedName>
    <definedName name="Ofwat___Business_retail_margin___Override">#REF!</definedName>
    <definedName name="Ofwat___Business_retail_Measured_income_accrual_rate">#REF!</definedName>
    <definedName name="Ofwat___Business_retail_revenue_adjustment___real">#REF!</definedName>
    <definedName name="Ofwat___Business_retail_revenue_override___nominal">#REF!</definedName>
    <definedName name="Ofwat___business_weighted_average_debtor_days">#REF!</definedName>
    <definedName name="Ofwat___Capex_creditor_days">#REF!</definedName>
    <definedName name="Ofwat___Capital_expenditure___proportion_of_new_capital_expenditure_qualifying_for_the_main_rate_pool___control.ADDN1">#REF!</definedName>
    <definedName name="Ofwat___Capital_expenditure___proportion_of_new_capital_expenditure_qualifying_for_the_main_rate_pool___control.ADDN2">#REF!</definedName>
    <definedName name="Ofwat___Capital_expenditure___proportion_of_new_capital_expenditure_qualifying_for_the_main_rate_pool___control.BR">#REF!</definedName>
    <definedName name="Ofwat___Capital_expenditure___proportion_of_new_capital_expenditure_qualifying_for_the_main_rate_pool___control.WN">#REF!</definedName>
    <definedName name="Ofwat___Capital_expenditure___proportion_of_new_capital_expenditure_qualifying_for_the_main_rate_pool___control.WR">#REF!</definedName>
    <definedName name="Ofwat___Capital_expenditure___proportion_of_new_capital_expenditure_qualifying_for_the_main_rate_pool___control.WWN">#REF!</definedName>
    <definedName name="Ofwat___Capital_expenditure___proportion_of_new_capital_expenditure_qualifying_for_the_special_rate_pool___control.ADDN1">#REF!</definedName>
    <definedName name="Ofwat___Capital_expenditure___proportion_of_new_capital_expenditure_qualifying_for_the_special_rate_pool___control.ADDN2">#REF!</definedName>
    <definedName name="Ofwat___Capital_expenditure___proportion_of_new_capital_expenditure_qualifying_for_the_special_rate_pool___control.BR">#REF!</definedName>
    <definedName name="Ofwat___Capital_expenditure___proportion_of_new_capital_expenditure_qualifying_for_the_special_rate_pool___control.WN">#REF!</definedName>
    <definedName name="Ofwat___Capital_expenditure___proportion_of_new_capital_expenditure_qualifying_for_the_special_rate_pool___control.WR">#REF!</definedName>
    <definedName name="Ofwat___Capital_expenditure___proportion_of_new_capital_expenditure_qualifying_for_the_special_rate_pool___control.WWN">#REF!</definedName>
    <definedName name="Ofwat___Capital_expenditure___proportion_of_new_capital_expenditure_qualifying_for_the_structures_and_buildings_pool___control.ADDN1">#REF!</definedName>
    <definedName name="Ofwat___Capital_expenditure___proportion_of_new_capital_expenditure_qualifying_for_the_structures_and_buildings_pool___control.ADDN2">#REF!</definedName>
    <definedName name="Ofwat___Capital_expenditure___proportion_of_new_capital_expenditure_qualifying_for_the_structures_and_buildings_pool___control.BR">#REF!</definedName>
    <definedName name="Ofwat___Capital_expenditure___proportion_of_new_capital_expenditure_qualifying_for_the_structures_and_buildings_pool___control.WN">#REF!</definedName>
    <definedName name="Ofwat___Capital_expenditure___proportion_of_new_capital_expenditure_qualifying_for_the_structures_and_buildings_pool___control.WR">#REF!</definedName>
    <definedName name="Ofwat___Capital_expenditure___proportion_of_new_capital_expenditure_qualifying_for_the_structures_and_buildings_pool___control.WWN">#REF!</definedName>
    <definedName name="Ofwat___Capital_expenditure_on_assets_principally_used_by_business_retail___real">#REF!</definedName>
    <definedName name="Ofwat___Capital_expenditure_on_assets_principally_used_by_residential_retail___real">#REF!</definedName>
    <definedName name="Ofwat___Capital_expenditure_writing_down_allowance_main_rate_pool">#REF!</definedName>
    <definedName name="Ofwat___Capital_expenditure_writing_down_allowance_main_rate_pool___first_year_rate">#REF!</definedName>
    <definedName name="Ofwat___Capital_expenditure_writing_down_allowance_special_rate_pool">#REF!</definedName>
    <definedName name="Ofwat___Capital_expenditure_writing_down_allowance_special_rate_pool___first_year_rate">#REF!</definedName>
    <definedName name="Ofwat___Capital_expenditure_writing_down_allowance_structures_and_buildings_pool">#REF!</definedName>
    <definedName name="Ofwat___Capital_expenditure_writing_down_allowance_structures_and_buildings_pool___first_year_rate">#REF!</definedName>
    <definedName name="Ofwat___Cash_and_cash_equivalents_actual_initial_balance___control___nominal.ADDN1">#REF!</definedName>
    <definedName name="Ofwat___Cash_and_cash_equivalents_actual_initial_balance___control___nominal.ADDN2">#REF!</definedName>
    <definedName name="Ofwat___Cash_and_cash_equivalents_actual_initial_balance___control___nominal.BR">#REF!</definedName>
    <definedName name="Ofwat___Cash_and_cash_equivalents_actual_initial_balance___control___nominal.WN">#REF!</definedName>
    <definedName name="Ofwat___Cash_and_cash_equivalents_actual_initial_balance___control___nominal.WR">#REF!</definedName>
    <definedName name="Ofwat___Cash_and_cash_equivalents_actual_initial_balance___control___nominal.WWN">#REF!</definedName>
    <definedName name="Ofwat___cash_contributions__DB_schemes__ongoing____actual_and_forecast___control___real.ADDN1">#REF!</definedName>
    <definedName name="Ofwat___cash_contributions__DB_schemes__ongoing____actual_and_forecast___control___real.ADDN2">#REF!</definedName>
    <definedName name="Ofwat___cash_contributions__DB_schemes__ongoing____actual_and_forecast___control___real.BR">#REF!</definedName>
    <definedName name="Ofwat___cash_contributions__DB_schemes__ongoing____actual_and_forecast___control___real.WN">#REF!</definedName>
    <definedName name="Ofwat___cash_contributions__DB_schemes__ongoing____actual_and_forecast___control___real.WR">#REF!</definedName>
    <definedName name="Ofwat___cash_contributions__DB_schemes__ongoing____actual_and_forecast___control___real.WWN">#REF!</definedName>
    <definedName name="Ofwat___cash_interest_rate.ADDN1">#REF!</definedName>
    <definedName name="Ofwat___cash_interest_rate.ADDN2">#REF!</definedName>
    <definedName name="Ofwat___cash_interest_rate.BR">#REF!</definedName>
    <definedName name="Ofwat___cash_interest_rate.WN">#REF!</definedName>
    <definedName name="Ofwat___cash_interest_rate.WR">#REF!</definedName>
    <definedName name="Ofwat___cash_interest_rate.WWN">#REF!</definedName>
    <definedName name="Ofwat___Charge_for_DB_schemes___residential_retail___charge_for_DB_schemes___control___real.ADDN1">#REF!</definedName>
    <definedName name="Ofwat___Charge_for_DB_schemes___residential_retail___charge_for_DB_schemes___control___real.ADDN2">#REF!</definedName>
    <definedName name="Ofwat___Charge_for_DB_schemes___residential_retail___charge_for_DB_schemes___control___real.BR">#REF!</definedName>
    <definedName name="Ofwat___Charge_for_DB_schemes___residential_retail___charge_for_DB_schemes___control___real.WN">#REF!</definedName>
    <definedName name="Ofwat___Charge_for_DB_schemes___residential_retail___charge_for_DB_schemes___control___real.WR">#REF!</definedName>
    <definedName name="Ofwat___Charge_for_DB_schemes___residential_retail___charge_for_DB_schemes___control___real.WWN">#REF!</definedName>
    <definedName name="Ofwat___Consumer_price_index__including_housing_costs____Consumer_Price_Index__with_housing__for_April">#REF!</definedName>
    <definedName name="Ofwat___Consumer_price_index__including_housing_costs____Consumer_Price_Index__with_housing__for_August">#REF!</definedName>
    <definedName name="Ofwat___Consumer_price_index__including_housing_costs____Consumer_Price_Index__with_housing__for_December">#REF!</definedName>
    <definedName name="Ofwat___Consumer_price_index__including_housing_costs____Consumer_Price_Index__with_housing__for_February">#REF!</definedName>
    <definedName name="Ofwat___Consumer_price_index__including_housing_costs____Consumer_Price_Index__with_housing__for_January">#REF!</definedName>
    <definedName name="Ofwat___Consumer_price_index__including_housing_costs____Consumer_Price_Index__with_housing__for_July">#REF!</definedName>
    <definedName name="Ofwat___Consumer_price_index__including_housing_costs____Consumer_Price_Index__with_housing__for_June">#REF!</definedName>
    <definedName name="Ofwat___Consumer_price_index__including_housing_costs____Consumer_Price_Index__with_housing__for_March">#REF!</definedName>
    <definedName name="Ofwat___Consumer_price_index__including_housing_costs____Consumer_Price_Index__with_housing__for_May">#REF!</definedName>
    <definedName name="Ofwat___Consumer_price_index__including_housing_costs____Consumer_Price_Index__with_housing__for_November">#REF!</definedName>
    <definedName name="Ofwat___Consumer_price_index__including_housing_costs____Consumer_Price_Index__with_housing__for_November___Constant">#REF!</definedName>
    <definedName name="Ofwat___Consumer_price_index__including_housing_costs____Consumer_Price_Index__with_housing__for_October">#REF!</definedName>
    <definedName name="Ofwat___Consumer_price_index__including_housing_costs____Consumer_Price_Index__with_housing__for_September">#REF!</definedName>
    <definedName name="Ofwat___Cost_to_serve_metered_dual_customers___real">#REF!</definedName>
    <definedName name="Ofwat___Cost_to_serve_metered_sewerage_customers___real">#REF!</definedName>
    <definedName name="Ofwat___Cost_to_serve_metered_water_customers___real">#REF!</definedName>
    <definedName name="Ofwat___Cost_to_serve_per_unmetered_water_customers___real">#REF!</definedName>
    <definedName name="Ofwat___Cost_to_serve_unmetered_dual_customers___real">#REF!</definedName>
    <definedName name="Ofwat___Cost_to_serve_unmetered_sewerage_customers___real">#REF!</definedName>
    <definedName name="Ofwat___CPI_H____2022_23___April">#REF!</definedName>
    <definedName name="Ofwat___CPI_H____2022_23___August">#REF!</definedName>
    <definedName name="Ofwat___CPI_H____2022_23___December">#REF!</definedName>
    <definedName name="Ofwat___CPI_H____2022_23___February">#REF!</definedName>
    <definedName name="Ofwat___CPI_H____2022_23___January">#REF!</definedName>
    <definedName name="Ofwat___CPI_H____2022_23___July">#REF!</definedName>
    <definedName name="Ofwat___CPI_H____2022_23___June">#REF!</definedName>
    <definedName name="Ofwat___CPI_H____2022_23___March">#REF!</definedName>
    <definedName name="Ofwat___CPI_H____2022_23___May">#REF!</definedName>
    <definedName name="Ofwat___CPI_H____2022_23___November">#REF!</definedName>
    <definedName name="Ofwat___CPI_H____2022_23___October">#REF!</definedName>
    <definedName name="Ofwat___CPI_H____2022_23___September">#REF!</definedName>
    <definedName name="Ofwat___Current_tax_liabilities___Appointee_b_f___nominal">#REF!</definedName>
    <definedName name="Ofwat___Debtors_other___nominal">#REF!</definedName>
    <definedName name="Ofwat___Defined_benefit_pension_deficit_recovery_per_IN13_17___real.ADDN1">#REF!</definedName>
    <definedName name="Ofwat___Defined_benefit_pension_deficit_recovery_per_IN13_17___real.ADDN2">#REF!</definedName>
    <definedName name="Ofwat___Defined_benefit_pension_deficit_recovery_per_IN13_17___real.BR">#REF!</definedName>
    <definedName name="Ofwat___Defined_benefit_pension_deficit_recovery_per_IN13_17___real.WN">#REF!</definedName>
    <definedName name="Ofwat___Defined_benefit_pension_deficit_recovery_per_IN13_17___real.WR">#REF!</definedName>
    <definedName name="Ofwat___Defined_benefit_pension_deficit_recovery_per_IN13_17___real.WWN">#REF!</definedName>
    <definedName name="Ofwat___Depreciation_b_f___control___active___nominal.ADDN1">#REF!</definedName>
    <definedName name="Ofwat___Depreciation_b_f___control___active___nominal.ADDN2">#REF!</definedName>
    <definedName name="Ofwat___Depreciation_b_f___control___active___nominal.BR">#REF!</definedName>
    <definedName name="Ofwat___Depreciation_b_f___control___active___nominal.WN">#REF!</definedName>
    <definedName name="Ofwat___Depreciation_b_f___control___active___nominal.WR">#REF!</definedName>
    <definedName name="Ofwat___Depreciation_b_f___control___active___nominal.WWN">#REF!</definedName>
    <definedName name="Ofwat___Disallowable_expenditure___Change_in_general_provisions___control___nominal.ADDN1">#REF!</definedName>
    <definedName name="Ofwat___Disallowable_expenditure___Change_in_general_provisions___control___nominal.ADDN2">#REF!</definedName>
    <definedName name="Ofwat___Disallowable_expenditure___Change_in_general_provisions___control___nominal.BR">#REF!</definedName>
    <definedName name="Ofwat___Disallowable_expenditure___Change_in_general_provisions___control___nominal.WN">#REF!</definedName>
    <definedName name="Ofwat___Disallowable_expenditure___Change_in_general_provisions___control___nominal.WR">#REF!</definedName>
    <definedName name="Ofwat___Disallowable_expenditure___Change_in_general_provisions___control___nominal.WWN">#REF!</definedName>
    <definedName name="Ofwat___Discount_rate_for_reprofiling_allowed_revenue.ADDN1">#REF!</definedName>
    <definedName name="Ofwat___Discount_rate_for_reprofiling_allowed_revenue.ADDN2">#REF!</definedName>
    <definedName name="Ofwat___Discount_rate_for_reprofiling_allowed_revenue.BR">#REF!</definedName>
    <definedName name="Ofwat___Discount_rate_for_reprofiling_allowed_revenue.WN">#REF!</definedName>
    <definedName name="Ofwat___Discount_rate_for_reprofiling_allowed_revenue.WR">#REF!</definedName>
    <definedName name="Ofwat___Discount_rate_for_reprofiling_allowed_revenue.WWN">#REF!</definedName>
    <definedName name="Ofwat___Dividend_creditors_wholesale_retail_split___business_retail___nominal">#REF!</definedName>
    <definedName name="Ofwat___Dividend_creditors_wholesale_retail_split___Dividend_creditors___residential_retail___nominal">#REF!</definedName>
    <definedName name="Ofwat___dividend_yield">#REF!</definedName>
    <definedName name="Ofwat___Expenditure___Total_residential_retail_costs___Residential_measured___Water_and_Wastewater___nominal">#REF!</definedName>
    <definedName name="Ofwat___Expenditure___Total_residential_retail_costs___Residential_unmeasured___Water_and_Wastewater___nominal">#REF!</definedName>
    <definedName name="Ofwat___Finance_lease_depreciation___control___nominal.ADDN1">#REF!</definedName>
    <definedName name="Ofwat___Finance_lease_depreciation___control___nominal.ADDN2">#REF!</definedName>
    <definedName name="Ofwat___Finance_lease_depreciation___control___nominal.BR">#REF!</definedName>
    <definedName name="Ofwat___Finance_lease_depreciation___control___nominal.WN">#REF!</definedName>
    <definedName name="Ofwat___Finance_lease_depreciation___control___nominal.WR">#REF!</definedName>
    <definedName name="Ofwat___Finance_lease_depreciation___control___nominal.WWN">#REF!</definedName>
    <definedName name="Ofwat___Fixed_asset_net_book_value_at_31_March___business_retail___nominal">#REF!</definedName>
    <definedName name="Ofwat___fixed_asset_net_book_value_at_31_March___residential_retail___nominal">#REF!</definedName>
    <definedName name="Ofwat___Fixed_assets_b_f___control___active___nominal.ADDN1">#REF!</definedName>
    <definedName name="Ofwat___Fixed_assets_b_f___control___active___nominal.ADDN2">#REF!</definedName>
    <definedName name="Ofwat___Fixed_assets_b_f___control___active___nominal.BR">#REF!</definedName>
    <definedName name="Ofwat___Fixed_assets_b_f___control___active___nominal.WN">#REF!</definedName>
    <definedName name="Ofwat___Fixed_assets_b_f___control___active___nominal.WR">#REF!</definedName>
    <definedName name="Ofwat___Fixed_assets_b_f___control___active___nominal.WWN">#REF!</definedName>
    <definedName name="Ofwat___Grants_and_contributions___capital_expenditure___non_price_control___real.ADDN1">#REF!</definedName>
    <definedName name="Ofwat___Grants_and_contributions___capital_expenditure___non_price_control___real.ADDN2">#REF!</definedName>
    <definedName name="Ofwat___Grants_and_contributions___capital_expenditure___non_price_control___real.BR">#REF!</definedName>
    <definedName name="Ofwat___Grants_and_contributions___capital_expenditure___non_price_control___real.WN">#REF!</definedName>
    <definedName name="Ofwat___Grants_and_contributions___capital_expenditure___non_price_control___real.WR">#REF!</definedName>
    <definedName name="Ofwat___Grants_and_contributions___capital_expenditure___non_price_control___real.WWN">#REF!</definedName>
    <definedName name="Ofwat___Grants_and_contributions___operational_expenditure___non_price_control___real.ADDN1">#REF!</definedName>
    <definedName name="Ofwat___Grants_and_contributions___operational_expenditure___non_price_control___real.ADDN2">#REF!</definedName>
    <definedName name="Ofwat___Grants_and_contributions___operational_expenditure___non_price_control___real.BR">#REF!</definedName>
    <definedName name="Ofwat___Grants_and_contributions___operational_expenditure___non_price_control___real.WN">#REF!</definedName>
    <definedName name="Ofwat___Grants_and_contributions___operational_expenditure___non_price_control___real.WR">#REF!</definedName>
    <definedName name="Ofwat___Grants_and_contributions___operational_expenditure___non_price_control___real.WWN">#REF!</definedName>
    <definedName name="Ofwat___Grants_and_contributions_net_of_income_offset___capital_expenditure___price_control___real.ADDN1">#REF!</definedName>
    <definedName name="Ofwat___Grants_and_contributions_net_of_income_offset___capital_expenditure___price_control___real.ADDN2">#REF!</definedName>
    <definedName name="Ofwat___Grants_and_contributions_net_of_income_offset___capital_expenditure___price_control___real.BR">#REF!</definedName>
    <definedName name="Ofwat___Grants_and_contributions_net_of_income_offset___capital_expenditure___price_control___real.WN">#REF!</definedName>
    <definedName name="Ofwat___Grants_and_contributions_net_of_income_offset___capital_expenditure___price_control___real.WR">#REF!</definedName>
    <definedName name="Ofwat___Grants_and_contributions_net_of_income_offset___capital_expenditure___price_control___real.WWN">#REF!</definedName>
    <definedName name="Ofwat___Grants_and_contributions_net_of_income_offset___operational_expenditure___price_control___real.ADDN1">#REF!</definedName>
    <definedName name="Ofwat___Grants_and_contributions_net_of_income_offset___operational_expenditure___price_control___real.ADDN2">#REF!</definedName>
    <definedName name="Ofwat___Grants_and_contributions_net_of_income_offset___operational_expenditure___price_control___real.BR">#REF!</definedName>
    <definedName name="Ofwat___Grants_and_contributions_net_of_income_offset___operational_expenditure___price_control___real.WN">#REF!</definedName>
    <definedName name="Ofwat___Grants_and_contributions_net_of_income_offset___operational_expenditure___price_control___real.WR">#REF!</definedName>
    <definedName name="Ofwat___Grants_and_contributions_net_of_income_offset___operational_expenditure___price_control___real.WWN">#REF!</definedName>
    <definedName name="Ofwat___Gross_capital_expenditure___including_g_c_and_cost_sharing___real.ADDN1">#REF!</definedName>
    <definedName name="Ofwat___Gross_capital_expenditure___including_g_c_and_cost_sharing___real.ADDN2">#REF!</definedName>
    <definedName name="Ofwat___Gross_capital_expenditure___including_g_c_and_cost_sharing___real.BR">#REF!</definedName>
    <definedName name="Ofwat___Gross_capital_expenditure___including_g_c_and_cost_sharing___real.WN">#REF!</definedName>
    <definedName name="Ofwat___Gross_capital_expenditure___including_g_c_and_cost_sharing___real.WR">#REF!</definedName>
    <definedName name="Ofwat___Gross_capital_expenditure___including_g_c_and_cost_sharing___real.WWN">#REF!</definedName>
    <definedName name="Ofwat___HH_Advance_receipts_creditor_days_measured">#REF!</definedName>
    <definedName name="Ofwat___HH_Advance_receipts_creditor_days_unmeasured">#REF!</definedName>
    <definedName name="Ofwat___HH_Measured_income_accrual___nominal">#REF!</definedName>
    <definedName name="Ofwat___HH_Measured_income_accrual_rate">#REF!</definedName>
    <definedName name="Ofwat___HH_measured_trade_debtors">#REF!</definedName>
    <definedName name="Ofwat___HH_measured_trade_receivables___net___nominal">#REF!</definedName>
    <definedName name="Ofwat___HH_unmeasured_trade_debtors">#REF!</definedName>
    <definedName name="Ofwat___HH_unmeasured_trade_receivables___nominal">#REF!</definedName>
    <definedName name="Ofwat___Households_connected_for_sewerage_only___metered">#REF!</definedName>
    <definedName name="Ofwat___Households_connected_for_sewerage_only___unmetered">#REF!</definedName>
    <definedName name="Ofwat___Households_connected_for_water_and_sewerage___metered">#REF!</definedName>
    <definedName name="Ofwat___Households_connected_for_water_and_sewerage___unmetered">#REF!</definedName>
    <definedName name="Ofwat___Households_connected_for_water_only___metered">#REF!</definedName>
    <definedName name="Ofwat___Households_connected_for_water_only___unmetered">#REF!</definedName>
    <definedName name="Ofwat___Innovation_funding___real.ADDN1">#REF!</definedName>
    <definedName name="Ofwat___Innovation_funding___real.ADDN2">#REF!</definedName>
    <definedName name="Ofwat___Innovation_funding___real.BR">#REF!</definedName>
    <definedName name="Ofwat___Innovation_funding___real.WN">#REF!</definedName>
    <definedName name="Ofwat___Innovation_funding___real.WR">#REF!</definedName>
    <definedName name="Ofwat___Innovation_funding___real.WWN">#REF!</definedName>
    <definedName name="Ofwat___Interest_rate___Business___Active">#REF!</definedName>
    <definedName name="Ofwat___interest_rate___residential">#REF!</definedName>
    <definedName name="Ofwat___interest_rate_on_CPIH_index_linked_debt.ADDN1">#REF!</definedName>
    <definedName name="Ofwat___interest_rate_on_CPIH_index_linked_debt.ADDN2">#REF!</definedName>
    <definedName name="Ofwat___interest_rate_on_CPIH_index_linked_debt.BR">#REF!</definedName>
    <definedName name="Ofwat___interest_rate_on_CPIH_index_linked_debt.WN">#REF!</definedName>
    <definedName name="Ofwat___interest_rate_on_CPIH_index_linked_debt.WR">#REF!</definedName>
    <definedName name="Ofwat___interest_rate_on_CPIH_index_linked_debt.WWN">#REF!</definedName>
    <definedName name="Ofwat___interest_rate_on_fixed_rate_debt.ADDN1">#REF!</definedName>
    <definedName name="Ofwat___interest_rate_on_fixed_rate_debt.ADDN2">#REF!</definedName>
    <definedName name="Ofwat___interest_rate_on_fixed_rate_debt.BR">#REF!</definedName>
    <definedName name="Ofwat___interest_rate_on_fixed_rate_debt.WN">#REF!</definedName>
    <definedName name="Ofwat___interest_rate_on_fixed_rate_debt.WR">#REF!</definedName>
    <definedName name="Ofwat___interest_rate_on_fixed_rate_debt.WWN">#REF!</definedName>
    <definedName name="Ofwat___interest_rate_on_RPI_index_linked_debt.ADDN1">#REF!</definedName>
    <definedName name="Ofwat___interest_rate_on_RPI_index_linked_debt.ADDN2">#REF!</definedName>
    <definedName name="Ofwat___interest_rate_on_RPI_index_linked_debt.BR">#REF!</definedName>
    <definedName name="Ofwat___interest_rate_on_RPI_index_linked_debt.WN">#REF!</definedName>
    <definedName name="Ofwat___interest_rate_on_RPI_index_linked_debt.WR">#REF!</definedName>
    <definedName name="Ofwat___interest_rate_on_RPI_index_linked_debt.WWN">#REF!</definedName>
    <definedName name="Ofwat___Inventories_balance___control___nominal.ADDN1">#REF!</definedName>
    <definedName name="Ofwat___Inventories_balance___control___nominal.ADDN2">#REF!</definedName>
    <definedName name="Ofwat___Inventories_balance___control___nominal.BR">#REF!</definedName>
    <definedName name="Ofwat___Inventories_balance___control___nominal.WN">#REF!</definedName>
    <definedName name="Ofwat___Inventories_balance___control___nominal.WR">#REF!</definedName>
    <definedName name="Ofwat___Inventories_balance___control___nominal.WWN">#REF!</definedName>
    <definedName name="Ofwat___IRE_totex_adjustment_for_ACICR__Ofwat____real.ADDN1">#REF!</definedName>
    <definedName name="Ofwat___IRE_totex_adjustment_for_ACICR__Ofwat____real.ADDN2">#REF!</definedName>
    <definedName name="Ofwat___IRE_totex_adjustment_for_ACICR__Ofwat____real.BR">#REF!</definedName>
    <definedName name="Ofwat___IRE_totex_adjustment_for_ACICR__Ofwat____real.WN">#REF!</definedName>
    <definedName name="Ofwat___IRE_totex_adjustment_for_ACICR__Ofwat____real.WR">#REF!</definedName>
    <definedName name="Ofwat___IRE_totex_adjustment_for_ACICR__Ofwat____real.WWN">#REF!</definedName>
    <definedName name="Ofwat___Long_term_CPI_H__assumed_percentage_increase">#REF!</definedName>
    <definedName name="Ofwat___Measured_charge___business.ADDN1">#REF!</definedName>
    <definedName name="Ofwat___Measured_charge___business.ADDN2">#REF!</definedName>
    <definedName name="Ofwat___Measured_charge___business.BR">#REF!</definedName>
    <definedName name="Ofwat___Measured_charge___business.WN">#REF!</definedName>
    <definedName name="Ofwat___Measured_charge___business.WR">#REF!</definedName>
    <definedName name="Ofwat___Measured_charge___business.WWN">#REF!</definedName>
    <definedName name="Ofwat___Measured_charge___residential.ADDN1">#REF!</definedName>
    <definedName name="Ofwat___Measured_charge___residential.ADDN2">#REF!</definedName>
    <definedName name="Ofwat___Measured_charge___residential.BR">#REF!</definedName>
    <definedName name="Ofwat___Measured_charge___residential.WN">#REF!</definedName>
    <definedName name="Ofwat___Measured_charge___residential.WR">#REF!</definedName>
    <definedName name="Ofwat___Measured_charge___residential.WWN">#REF!</definedName>
    <definedName name="Ofwat___Movement_in_intangible_asset_and_investments_balance___control___nominal.ADDN1">#REF!</definedName>
    <definedName name="Ofwat___Movement_in_intangible_asset_and_investments_balance___control___nominal.ADDN2">#REF!</definedName>
    <definedName name="Ofwat___Movement_in_intangible_asset_and_investments_balance___control___nominal.BR">#REF!</definedName>
    <definedName name="Ofwat___Movement_in_intangible_asset_and_investments_balance___control___nominal.WN">#REF!</definedName>
    <definedName name="Ofwat___Movement_in_intangible_asset_and_investments_balance___control___nominal.WR">#REF!</definedName>
    <definedName name="Ofwat___Movement_in_intangible_asset_and_investments_balance___control___nominal.WWN">#REF!</definedName>
    <definedName name="Ofwat___Movement_in_other_liabilities___control___nominal.ADDN1">#REF!</definedName>
    <definedName name="Ofwat___Movement_in_other_liabilities___control___nominal.ADDN2">#REF!</definedName>
    <definedName name="Ofwat___Movement_in_other_liabilities___control___nominal.BR">#REF!</definedName>
    <definedName name="Ofwat___Movement_in_other_liabilities___control___nominal.WN">#REF!</definedName>
    <definedName name="Ofwat___Movement_in_other_liabilities___control___nominal.WR">#REF!</definedName>
    <definedName name="Ofwat___Movement_in_other_liabilities___control___nominal.WWN">#REF!</definedName>
    <definedName name="Ofwat___Movement_in_provisions___control___nominal.ADDN1">#REF!</definedName>
    <definedName name="Ofwat___Movement_in_provisions___control___nominal.ADDN2">#REF!</definedName>
    <definedName name="Ofwat___Movement_in_provisions___control___nominal.BR">#REF!</definedName>
    <definedName name="Ofwat___Movement_in_provisions___control___nominal.WN">#REF!</definedName>
    <definedName name="Ofwat___Movement_in_provisions___control___nominal.WR">#REF!</definedName>
    <definedName name="Ofwat___Movement_in_provisions___control___nominal.WWN">#REF!</definedName>
    <definedName name="Ofwat___movement_in_trade_debtor___business___nominal">#REF!</definedName>
    <definedName name="Ofwat___Non_price_control_income___principal_services___real.ADDN1">#REF!</definedName>
    <definedName name="Ofwat___Non_price_control_income___principal_services___real.ADDN2">#REF!</definedName>
    <definedName name="Ofwat___Non_price_control_income___principal_services___real.BR">#REF!</definedName>
    <definedName name="Ofwat___Non_price_control_income___principal_services___real.WN">#REF!</definedName>
    <definedName name="Ofwat___Non_price_control_income___principal_services___real.WR">#REF!</definedName>
    <definedName name="Ofwat___Non_price_control_income___principal_services___real.WWN">#REF!</definedName>
    <definedName name="Ofwat___Non_price_control_income___third_party_services___Bulk_supplies___contract_not_qualifying_for_water_trading_incentives___signed_before_1_April_2020___real.ADDN1">#REF!</definedName>
    <definedName name="Ofwat___Non_price_control_income___third_party_services___Bulk_supplies___contract_not_qualifying_for_water_trading_incentives___signed_before_1_April_2020___real.ADDN2">#REF!</definedName>
    <definedName name="Ofwat___Non_price_control_income___third_party_services___Bulk_supplies___contract_not_qualifying_for_water_trading_incentives___signed_before_1_April_2020___real.BR">#REF!</definedName>
    <definedName name="Ofwat___Non_price_control_income___third_party_services___Bulk_supplies___contract_not_qualifying_for_water_trading_incentives___signed_before_1_April_2020___real.WN">#REF!</definedName>
    <definedName name="Ofwat___Non_price_control_income___third_party_services___Bulk_supplies___contract_not_qualifying_for_water_trading_incentives___signed_before_1_April_2020___real.WR">#REF!</definedName>
    <definedName name="Ofwat___Non_price_control_income___third_party_services___Bulk_supplies___contract_not_qualifying_for_water_trading_incentives___signed_before_1_April_2020___real.WWN">#REF!</definedName>
    <definedName name="Ofwat___Non_price_control_income___third_party_services___Bulk_supplies___contract_qualifying_for_water_trading_incentives___on_or_after_1_April_2020___real.ADDN1">#REF!</definedName>
    <definedName name="Ofwat___Non_price_control_income___third_party_services___Bulk_supplies___contract_qualifying_for_water_trading_incentives___on_or_after_1_April_2020___real.ADDN2">#REF!</definedName>
    <definedName name="Ofwat___Non_price_control_income___third_party_services___Bulk_supplies___contract_qualifying_for_water_trading_incentives___on_or_after_1_April_2020___real.BR">#REF!</definedName>
    <definedName name="Ofwat___Non_price_control_income___third_party_services___Bulk_supplies___contract_qualifying_for_water_trading_incentives___on_or_after_1_April_2020___real.WN">#REF!</definedName>
    <definedName name="Ofwat___Non_price_control_income___third_party_services___Bulk_supplies___contract_qualifying_for_water_trading_incentives___on_or_after_1_April_2020___real.WR">#REF!</definedName>
    <definedName name="Ofwat___Non_price_control_income___third_party_services___Bulk_supplies___contract_qualifying_for_water_trading_incentives___on_or_after_1_April_2020___real.WWN">#REF!</definedName>
    <definedName name="Ofwat___Non_price_control_income___third_party_services___Bulk_supplies___General___real.ADDN1">#REF!</definedName>
    <definedName name="Ofwat___Non_price_control_income___third_party_services___Bulk_supplies___General___real.ADDN2">#REF!</definedName>
    <definedName name="Ofwat___Non_price_control_income___third_party_services___Bulk_supplies___General___real.BR">#REF!</definedName>
    <definedName name="Ofwat___Non_price_control_income___third_party_services___Bulk_supplies___General___real.WN">#REF!</definedName>
    <definedName name="Ofwat___Non_price_control_income___third_party_services___Bulk_supplies___General___real.WR">#REF!</definedName>
    <definedName name="Ofwat___Non_price_control_income___third_party_services___Bulk_supplies___General___real.WWN">#REF!</definedName>
    <definedName name="Ofwat___Non_price_control_income___third_party_services___other___real.ADDN1">#REF!</definedName>
    <definedName name="Ofwat___Non_price_control_income___third_party_services___other___real.ADDN2">#REF!</definedName>
    <definedName name="Ofwat___Non_price_control_income___third_party_services___other___real.BR">#REF!</definedName>
    <definedName name="Ofwat___Non_price_control_income___third_party_services___other___real.WN">#REF!</definedName>
    <definedName name="Ofwat___Non_price_control_income___third_party_services___other___real.WR">#REF!</definedName>
    <definedName name="Ofwat___Non_price_control_income___third_party_services___other___real.WWN">#REF!</definedName>
    <definedName name="Ofwat___Notional_target_gearing___control.ADDN1">#REF!</definedName>
    <definedName name="Ofwat___Notional_target_gearing___control.ADDN2">#REF!</definedName>
    <definedName name="Ofwat___Notional_target_gearing___control.BR">#REF!</definedName>
    <definedName name="Ofwat___Notional_target_gearing___control.WN">#REF!</definedName>
    <definedName name="Ofwat___Notional_target_gearing___control.WR">#REF!</definedName>
    <definedName name="Ofwat___Notional_target_gearing___control.WWN">#REF!</definedName>
    <definedName name="Ofwat___opening_business_debtors_measured___nominal">#REF!</definedName>
    <definedName name="Ofwat___opening_business_debtors_unmeasured_nominal">#REF!</definedName>
    <definedName name="Ofwat___Opening_business_retail_measured_advance_receipts___nominal">#REF!</definedName>
    <definedName name="Ofwat___Opening_business_retail_unmeasured_advance_receipts___nominal">#REF!</definedName>
    <definedName name="Ofwat___Opening_Called_up_share_capital_balance___control___nominal.ADDN1">#REF!</definedName>
    <definedName name="Ofwat___Opening_Called_up_share_capital_balance___control___nominal.ADDN2">#REF!</definedName>
    <definedName name="Ofwat___Opening_Called_up_share_capital_balance___control___nominal.BR">#REF!</definedName>
    <definedName name="Ofwat___Opening_Called_up_share_capital_balance___control___nominal.WN">#REF!</definedName>
    <definedName name="Ofwat___Opening_Called_up_share_capital_balance___control___nominal.WR">#REF!</definedName>
    <definedName name="Ofwat___Opening_Called_up_share_capital_balance___control___nominal.WWN">#REF!</definedName>
    <definedName name="Ofwat___Opening_Capex_creditors_balance___control___nominal.ADDN1">#REF!</definedName>
    <definedName name="Ofwat___Opening_Capex_creditors_balance___control___nominal.ADDN2">#REF!</definedName>
    <definedName name="Ofwat___Opening_Capex_creditors_balance___control___nominal.BR">#REF!</definedName>
    <definedName name="Ofwat___Opening_Capex_creditors_balance___control___nominal.WN">#REF!</definedName>
    <definedName name="Ofwat___Opening_Capex_creditors_balance___control___nominal.WR">#REF!</definedName>
    <definedName name="Ofwat___Opening_Capex_creditors_balance___control___nominal.WWN">#REF!</definedName>
    <definedName name="Ofwat___Opening_Capital_allowance_balance___Main_rate_pool___Capital_expenditure___control___nominal.ADDN1">#REF!</definedName>
    <definedName name="Ofwat___Opening_Capital_allowance_balance___Main_rate_pool___Capital_expenditure___control___nominal.ADDN2">#REF!</definedName>
    <definedName name="Ofwat___Opening_Capital_allowance_balance___Main_rate_pool___Capital_expenditure___control___nominal.BR">#REF!</definedName>
    <definedName name="Ofwat___Opening_Capital_allowance_balance___Main_rate_pool___Capital_expenditure___control___nominal.WN">#REF!</definedName>
    <definedName name="Ofwat___Opening_Capital_allowance_balance___Main_rate_pool___Capital_expenditure___control___nominal.WR">#REF!</definedName>
    <definedName name="Ofwat___Opening_Capital_allowance_balance___Main_rate_pool___Capital_expenditure___control___nominal.WWN">#REF!</definedName>
    <definedName name="Ofwat___Opening_Capital_allowance_balance___special_rate_pool___Capital_expenditure___control___nominal.ADDN1">#REF!</definedName>
    <definedName name="Ofwat___Opening_Capital_allowance_balance___special_rate_pool___Capital_expenditure___control___nominal.ADDN2">#REF!</definedName>
    <definedName name="Ofwat___Opening_Capital_allowance_balance___special_rate_pool___Capital_expenditure___control___nominal.BR">#REF!</definedName>
    <definedName name="Ofwat___Opening_Capital_allowance_balance___special_rate_pool___Capital_expenditure___control___nominal.WN">#REF!</definedName>
    <definedName name="Ofwat___Opening_Capital_allowance_balance___special_rate_pool___Capital_expenditure___control___nominal.WR">#REF!</definedName>
    <definedName name="Ofwat___Opening_Capital_allowance_balance___special_rate_pool___Capital_expenditure___control___nominal.WWN">#REF!</definedName>
    <definedName name="Ofwat___Opening_Capital_allowance_balance___Structures_and_buildings_pool___Capital_expenditure___control___nominal.ADDN1">#REF!</definedName>
    <definedName name="Ofwat___Opening_Capital_allowance_balance___Structures_and_buildings_pool___Capital_expenditure___control___nominal.ADDN2">#REF!</definedName>
    <definedName name="Ofwat___Opening_Capital_allowance_balance___Structures_and_buildings_pool___Capital_expenditure___control___nominal.BR">#REF!</definedName>
    <definedName name="Ofwat___Opening_Capital_allowance_balance___Structures_and_buildings_pool___Capital_expenditure___control___nominal.WN">#REF!</definedName>
    <definedName name="Ofwat___Opening_Capital_allowance_balance___Structures_and_buildings_pool___Capital_expenditure___control___nominal.WR">#REF!</definedName>
    <definedName name="Ofwat___Opening_Capital_allowance_balance___Structures_and_buildings_pool___Capital_expenditure___control___nominal.WWN">#REF!</definedName>
    <definedName name="Ofwat___opening_current_tax_liabilities___control___nominal.ADDN1">#REF!</definedName>
    <definedName name="Ofwat___opening_current_tax_liabilities___control___nominal.ADDN2">#REF!</definedName>
    <definedName name="Ofwat___opening_current_tax_liabilities___control___nominal.BR">#REF!</definedName>
    <definedName name="Ofwat___opening_current_tax_liabilities___control___nominal.WN">#REF!</definedName>
    <definedName name="Ofwat___opening_current_tax_liabilities___control___nominal.WR">#REF!</definedName>
    <definedName name="Ofwat___opening_current_tax_liabilities___control___nominal.WWN">#REF!</definedName>
    <definedName name="Ofwat___opening_deferred_tax_balance___control___nominal.ADDN1">#REF!</definedName>
    <definedName name="Ofwat___opening_deferred_tax_balance___control___nominal.ADDN2">#REF!</definedName>
    <definedName name="Ofwat___opening_deferred_tax_balance___control___nominal.BR">#REF!</definedName>
    <definedName name="Ofwat___opening_deferred_tax_balance___control___nominal.WN">#REF!</definedName>
    <definedName name="Ofwat___opening_deferred_tax_balance___control___nominal.WR">#REF!</definedName>
    <definedName name="Ofwat___opening_deferred_tax_balance___control___nominal.WWN">#REF!</definedName>
    <definedName name="Ofwat___opening_dividend_cashflow_balance___control___nominal.ADDN1">#REF!</definedName>
    <definedName name="Ofwat___opening_dividend_cashflow_balance___control___nominal.ADDN2">#REF!</definedName>
    <definedName name="Ofwat___opening_dividend_cashflow_balance___control___nominal.BR">#REF!</definedName>
    <definedName name="Ofwat___opening_dividend_cashflow_balance___control___nominal.WN">#REF!</definedName>
    <definedName name="Ofwat___opening_dividend_cashflow_balance___control___nominal.WR">#REF!</definedName>
    <definedName name="Ofwat___opening_dividend_cashflow_balance___control___nominal.WWN">#REF!</definedName>
    <definedName name="Ofwat___Opening_Dividend_creditors_balance___control___nominal.ADDN1">#REF!</definedName>
    <definedName name="Ofwat___Opening_Dividend_creditors_balance___control___nominal.ADDN2">#REF!</definedName>
    <definedName name="Ofwat___Opening_Dividend_creditors_balance___control___nominal.BR">#REF!</definedName>
    <definedName name="Ofwat___Opening_Dividend_creditors_balance___control___nominal.WN">#REF!</definedName>
    <definedName name="Ofwat___Opening_Dividend_creditors_balance___control___nominal.WR">#REF!</definedName>
    <definedName name="Ofwat___Opening_Dividend_creditors_balance___control___nominal.WWN">#REF!</definedName>
    <definedName name="Ofwat___Opening_household_measured_advance_receipts___nominal">#REF!</definedName>
    <definedName name="Ofwat___Opening_household_unmeasured_advance_receipts___nominal">#REF!</definedName>
    <definedName name="Ofwat___Opening_Intangible_asset_and_investments_balance___control___nominal.ADDN1">#REF!</definedName>
    <definedName name="Ofwat___Opening_Intangible_asset_and_investments_balance___control___nominal.ADDN2">#REF!</definedName>
    <definedName name="Ofwat___Opening_Intangible_asset_and_investments_balance___control___nominal.BR">#REF!</definedName>
    <definedName name="Ofwat___Opening_Intangible_asset_and_investments_balance___control___nominal.WN">#REF!</definedName>
    <definedName name="Ofwat___Opening_Intangible_asset_and_investments_balance___control___nominal.WR">#REF!</definedName>
    <definedName name="Ofwat___Opening_Intangible_asset_and_investments_balance___control___nominal.WWN">#REF!</definedName>
    <definedName name="Ofwat___Opening_Non_distributable_reserves_balance___control___nominal.ADDN1">#REF!</definedName>
    <definedName name="Ofwat___Opening_Non_distributable_reserves_balance___control___nominal.ADDN2">#REF!</definedName>
    <definedName name="Ofwat___Opening_Non_distributable_reserves_balance___control___nominal.BR">#REF!</definedName>
    <definedName name="Ofwat___Opening_Non_distributable_reserves_balance___control___nominal.WN">#REF!</definedName>
    <definedName name="Ofwat___Opening_Non_distributable_reserves_balance___control___nominal.WR">#REF!</definedName>
    <definedName name="Ofwat___Opening_Non_distributable_reserves_balance___control___nominal.WWN">#REF!</definedName>
    <definedName name="Ofwat___Opening_Other_creditors_balance___control___nominal.ADDN1">#REF!</definedName>
    <definedName name="Ofwat___Opening_Other_creditors_balance___control___nominal.ADDN2">#REF!</definedName>
    <definedName name="Ofwat___Opening_Other_creditors_balance___control___nominal.BR">#REF!</definedName>
    <definedName name="Ofwat___Opening_Other_creditors_balance___control___nominal.WN">#REF!</definedName>
    <definedName name="Ofwat___Opening_Other_creditors_balance___control___nominal.WR">#REF!</definedName>
    <definedName name="Ofwat___Opening_Other_creditors_balance___control___nominal.WWN">#REF!</definedName>
    <definedName name="Ofwat___Opening_Other_debtors_balance___control___nominal.ADDN1">#REF!</definedName>
    <definedName name="Ofwat___Opening_Other_debtors_balance___control___nominal.ADDN2">#REF!</definedName>
    <definedName name="Ofwat___Opening_Other_debtors_balance___control___nominal.BR">#REF!</definedName>
    <definedName name="Ofwat___Opening_Other_debtors_balance___control___nominal.WN">#REF!</definedName>
    <definedName name="Ofwat___Opening_Other_debtors_balance___control___nominal.WR">#REF!</definedName>
    <definedName name="Ofwat___Opening_Other_debtors_balance___control___nominal.WWN">#REF!</definedName>
    <definedName name="Ofwat___Opening_Other_liabilities_balance___control___nominal.ADDN1">#REF!</definedName>
    <definedName name="Ofwat___Opening_Other_liabilities_balance___control___nominal.ADDN2">#REF!</definedName>
    <definedName name="Ofwat___Opening_Other_liabilities_balance___control___nominal.BR">#REF!</definedName>
    <definedName name="Ofwat___Opening_Other_liabilities_balance___control___nominal.WN">#REF!</definedName>
    <definedName name="Ofwat___Opening_Other_liabilities_balance___control___nominal.WR">#REF!</definedName>
    <definedName name="Ofwat___Opening_Other_liabilities_balance___control___nominal.WWN">#REF!</definedName>
    <definedName name="Ofwat___Opening_Provisions_balance___control___nominal.ADDN1">#REF!</definedName>
    <definedName name="Ofwat___Opening_Provisions_balance___control___nominal.ADDN2">#REF!</definedName>
    <definedName name="Ofwat___Opening_Provisions_balance___control___nominal.BR">#REF!</definedName>
    <definedName name="Ofwat___Opening_Provisions_balance___control___nominal.WN">#REF!</definedName>
    <definedName name="Ofwat___Opening_Provisions_balance___control___nominal.WR">#REF!</definedName>
    <definedName name="Ofwat___Opening_Provisions_balance___control___nominal.WWN">#REF!</definedName>
    <definedName name="Ofwat___Opening_retained_cash_balance___Business___nominal">#REF!</definedName>
    <definedName name="Ofwat___Opening_retained_cash_balance___Residential___nominal">#REF!</definedName>
    <definedName name="Ofwat___Opening_retained_earnings_balance___Business___nominal">#REF!</definedName>
    <definedName name="Ofwat___opening_retained_earnings_balance___control___nominal.ADDN1">#REF!</definedName>
    <definedName name="Ofwat___opening_retained_earnings_balance___control___nominal.ADDN2">#REF!</definedName>
    <definedName name="Ofwat___opening_retained_earnings_balance___control___nominal.BR">#REF!</definedName>
    <definedName name="Ofwat___opening_retained_earnings_balance___control___nominal.WN">#REF!</definedName>
    <definedName name="Ofwat___opening_retained_earnings_balance___control___nominal.WR">#REF!</definedName>
    <definedName name="Ofwat___opening_retained_earnings_balance___control___nominal.WWN">#REF!</definedName>
    <definedName name="Ofwat___Opening_Retirement_benefit_asset____liabilities__balance___control___nominal.ADDN1">#REF!</definedName>
    <definedName name="Ofwat___Opening_Retirement_benefit_asset____liabilities__balance___control___nominal.ADDN2">#REF!</definedName>
    <definedName name="Ofwat___Opening_Retirement_benefit_asset____liabilities__balance___control___nominal.BR">#REF!</definedName>
    <definedName name="Ofwat___Opening_Retirement_benefit_asset____liabilities__balance___control___nominal.WN">#REF!</definedName>
    <definedName name="Ofwat___Opening_Retirement_benefit_asset____liabilities__balance___control___nominal.WR">#REF!</definedName>
    <definedName name="Ofwat___Opening_Retirement_benefit_asset____liabilities__balance___control___nominal.WWN">#REF!</definedName>
    <definedName name="Ofwat___opening_tax_loss_balance___wholesale.ADDN1">#REF!</definedName>
    <definedName name="Ofwat___opening_tax_loss_balance___wholesale.ADDN2">#REF!</definedName>
    <definedName name="Ofwat___opening_tax_loss_balance___wholesale.BR">#REF!</definedName>
    <definedName name="Ofwat___opening_tax_loss_balance___wholesale.WN">#REF!</definedName>
    <definedName name="Ofwat___opening_tax_loss_balance___wholesale.WR">#REF!</definedName>
    <definedName name="Ofwat___opening_tax_loss_balance___wholesale.WWN">#REF!</definedName>
    <definedName name="Ofwat___Opening_trade_and_other_payables___Wholesale_creditors___business_retail___nominal">#REF!</definedName>
    <definedName name="Ofwat___Opening_Trade_creditors_balance___control___nominal.ADDN1">#REF!</definedName>
    <definedName name="Ofwat___Opening_Trade_creditors_balance___control___nominal.ADDN2">#REF!</definedName>
    <definedName name="Ofwat___Opening_Trade_creditors_balance___control___nominal.BR">#REF!</definedName>
    <definedName name="Ofwat___Opening_Trade_creditors_balance___control___nominal.WN">#REF!</definedName>
    <definedName name="Ofwat___Opening_Trade_creditors_balance___control___nominal.WR">#REF!</definedName>
    <definedName name="Ofwat___Opening_Trade_creditors_balance___control___nominal.WWN">#REF!</definedName>
    <definedName name="Ofwat___Opening_Trade_debtors_balance___control___nominal.ADDN1">#REF!</definedName>
    <definedName name="Ofwat___Opening_Trade_debtors_balance___control___nominal.ADDN2">#REF!</definedName>
    <definedName name="Ofwat___Opening_Trade_debtors_balance___control___nominal.BR">#REF!</definedName>
    <definedName name="Ofwat___Opening_Trade_debtors_balance___control___nominal.WN">#REF!</definedName>
    <definedName name="Ofwat___Opening_Trade_debtors_balance___control___nominal.WR">#REF!</definedName>
    <definedName name="Ofwat___Opening_Trade_debtors_balance___control___nominal.WWN">#REF!</definedName>
    <definedName name="Ofwat___operating_costs_associated_with_equity_issuance___real.ADDN1">#REF!</definedName>
    <definedName name="Ofwat___operating_costs_associated_with_equity_issuance___real.ADDN2">#REF!</definedName>
    <definedName name="Ofwat___operating_costs_associated_with_equity_issuance___real.BR">#REF!</definedName>
    <definedName name="Ofwat___operating_costs_associated_with_equity_issuance___real.WN">#REF!</definedName>
    <definedName name="Ofwat___operating_costs_associated_with_equity_issuance___real.WR">#REF!</definedName>
    <definedName name="Ofwat___operating_costs_associated_with_equity_issuance___real.WWN">#REF!</definedName>
    <definedName name="Ofwat___Ordinary_dividend_override___nominal">#REF!</definedName>
    <definedName name="Ofwat___Ordinary_shares_issued___control___nominal.ADDN1">#REF!</definedName>
    <definedName name="Ofwat___Ordinary_shares_issued___control___nominal.ADDN2">#REF!</definedName>
    <definedName name="Ofwat___Ordinary_shares_issued___control___nominal.BR">#REF!</definedName>
    <definedName name="Ofwat___Ordinary_shares_issued___control___nominal.WN">#REF!</definedName>
    <definedName name="Ofwat___Ordinary_shares_issued___control___nominal.WR">#REF!</definedName>
    <definedName name="Ofwat___Ordinary_shares_issued___control___nominal.WWN">#REF!</definedName>
    <definedName name="Ofwat___Other_adjustments_to_taxable_profits___control___nominal.ADDN1">#REF!</definedName>
    <definedName name="Ofwat___Other_adjustments_to_taxable_profits___control___nominal.ADDN2">#REF!</definedName>
    <definedName name="Ofwat___Other_adjustments_to_taxable_profits___control___nominal.BR">#REF!</definedName>
    <definedName name="Ofwat___Other_adjustments_to_taxable_profits___control___nominal.WN">#REF!</definedName>
    <definedName name="Ofwat___Other_adjustments_to_taxable_profits___control___nominal.WR">#REF!</definedName>
    <definedName name="Ofwat___Other_adjustments_to_taxable_profits___control___nominal.WWN">#REF!</definedName>
    <definedName name="Ofwat___Other_creditors_target_balance___control___nominal.ADDN1">#REF!</definedName>
    <definedName name="Ofwat___Other_creditors_target_balance___control___nominal.ADDN2">#REF!</definedName>
    <definedName name="Ofwat___Other_creditors_target_balance___control___nominal.BR">#REF!</definedName>
    <definedName name="Ofwat___Other_creditors_target_balance___control___nominal.WN">#REF!</definedName>
    <definedName name="Ofwat___Other_creditors_target_balance___control___nominal.WR">#REF!</definedName>
    <definedName name="Ofwat___Other_creditors_target_balance___control___nominal.WWN">#REF!</definedName>
    <definedName name="Ofwat___other_debtors_target_balance___control___nominal.ADDN1">#REF!</definedName>
    <definedName name="Ofwat___other_debtors_target_balance___control___nominal.ADDN2">#REF!</definedName>
    <definedName name="Ofwat___other_debtors_target_balance___control___nominal.BR">#REF!</definedName>
    <definedName name="Ofwat___other_debtors_target_balance___control___nominal.WN">#REF!</definedName>
    <definedName name="Ofwat___other_debtors_target_balance___control___nominal.WR">#REF!</definedName>
    <definedName name="Ofwat___other_debtors_target_balance___control___nominal.WWN">#REF!</definedName>
    <definedName name="Ofwat___Other_operating_income___real.ADDN1">#REF!</definedName>
    <definedName name="Ofwat___Other_operating_income___real.ADDN2">#REF!</definedName>
    <definedName name="Ofwat___Other_operating_income___real.BR">#REF!</definedName>
    <definedName name="Ofwat___Other_operating_income___real.WN">#REF!</definedName>
    <definedName name="Ofwat___Other_operating_income___real.WR">#REF!</definedName>
    <definedName name="Ofwat___Other_operating_income___real.WWN">#REF!</definedName>
    <definedName name="Ofwat___Other_price_control_income___Third_party_revenue___real.ADDN1">#REF!</definedName>
    <definedName name="Ofwat___Other_price_control_income___Third_party_revenue___real.ADDN2">#REF!</definedName>
    <definedName name="Ofwat___Other_price_control_income___Third_party_revenue___real.BR">#REF!</definedName>
    <definedName name="Ofwat___Other_price_control_income___Third_party_revenue___real.WN">#REF!</definedName>
    <definedName name="Ofwat___Other_price_control_income___Third_party_revenue___real.WR">#REF!</definedName>
    <definedName name="Ofwat___Other_price_control_income___Third_party_revenue___real.WWN">#REF!</definedName>
    <definedName name="Ofwat___Other_taxable_income___Amortisation_on_grants_and_contributions___control___nominal.ADDN1">#REF!</definedName>
    <definedName name="Ofwat___Other_taxable_income___Amortisation_on_grants_and_contributions___control___nominal.ADDN2">#REF!</definedName>
    <definedName name="Ofwat___Other_taxable_income___Amortisation_on_grants_and_contributions___control___nominal.BR">#REF!</definedName>
    <definedName name="Ofwat___Other_taxable_income___Amortisation_on_grants_and_contributions___control___nominal.WN">#REF!</definedName>
    <definedName name="Ofwat___Other_taxable_income___Amortisation_on_grants_and_contributions___control___nominal.WR">#REF!</definedName>
    <definedName name="Ofwat___Other_taxable_income___Amortisation_on_grants_and_contributions___control___nominal.WWN">#REF!</definedName>
    <definedName name="Ofwat___Other_taxable_income___Grants_and_contributions_taxable_on_receipt___control___nominal.ADDN1">#REF!</definedName>
    <definedName name="Ofwat___Other_taxable_income___Grants_and_contributions_taxable_on_receipt___control___nominal.ADDN2">#REF!</definedName>
    <definedName name="Ofwat___Other_taxable_income___Grants_and_contributions_taxable_on_receipt___control___nominal.BR">#REF!</definedName>
    <definedName name="Ofwat___Other_taxable_income___Grants_and_contributions_taxable_on_receipt___control___nominal.WN">#REF!</definedName>
    <definedName name="Ofwat___Other_taxable_income___Grants_and_contributions_taxable_on_receipt___control___nominal.WR">#REF!</definedName>
    <definedName name="Ofwat___Other_taxable_income___Grants_and_contributions_taxable_on_receipt___control___nominal.WWN">#REF!</definedName>
    <definedName name="Ofwat___P_L_expenditure_not_allowable_as_a_deduction_from_taxable_trading_profits___control___nominal.ADDN1">#REF!</definedName>
    <definedName name="Ofwat___P_L_expenditure_not_allowable_as_a_deduction_from_taxable_trading_profits___control___nominal.ADDN2">#REF!</definedName>
    <definedName name="Ofwat___P_L_expenditure_not_allowable_as_a_deduction_from_taxable_trading_profits___control___nominal.BR">#REF!</definedName>
    <definedName name="Ofwat___P_L_expenditure_not_allowable_as_a_deduction_from_taxable_trading_profits___control___nominal.WN">#REF!</definedName>
    <definedName name="Ofwat___P_L_expenditure_not_allowable_as_a_deduction_from_taxable_trading_profits___control___nominal.WR">#REF!</definedName>
    <definedName name="Ofwat___P_L_expenditure_not_allowable_as_a_deduction_from_taxable_trading_profits___control___nominal.WWN">#REF!</definedName>
    <definedName name="Ofwat___P_L_expenditure_relating_to_renewals_not_allowable_as_a_deduction_from_taxable_trading_profits___control___nominal.ADDN1">#REF!</definedName>
    <definedName name="Ofwat___P_L_expenditure_relating_to_renewals_not_allowable_as_a_deduction_from_taxable_trading_profits___control___nominal.ADDN2">#REF!</definedName>
    <definedName name="Ofwat___P_L_expenditure_relating_to_renewals_not_allowable_as_a_deduction_from_taxable_trading_profits___control___nominal.BR">#REF!</definedName>
    <definedName name="Ofwat___P_L_expenditure_relating_to_renewals_not_allowable_as_a_deduction_from_taxable_trading_profits___control___nominal.WN">#REF!</definedName>
    <definedName name="Ofwat___P_L_expenditure_relating_to_renewals_not_allowable_as_a_deduction_from_taxable_trading_profits___control___nominal.WR">#REF!</definedName>
    <definedName name="Ofwat___P_L_expenditure_relating_to_renewals_not_allowable_as_a_deduction_from_taxable_trading_profits___control___nominal.WWN">#REF!</definedName>
    <definedName name="Ofwat___PAYG_Rate___Total_PAYG_rate.ADDN1">#REF!</definedName>
    <definedName name="Ofwat___PAYG_Rate___Total_PAYG_rate.ADDN2">#REF!</definedName>
    <definedName name="Ofwat___PAYG_Rate___Total_PAYG_rate.BR">#REF!</definedName>
    <definedName name="Ofwat___PAYG_Rate___Total_PAYG_rate.WN">#REF!</definedName>
    <definedName name="Ofwat___PAYG_Rate___Total_PAYG_rate.WR">#REF!</definedName>
    <definedName name="Ofwat___PAYG_Rate___Total_PAYG_rate.WWN">#REF!</definedName>
    <definedName name="Ofwat___Percentage_retail_earnings_distributed_as_dividends">#REF!</definedName>
    <definedName name="Ofwat___Post_financeability_adjustments_eligible_for_tax_uplift___real.ADDN1">#REF!</definedName>
    <definedName name="Ofwat___Post_financeability_adjustments_eligible_for_tax_uplift___real.ADDN2">#REF!</definedName>
    <definedName name="Ofwat___Post_financeability_adjustments_eligible_for_tax_uplift___real.BR">#REF!</definedName>
    <definedName name="Ofwat___Post_financeability_adjustments_eligible_for_tax_uplift___real.WN">#REF!</definedName>
    <definedName name="Ofwat___Post_financeability_adjustments_eligible_for_tax_uplift___real.WR">#REF!</definedName>
    <definedName name="Ofwat___Post_financeability_adjustments_eligible_for_tax_uplift___real.WWN">#REF!</definedName>
    <definedName name="Ofwat___Post_financeability_adjustments_not_eligible_for_tax_uplift___real.ADDN1">#REF!</definedName>
    <definedName name="Ofwat___Post_financeability_adjustments_not_eligible_for_tax_uplift___real.ADDN2">#REF!</definedName>
    <definedName name="Ofwat___Post_financeability_adjustments_not_eligible_for_tax_uplift___real.BR">#REF!</definedName>
    <definedName name="Ofwat___Post_financeability_adjustments_not_eligible_for_tax_uplift___real.WN">#REF!</definedName>
    <definedName name="Ofwat___Post_financeability_adjustments_not_eligible_for_tax_uplift___real.WR">#REF!</definedName>
    <definedName name="Ofwat___Post_financeability_adjustments_not_eligible_for_tax_uplift___real.WWN">#REF!</definedName>
    <definedName name="Ofwat___Pre_2020_RCV_opening_balance___real.ADDN1">#REF!</definedName>
    <definedName name="Ofwat___Pre_2020_RCV_opening_balance___real.ADDN2">#REF!</definedName>
    <definedName name="Ofwat___Pre_2020_RCV_opening_balance___real.BR">#REF!</definedName>
    <definedName name="Ofwat___Pre_2020_RCV_opening_balance___real.WN">#REF!</definedName>
    <definedName name="Ofwat___Pre_2020_RCV_opening_balance___real.WR">#REF!</definedName>
    <definedName name="Ofwat___Pre_2020_RCV_opening_balance___real.WWN">#REF!</definedName>
    <definedName name="Ofwat___Pre_2025_RCV_Run_off_rate.ADDN1">#REF!</definedName>
    <definedName name="Ofwat___Pre_2025_RCV_Run_off_rate.ADDN2">#REF!</definedName>
    <definedName name="Ofwat___Pre_2025_RCV_Run_off_rate.BR">#REF!</definedName>
    <definedName name="Ofwat___Pre_2025_RCV_Run_off_rate.WN">#REF!</definedName>
    <definedName name="Ofwat___Pre_2025_RCV_Run_off_rate.WR">#REF!</definedName>
    <definedName name="Ofwat___Pre_2025_RCV_Run_off_rate.WWN">#REF!</definedName>
    <definedName name="Ofwat___Price_control_income___third_party_services___Rechargeable_works___real.ADDN1">#REF!</definedName>
    <definedName name="Ofwat___Price_control_income___third_party_services___Rechargeable_works___real.ADDN2">#REF!</definedName>
    <definedName name="Ofwat___Price_control_income___third_party_services___Rechargeable_works___real.BR">#REF!</definedName>
    <definedName name="Ofwat___Price_control_income___third_party_services___Rechargeable_works___real.WN">#REF!</definedName>
    <definedName name="Ofwat___Price_control_income___third_party_services___Rechargeable_works___real.WR">#REF!</definedName>
    <definedName name="Ofwat___Price_control_income___third_party_services___Rechargeable_works___real.WWN">#REF!</definedName>
    <definedName name="Ofwat___Prior_period_company_residential_apportionment">#REF!</definedName>
    <definedName name="Ofwat___Proportion_of_capitalised_revenue_expenditure__infra___non_infra_.ADDN1">#REF!</definedName>
    <definedName name="Ofwat___Proportion_of_capitalised_revenue_expenditure__infra___non_infra_.ADDN2">#REF!</definedName>
    <definedName name="Ofwat___Proportion_of_capitalised_revenue_expenditure__infra___non_infra_.BR">#REF!</definedName>
    <definedName name="Ofwat___Proportion_of_capitalised_revenue_expenditure__infra___non_infra_.WN">#REF!</definedName>
    <definedName name="Ofwat___Proportion_of_capitalised_revenue_expenditure__infra___non_infra_.WR">#REF!</definedName>
    <definedName name="Ofwat___Proportion_of_capitalised_revenue_expenditure__infra___non_infra_.WWN">#REF!</definedName>
    <definedName name="Ofwat___proportion_of_new_capital_expenditure_not_qualifying_for_capital_allowance_deductions.ADDN1">#REF!</definedName>
    <definedName name="Ofwat___proportion_of_new_capital_expenditure_not_qualifying_for_capital_allowance_deductions.ADDN2">#REF!</definedName>
    <definedName name="Ofwat___proportion_of_new_capital_expenditure_not_qualifying_for_capital_allowance_deductions.BR">#REF!</definedName>
    <definedName name="Ofwat___proportion_of_new_capital_expenditure_not_qualifying_for_capital_allowance_deductions.WN">#REF!</definedName>
    <definedName name="Ofwat___proportion_of_new_capital_expenditure_not_qualifying_for_capital_allowance_deductions.WR">#REF!</definedName>
    <definedName name="Ofwat___proportion_of_new_capital_expenditure_not_qualifying_for_capital_allowance_deductions.WWN">#REF!</definedName>
    <definedName name="Ofwat___proportion_of_new_capital_expenditure_qualifying_for_a_full_deduction.ADDN1">#REF!</definedName>
    <definedName name="Ofwat___proportion_of_new_capital_expenditure_qualifying_for_a_full_deduction.ADDN2">#REF!</definedName>
    <definedName name="Ofwat___proportion_of_new_capital_expenditure_qualifying_for_a_full_deduction.BR">#REF!</definedName>
    <definedName name="Ofwat___proportion_of_new_capital_expenditure_qualifying_for_a_full_deduction.WN">#REF!</definedName>
    <definedName name="Ofwat___proportion_of_new_capital_expenditure_qualifying_for_a_full_deduction.WR">#REF!</definedName>
    <definedName name="Ofwat___proportion_of_new_capital_expenditure_qualifying_for_a_full_deduction.WWN">#REF!</definedName>
    <definedName name="Ofwat___Proportion_of_new_capital_expenditure_qualifying_for_high_level_deduction_main_rate_pool.ADDN1">#REF!</definedName>
    <definedName name="Ofwat___Proportion_of_new_capital_expenditure_qualifying_for_high_level_deduction_main_rate_pool.ADDN2">#REF!</definedName>
    <definedName name="Ofwat___Proportion_of_new_capital_expenditure_qualifying_for_high_level_deduction_main_rate_pool.BR">#REF!</definedName>
    <definedName name="Ofwat___Proportion_of_new_capital_expenditure_qualifying_for_high_level_deduction_main_rate_pool.WN">#REF!</definedName>
    <definedName name="Ofwat___Proportion_of_new_capital_expenditure_qualifying_for_high_level_deduction_main_rate_pool.WR">#REF!</definedName>
    <definedName name="Ofwat___Proportion_of_new_capital_expenditure_qualifying_for_high_level_deduction_main_rate_pool.WWN">#REF!</definedName>
    <definedName name="Ofwat___Proportion_of_new_capital_expenditure_qualifying_for_high_level_deduction_special_rate_pool.ADDN1">#REF!</definedName>
    <definedName name="Ofwat___Proportion_of_new_capital_expenditure_qualifying_for_high_level_deduction_special_rate_pool.ADDN2">#REF!</definedName>
    <definedName name="Ofwat___Proportion_of_new_capital_expenditure_qualifying_for_high_level_deduction_special_rate_pool.BR">#REF!</definedName>
    <definedName name="Ofwat___Proportion_of_new_capital_expenditure_qualifying_for_high_level_deduction_special_rate_pool.WN">#REF!</definedName>
    <definedName name="Ofwat___Proportion_of_new_capital_expenditure_qualifying_for_high_level_deduction_special_rate_pool.WR">#REF!</definedName>
    <definedName name="Ofwat___Proportion_of_new_capital_expenditure_qualifying_for_high_level_deduction_special_rate_pool.WWN">#REF!</definedName>
    <definedName name="Ofwat___Proportion_of_new_capital_expenditure_qualifying_for_high_level_deduction_structures_and_buildings__pool.ADDN1">#REF!</definedName>
    <definedName name="Ofwat___Proportion_of_new_capital_expenditure_qualifying_for_high_level_deduction_structures_and_buildings__pool.ADDN2">#REF!</definedName>
    <definedName name="Ofwat___Proportion_of_new_capital_expenditure_qualifying_for_high_level_deduction_structures_and_buildings__pool.BR">#REF!</definedName>
    <definedName name="Ofwat___Proportion_of_new_capital_expenditure_qualifying_for_high_level_deduction_structures_and_buildings__pool.WN">#REF!</definedName>
    <definedName name="Ofwat___Proportion_of_new_capital_expenditure_qualifying_for_high_level_deduction_structures_and_buildings__pool.WR">#REF!</definedName>
    <definedName name="Ofwat___Proportion_of_new_capital_expenditure_qualifying_for_high_level_deduction_structures_and_buildings__pool.WWN">#REF!</definedName>
    <definedName name="Ofwat___Proportion_of_RPI_ILD">#REF!</definedName>
    <definedName name="Ofwat___proportion_of_taxable_profits_available_for_tax_loss_utilisation">#REF!</definedName>
    <definedName name="Ofwat___QAA_reward__penalty____real.ADDN1">#REF!</definedName>
    <definedName name="Ofwat___QAA_reward__penalty____real.ADDN2">#REF!</definedName>
    <definedName name="Ofwat___QAA_reward__penalty____real.BR">#REF!</definedName>
    <definedName name="Ofwat___QAA_reward__penalty____real.WN">#REF!</definedName>
    <definedName name="Ofwat___QAA_reward__penalty____real.WR">#REF!</definedName>
    <definedName name="Ofwat___QAA_reward__penalty____real.WWN">#REF!</definedName>
    <definedName name="Ofwat___real_dividend_growth">#REF!</definedName>
    <definedName name="Ofwat___Reprofiling_revenue___real.ADDN1">#REF!</definedName>
    <definedName name="Ofwat___Reprofiling_revenue___real.ADDN2">#REF!</definedName>
    <definedName name="Ofwat___Reprofiling_revenue___real.BR">#REF!</definedName>
    <definedName name="Ofwat___Reprofiling_revenue___real.WN">#REF!</definedName>
    <definedName name="Ofwat___Reprofiling_revenue___real.WR">#REF!</definedName>
    <definedName name="Ofwat___Reprofiling_revenue___real.WWN">#REF!</definedName>
    <definedName name="Ofwat___Residential_net_margin_for_company">#REF!</definedName>
    <definedName name="Ofwat___Residential_Retail_allowed_depreciation__post_efficiency_challenge_and_adjustments____real">#REF!</definedName>
    <definedName name="Ofwat___Residential_retail_costs__opex_plus_depn__exc_3rd_party_services____measured___Wastewater_only___nominal">#REF!</definedName>
    <definedName name="Ofwat___Residential_retail_costs__opex_plus_depn__exc_3rd_party_services____measured___Water_only___nominal">#REF!</definedName>
    <definedName name="Ofwat___Residential_retail_costs__opex_plus_depn__exc_3rd_party_services____unmeasured___Wastewater_only___nominal">#REF!</definedName>
    <definedName name="Ofwat___Residential_retail_costs__opex_plus_depn__exc_3rd_party_services____unmeasured___Water_only___nominal">#REF!</definedName>
    <definedName name="Ofwat___Residential_retail_revenue_adjustment_active___real">#REF!</definedName>
    <definedName name="Ofwat___Retail___Corporation_tax_creditor_b_f___nominal">#REF!</definedName>
    <definedName name="Ofwat___Retail___Retail_creditor_months__Payment_terms___Business_retail_pays_wholesaler_in_arrears__advance_">#REF!</definedName>
    <definedName name="Ofwat___Retail___Retail_creditor_months__Payment_terms___Residential_retail_pays_wholesaler_in_arrears__advance_">#REF!</definedName>
    <definedName name="Ofwat___Retirement_benefit_asset____liability__balance___Business___nominal">#REF!</definedName>
    <definedName name="Ofwat___Retirement_benefit_asset____liability__balance___Residential___nominal">#REF!</definedName>
    <definedName name="Ofwat___RPI_CPIH_wedge_for_RPI_ILD_indexation_rate">#REF!</definedName>
    <definedName name="Ofwat___Run_off_rate_for_Post_2025_RCV.ADDN1">#REF!</definedName>
    <definedName name="Ofwat___Run_off_rate_for_Post_2025_RCV.ADDN2">#REF!</definedName>
    <definedName name="Ofwat___Run_off_rate_for_Post_2025_RCV.BR">#REF!</definedName>
    <definedName name="Ofwat___Run_off_rate_for_Post_2025_RCV.WN">#REF!</definedName>
    <definedName name="Ofwat___Run_off_rate_for_Post_2025_RCV.WR">#REF!</definedName>
    <definedName name="Ofwat___Run_off_rate_for_Post_2025_RCV.WWN">#REF!</definedName>
    <definedName name="Ofwat___Statutory_Corporation_tax_rate">#REF!</definedName>
    <definedName name="Ofwat___Tariff_Band___Forecast_allocated_wholesale_charge___nominal.1">#REF!</definedName>
    <definedName name="Ofwat___Tariff_Band___Forecast_allocated_wholesale_charge___nominal.2">#REF!</definedName>
    <definedName name="Ofwat___Tariff_Band___Forecast_allocated_wholesale_charge___nominal.3">#REF!</definedName>
    <definedName name="Ofwat___tariff_band___net_margin_percentage.1">#REF!</definedName>
    <definedName name="Ofwat___tariff_band___net_margin_percentage.2">#REF!</definedName>
    <definedName name="Ofwat___tariff_band___net_margin_percentage.3">#REF!</definedName>
    <definedName name="Ofwat___Tariff_Band___Number_of_customers___Tariff_Band.1">#REF!</definedName>
    <definedName name="Ofwat___Tariff_Band___Number_of_customers___Tariff_Band.2">#REF!</definedName>
    <definedName name="Ofwat___Tariff_Band___Number_of_customers___Tariff_Band.3">#REF!</definedName>
    <definedName name="Ofwat___tax_cashflow_initial_balance.ADDN1">#REF!</definedName>
    <definedName name="Ofwat___tax_cashflow_initial_balance.ADDN2">#REF!</definedName>
    <definedName name="Ofwat___tax_cashflow_initial_balance.BR">#REF!</definedName>
    <definedName name="Ofwat___tax_cashflow_initial_balance.WN">#REF!</definedName>
    <definedName name="Ofwat___tax_cashflow_initial_balance.WR">#REF!</definedName>
    <definedName name="Ofwat___tax_cashflow_initial_balance.WWN">#REF!</definedName>
    <definedName name="Ofwat___Tax_loss_allowance___nominal">#REF!</definedName>
    <definedName name="Ofwat___Tonnes_of_dry_solid___BR">#REF!</definedName>
    <definedName name="Ofwat___Total_Additional_control_customers_WN">#REF!</definedName>
    <definedName name="Ofwat___Total_Additional_control_customers_WR">#REF!</definedName>
    <definedName name="Ofwat___Total_direct_procurement_from_customers___infrastructure_cost_1___real.ADDN1">#REF!</definedName>
    <definedName name="Ofwat___Total_direct_procurement_from_customers___infrastructure_cost_1___real.ADDN2">#REF!</definedName>
    <definedName name="Ofwat___Total_direct_procurement_from_customers___infrastructure_cost_1___real.BR">#REF!</definedName>
    <definedName name="Ofwat___Total_direct_procurement_from_customers___infrastructure_cost_1___real.WN">#REF!</definedName>
    <definedName name="Ofwat___Total_direct_procurement_from_customers___infrastructure_cost_1___real.WR">#REF!</definedName>
    <definedName name="Ofwat___Total_direct_procurement_from_customers___infrastructure_cost_1___real.WWN">#REF!</definedName>
    <definedName name="Ofwat___Total_direct_procurement_from_customers___infrastructure_cost_2___real.ADDN1">#REF!</definedName>
    <definedName name="Ofwat___Total_direct_procurement_from_customers___infrastructure_cost_2___real.ADDN2">#REF!</definedName>
    <definedName name="Ofwat___Total_direct_procurement_from_customers___infrastructure_cost_2___real.BR">#REF!</definedName>
    <definedName name="Ofwat___Total_direct_procurement_from_customers___infrastructure_cost_2___real.WN">#REF!</definedName>
    <definedName name="Ofwat___Total_direct_procurement_from_customers___infrastructure_cost_2___real.WR">#REF!</definedName>
    <definedName name="Ofwat___Total_direct_procurement_from_customers___infrastructure_cost_2___real.WWN">#REF!</definedName>
    <definedName name="Ofwat___Total_direct_procurement_from_customers___infrastructure_cost_3___real.ADDN1">#REF!</definedName>
    <definedName name="Ofwat___Total_direct_procurement_from_customers___infrastructure_cost_3___real.ADDN2">#REF!</definedName>
    <definedName name="Ofwat___Total_direct_procurement_from_customers___infrastructure_cost_3___real.BR">#REF!</definedName>
    <definedName name="Ofwat___Total_direct_procurement_from_customers___infrastructure_cost_3___real.WN">#REF!</definedName>
    <definedName name="Ofwat___Total_direct_procurement_from_customers___infrastructure_cost_3___real.WR">#REF!</definedName>
    <definedName name="Ofwat___Total_direct_procurement_from_customers___infrastructure_cost_3___real.WWN">#REF!</definedName>
    <definedName name="Ofwat___Total_direct_procurement_from_customers___infrastructure_cost_4___real.ADDN1">#REF!</definedName>
    <definedName name="Ofwat___Total_direct_procurement_from_customers___infrastructure_cost_4___real.ADDN2">#REF!</definedName>
    <definedName name="Ofwat___Total_direct_procurement_from_customers___infrastructure_cost_4___real.BR">#REF!</definedName>
    <definedName name="Ofwat___Total_direct_procurement_from_customers___infrastructure_cost_4___real.WN">#REF!</definedName>
    <definedName name="Ofwat___Total_direct_procurement_from_customers___infrastructure_cost_4___real.WR">#REF!</definedName>
    <definedName name="Ofwat___Total_direct_procurement_from_customers___infrastructure_cost_4___real.WWN">#REF!</definedName>
    <definedName name="Ofwat___Total_direct_procurement_from_customers___infrastructure_cost_5___real.ADDN1">#REF!</definedName>
    <definedName name="Ofwat___Total_direct_procurement_from_customers___infrastructure_cost_5___real.ADDN2">#REF!</definedName>
    <definedName name="Ofwat___Total_direct_procurement_from_customers___infrastructure_cost_5___real.BR">#REF!</definedName>
    <definedName name="Ofwat___Total_direct_procurement_from_customers___infrastructure_cost_5___real.WN">#REF!</definedName>
    <definedName name="Ofwat___Total_direct_procurement_from_customers___infrastructure_cost_5___real.WR">#REF!</definedName>
    <definedName name="Ofwat___Total_direct_procurement_from_customers___infrastructure_cost_5___real.WWN">#REF!</definedName>
    <definedName name="Ofwat___Total_direct_procurement_from_customers___infrastructure_cost_6___real.ADDN1">#REF!</definedName>
    <definedName name="Ofwat___Total_direct_procurement_from_customers___infrastructure_cost_6___real.ADDN2">#REF!</definedName>
    <definedName name="Ofwat___Total_direct_procurement_from_customers___infrastructure_cost_6___real.BR">#REF!</definedName>
    <definedName name="Ofwat___Total_direct_procurement_from_customers___infrastructure_cost_6___real.WN">#REF!</definedName>
    <definedName name="Ofwat___Total_direct_procurement_from_customers___infrastructure_cost_6___real.WR">#REF!</definedName>
    <definedName name="Ofwat___Total_direct_procurement_from_customers___infrastructure_cost_6___real.WWN">#REF!</definedName>
    <definedName name="Ofwat___Total_gross_operational_expenditure_including_cost_sharing___real.ADDN1">#REF!</definedName>
    <definedName name="Ofwat___Total_gross_operational_expenditure_including_cost_sharing___real.ADDN2">#REF!</definedName>
    <definedName name="Ofwat___Total_gross_operational_expenditure_including_cost_sharing___real.BR">#REF!</definedName>
    <definedName name="Ofwat___Total_gross_operational_expenditure_including_cost_sharing___real.WN">#REF!</definedName>
    <definedName name="Ofwat___Total_gross_operational_expenditure_including_cost_sharing___real.WR">#REF!</definedName>
    <definedName name="Ofwat___Total_gross_operational_expenditure_including_cost_sharing___real.WWN">#REF!</definedName>
    <definedName name="Ofwat___Trade_and_other_payables___Retail_other_payables___nominal">#REF!</definedName>
    <definedName name="Ofwat___Trade_and_other_payables___Retail_trade_payables___nominal">#REF!</definedName>
    <definedName name="Ofwat___Trade_and_other_payables___Wholesale_creditors___residential_retail___nominal">#REF!</definedName>
    <definedName name="Ofwat___Unmeasured_charge___business.ADDN1">#REF!</definedName>
    <definedName name="Ofwat___Unmeasured_charge___business.ADDN2">#REF!</definedName>
    <definedName name="Ofwat___Unmeasured_charge___business.BR">#REF!</definedName>
    <definedName name="Ofwat___Unmeasured_charge___business.WN">#REF!</definedName>
    <definedName name="Ofwat___Unmeasured_charge___business.WR">#REF!</definedName>
    <definedName name="Ofwat___Unmeasured_charge___business.WWN">#REF!</definedName>
    <definedName name="Ofwat___Unmeasured_charge___residential.ADDN1">#REF!</definedName>
    <definedName name="Ofwat___Unmeasured_charge___residential.ADDN2">#REF!</definedName>
    <definedName name="Ofwat___Unmeasured_charge___residential.BR">#REF!</definedName>
    <definedName name="Ofwat___Unmeasured_charge___residential.WN">#REF!</definedName>
    <definedName name="Ofwat___Unmeasured_charge___residential.WR">#REF!</definedName>
    <definedName name="Ofwat___Unmeasured_charge___residential.WWN">#REF!</definedName>
    <definedName name="Ofwat___Water_efficiency_funding___real.ADDN1">#REF!</definedName>
    <definedName name="Ofwat___Water_efficiency_funding___real.ADDN2">#REF!</definedName>
    <definedName name="Ofwat___Water_efficiency_funding___real.BR">#REF!</definedName>
    <definedName name="Ofwat___Water_efficiency_funding___real.WN">#REF!</definedName>
    <definedName name="Ofwat___Water_efficiency_funding___real.WR">#REF!</definedName>
    <definedName name="Ofwat___Water_efficiency_funding___real.WWN">#REF!</definedName>
    <definedName name="Ofwat___Wholesale___Trade_creditor_days___control.ADDN1">#REF!</definedName>
    <definedName name="Ofwat___Wholesale___Trade_creditor_days___control.ADDN2">#REF!</definedName>
    <definedName name="Ofwat___Wholesale___Trade_creditor_days___control.BR">#REF!</definedName>
    <definedName name="Ofwat___Wholesale___Trade_creditor_days___control.WN">#REF!</definedName>
    <definedName name="Ofwat___Wholesale___Trade_creditor_days___control.WR">#REF!</definedName>
    <definedName name="Ofwat___Wholesale___Trade_creditor_days___control.WWN">#REF!</definedName>
    <definedName name="Ofwat___Wholesale_and_retail_line_item_split___actual_company_structure___Retained_profits___residential_retail___nominal">#REF!</definedName>
    <definedName name="Ofwat___Wholesale_and_retail_line_item_split___Capex_creditor___business_retail___nominal">#REF!</definedName>
    <definedName name="Ofwat___Wholesale_and_retail_line_item_split___capex_creditors___residential_retail___nominal">#REF!</definedName>
    <definedName name="Ofwat___Wholesale_DB_pension_cash_excess_over_charge___control___real.ADDN1">#REF!</definedName>
    <definedName name="Ofwat___Wholesale_DB_pension_cash_excess_over_charge___control___real.ADDN2">#REF!</definedName>
    <definedName name="Ofwat___Wholesale_DB_pension_cash_excess_over_charge___control___real.BR">#REF!</definedName>
    <definedName name="Ofwat___Wholesale_DB_pension_cash_excess_over_charge___control___real.WN">#REF!</definedName>
    <definedName name="Ofwat___Wholesale_DB_pension_cash_excess_over_charge___control___real.WR">#REF!</definedName>
    <definedName name="Ofwat___Wholesale_DB_pension_cash_excess_over_charge___control___real.WWN">#REF!</definedName>
    <definedName name="Ofwat___Wholesale_fixed_asset_life__post_override____control.ADDN1">#REF!</definedName>
    <definedName name="Ofwat___Wholesale_fixed_asset_life__post_override____control.ADDN2">#REF!</definedName>
    <definedName name="Ofwat___Wholesale_fixed_asset_life__post_override____control.BR">#REF!</definedName>
    <definedName name="Ofwat___Wholesale_fixed_asset_life__post_override____control.WN">#REF!</definedName>
    <definedName name="Ofwat___Wholesale_fixed_asset_life__post_override____control.WR">#REF!</definedName>
    <definedName name="Ofwat___Wholesale_fixed_asset_life__post_override____control.WWN">#REF!</definedName>
    <definedName name="Ofwat___Wholesale_WACC___notional___Cost_of_debt___nominal.ADDN1">#REF!</definedName>
    <definedName name="Ofwat___Wholesale_WACC___notional___Cost_of_debt___nominal.ADDN2">#REF!</definedName>
    <definedName name="Ofwat___Wholesale_WACC___notional___Cost_of_debt___nominal.BR">#REF!</definedName>
    <definedName name="Ofwat___Wholesale_WACC___notional___Cost_of_debt___nominal.WN">#REF!</definedName>
    <definedName name="Ofwat___Wholesale_WACC___notional___Cost_of_debt___nominal.WR">#REF!</definedName>
    <definedName name="Ofwat___Wholesale_WACC___notional___Cost_of_debt___nominal.WWN">#REF!</definedName>
    <definedName name="Ofwat___Wholesale_WACC___notional___Equity___nominal.ADDN1">#REF!</definedName>
    <definedName name="Ofwat___Wholesale_WACC___notional___Equity___nominal.ADDN2">#REF!</definedName>
    <definedName name="Ofwat___Wholesale_WACC___notional___Equity___nominal.BR">#REF!</definedName>
    <definedName name="Ofwat___Wholesale_WACC___notional___Equity___nominal.WN">#REF!</definedName>
    <definedName name="Ofwat___Wholesale_WACC___notional___Equity___nominal.WR">#REF!</definedName>
    <definedName name="Ofwat___Wholesale_WACC___notional___Equity___nominal.WWN">#REF!</definedName>
    <definedName name="Ofwat___Wholesale_WACC___notional___Gearing___nominal.ADDN1">#REF!</definedName>
    <definedName name="Ofwat___Wholesale_WACC___notional___Gearing___nominal.ADDN2">#REF!</definedName>
    <definedName name="Ofwat___Wholesale_WACC___notional___Gearing___nominal.BR">#REF!</definedName>
    <definedName name="Ofwat___Wholesale_WACC___notional___Gearing___nominal.WN">#REF!</definedName>
    <definedName name="Ofwat___Wholesale_WACC___notional___Gearing___nominal.WR">#REF!</definedName>
    <definedName name="Ofwat___Wholesale_WACC___notional___Gearing___nominal.WWN">#REF!</definedName>
    <definedName name="Ofwat___Year_on_year___change___CPI_H___Financial_year_average_indices_year_on_year__">#REF!</definedName>
    <definedName name="OISIII" localSheetId="1" hidden="1">#REF!</definedName>
    <definedName name="OISIII" localSheetId="0" hidden="1">#REF!</definedName>
    <definedName name="OISIII" localSheetId="5" hidden="1">#REF!</definedName>
    <definedName name="OISIII" hidden="1">#REF!</definedName>
    <definedName name="Opening_called_up_share_capital___Appointee___nominal">#REF!</definedName>
    <definedName name="Opening_change_in_net_debt_balance___nominal.ADDN1">#REF!</definedName>
    <definedName name="Opening_change_in_net_debt_balance___nominal.ADDN2">#REF!</definedName>
    <definedName name="Opening_change_in_net_debt_balance___nominal.BR">#REF!</definedName>
    <definedName name="Opening_change_in_net_debt_balance___nominal.WN">#REF!</definedName>
    <definedName name="Opening_change_in_net_debt_balance___nominal.WR">#REF!</definedName>
    <definedName name="Opening_change_in_net_debt_balance___nominal.WWN">#REF!</definedName>
    <definedName name="Opening_Debtor_balance___Business___nominal">#REF!</definedName>
    <definedName name="Opening_net_debt___nominal.ADDN1">#REF!</definedName>
    <definedName name="Opening_net_debt___nominal.ADDN2">#REF!</definedName>
    <definedName name="Opening_net_debt___nominal.BR">#REF!</definedName>
    <definedName name="Opening_net_debt___nominal.WN">#REF!</definedName>
    <definedName name="Opening_net_debt___nominal.WR">#REF!</definedName>
    <definedName name="Opening_net_debt___nominal.WWN">#REF!</definedName>
    <definedName name="Opening_Reg_Equity___nominal">#REF!</definedName>
    <definedName name="Opening_Tax_loss_balance___wholesale___nominal">#REF!</definedName>
    <definedName name="Opening_Wholesale_creditor_balance___Residential___nominal">#REF!</definedName>
    <definedName name="Operating_cash_flow___Business___nominal">#REF!</definedName>
    <definedName name="Operating_cash_flow___Residential___nominal">#REF!</definedName>
    <definedName name="Operating_costs_associated_with_equity_issuance___nominal.ADDN1">#REF!</definedName>
    <definedName name="Operating_costs_associated_with_equity_issuance___nominal.ADDN2">#REF!</definedName>
    <definedName name="Operating_costs_associated_with_equity_issuance___nominal.BR">#REF!</definedName>
    <definedName name="Operating_costs_associated_with_equity_issuance___nominal.WN">#REF!</definedName>
    <definedName name="Operating_costs_associated_with_equity_issuance___nominal.WR">#REF!</definedName>
    <definedName name="Operating_costs_associated_with_equity_issuance___nominal.WWN">#REF!</definedName>
    <definedName name="Operating_costs_associated_with_PDR_allowance___nominal.ADDN1">#REF!</definedName>
    <definedName name="Operating_costs_associated_with_PDR_allowance___nominal.ADDN2">#REF!</definedName>
    <definedName name="Operating_costs_associated_with_PDR_allowance___nominal.BR">#REF!</definedName>
    <definedName name="Operating_costs_associated_with_PDR_allowance___nominal.WN">#REF!</definedName>
    <definedName name="Operating_costs_associated_with_PDR_allowance___nominal.WR">#REF!</definedName>
    <definedName name="Operating_costs_associated_with_PDR_allowance___nominal.WWN">#REF!</definedName>
    <definedName name="Operating_costs_associated_with_PDR_allowance___wholesale___nominal">#REF!</definedName>
    <definedName name="Operating_income___Appointee___nominal">#REF!</definedName>
    <definedName name="Operating_income___nominal.ADDN1">#REF!</definedName>
    <definedName name="Operating_income___nominal.ADDN2">#REF!</definedName>
    <definedName name="Operating_income___nominal.BR">#REF!</definedName>
    <definedName name="Operating_income___nominal.WN">#REF!</definedName>
    <definedName name="Operating_income___nominal.WR">#REF!</definedName>
    <definedName name="Operating_income___nominal.WWN">#REF!</definedName>
    <definedName name="Operating_Income___real.ADDN1">#REF!</definedName>
    <definedName name="Operating_Income___real.ADDN2">#REF!</definedName>
    <definedName name="Operating_Income___real.BR">#REF!</definedName>
    <definedName name="Operating_Income___real.WN">#REF!</definedName>
    <definedName name="Operating_Income___real.WR">#REF!</definedName>
    <definedName name="Operating_Income___real.WWN">#REF!</definedName>
    <definedName name="Operating_Income___real___ADDN1">#REF!</definedName>
    <definedName name="Operating_Income___real___ADDN2">#REF!</definedName>
    <definedName name="Operating_Income___real___BR">#REF!</definedName>
    <definedName name="Operating_Income___real___WN">#REF!</definedName>
    <definedName name="Operating_Income___real___WR">#REF!</definedName>
    <definedName name="Operating_Income___real___WWN">#REF!</definedName>
    <definedName name="Operating_income___Wholesale___nominal">#REF!</definedName>
    <definedName name="Operating_profit___Appointee___nominal">#REF!</definedName>
    <definedName name="Opex___Appointee___nominal">#REF!</definedName>
    <definedName name="Opex___Appointee___nominal.NEG">#REF!</definedName>
    <definedName name="Opex_grants_and_contributions___nominal.ADDN1">#REF!</definedName>
    <definedName name="Opex_grants_and_contributions___nominal.ADDN2">#REF!</definedName>
    <definedName name="Opex_grants_and_contributions___nominal.BR">#REF!</definedName>
    <definedName name="Opex_grants_and_contributions___nominal.WN">#REF!</definedName>
    <definedName name="Opex_grants_and_contributions___nominal.WR">#REF!</definedName>
    <definedName name="Opex_grants_and_contributions___nominal.WWN">#REF!</definedName>
    <definedName name="Opex_grants_and_contributions___real.ADDN1">#REF!</definedName>
    <definedName name="Opex_grants_and_contributions___real.ADDN2">#REF!</definedName>
    <definedName name="Opex_grants_and_contributions___real.BR">#REF!</definedName>
    <definedName name="Opex_grants_and_contributions___real.WN">#REF!</definedName>
    <definedName name="Opex_grants_and_contributions___real.WR">#REF!</definedName>
    <definedName name="Opex_grants_and_contributions___real.WWN">#REF!</definedName>
    <definedName name="opt_actuals" localSheetId="1">#REF!</definedName>
    <definedName name="opt_actuals" localSheetId="0">#REF!</definedName>
    <definedName name="opt_actuals">#REF!</definedName>
    <definedName name="opt_actuals_percentage" localSheetId="1">#REF!</definedName>
    <definedName name="opt_actuals_percentage" localSheetId="0">#REF!</definedName>
    <definedName name="opt_actuals_percentage">#REF!</definedName>
    <definedName name="opt_baseline_bid_threshold" localSheetId="1">#REF!</definedName>
    <definedName name="opt_baseline_bid_threshold" localSheetId="0">#REF!</definedName>
    <definedName name="opt_baseline_bid_threshold">#REF!</definedName>
    <definedName name="opt_baseline_cap" localSheetId="1">#REF!</definedName>
    <definedName name="opt_baseline_cap" localSheetId="0">#REF!</definedName>
    <definedName name="opt_baseline_cap">#REF!</definedName>
    <definedName name="opt_bids" localSheetId="1">#REF!</definedName>
    <definedName name="opt_bids" localSheetId="0">#REF!</definedName>
    <definedName name="opt_bids">#REF!</definedName>
    <definedName name="opt_bids_percentage" localSheetId="1">#REF!</definedName>
    <definedName name="opt_bids_percentage" localSheetId="0">#REF!</definedName>
    <definedName name="opt_bids_percentage">#REF!</definedName>
    <definedName name="opt_gearing" localSheetId="1">#REF!</definedName>
    <definedName name="opt_gearing" localSheetId="0">#REF!</definedName>
    <definedName name="opt_gearing">#REF!</definedName>
    <definedName name="opt_tax" localSheetId="1">#REF!</definedName>
    <definedName name="opt_tax" localSheetId="0">#REF!</definedName>
    <definedName name="opt_tax">#REF!</definedName>
    <definedName name="opt_wacc" localSheetId="1">#REF!</definedName>
    <definedName name="opt_wacc" localSheetId="0">#REF!</definedName>
    <definedName name="opt_wacc">#REF!</definedName>
    <definedName name="Ordinary_dividend_declared___control___nominal.ADDN1" localSheetId="1">#REF!</definedName>
    <definedName name="Ordinary_dividend_declared___control___nominal.ADDN1">#REF!</definedName>
    <definedName name="Ordinary_dividend_declared___control___nominal.ADDN1.NEG" localSheetId="1">#REF!</definedName>
    <definedName name="Ordinary_dividend_declared___control___nominal.ADDN1.NEG">#REF!</definedName>
    <definedName name="Ordinary_dividend_declared___control___nominal.ADDN2" localSheetId="1">#REF!</definedName>
    <definedName name="Ordinary_dividend_declared___control___nominal.ADDN2">#REF!</definedName>
    <definedName name="Ordinary_dividend_declared___control___nominal.ADDN2.NEG">#REF!</definedName>
    <definedName name="Ordinary_dividend_declared___control___nominal.BR">#REF!</definedName>
    <definedName name="Ordinary_dividend_declared___control___nominal.BR.NEG">#REF!</definedName>
    <definedName name="Ordinary_dividend_declared___control___nominal.WN">#REF!</definedName>
    <definedName name="Ordinary_dividend_declared___control___nominal.WN.NEG">#REF!</definedName>
    <definedName name="Ordinary_dividend_declared___control___nominal.WR">#REF!</definedName>
    <definedName name="Ordinary_dividend_declared___control___nominal.WR.NEG">#REF!</definedName>
    <definedName name="Ordinary_dividend_declared___control___nominal.WWN">#REF!</definedName>
    <definedName name="Ordinary_dividend_declared___control___nominal.WWN.NEG">#REF!</definedName>
    <definedName name="Ordinary_dividend_paid___control___nominal.ADDN1">#REF!</definedName>
    <definedName name="Ordinary_dividend_paid___control___nominal.ADDN2">#REF!</definedName>
    <definedName name="Ordinary_dividend_paid___control___nominal.BR">#REF!</definedName>
    <definedName name="Ordinary_dividend_paid___control___nominal.WN">#REF!</definedName>
    <definedName name="Ordinary_dividend_paid___control___nominal.WR">#REF!</definedName>
    <definedName name="Ordinary_dividend_paid___control___nominal.WWN">#REF!</definedName>
    <definedName name="Other_adjustments_to_taxable_profits___wholesale___nominal">#REF!</definedName>
    <definedName name="Other_creditors_balance___control___nominal.ADDN1">#REF!</definedName>
    <definedName name="Other_creditors_balance___control___nominal.ADDN1.BEG">#REF!</definedName>
    <definedName name="Other_creditors_balance___control___nominal.ADDN2">#REF!</definedName>
    <definedName name="Other_creditors_balance___control___nominal.ADDN2.BEG">#REF!</definedName>
    <definedName name="Other_creditors_balance___control___nominal.BR">#REF!</definedName>
    <definedName name="Other_creditors_balance___control___nominal.BR.BEG">#REF!</definedName>
    <definedName name="Other_creditors_balance___control___nominal.WN">#REF!</definedName>
    <definedName name="Other_creditors_balance___control___nominal.WN.BEG">#REF!</definedName>
    <definedName name="Other_creditors_balance___control___nominal.WR">#REF!</definedName>
    <definedName name="Other_creditors_balance___control___nominal.WR.BEG">#REF!</definedName>
    <definedName name="Other_creditors_balance___control___nominal.WWN">#REF!</definedName>
    <definedName name="Other_creditors_balance___control___nominal.WWN.BEG">#REF!</definedName>
    <definedName name="Other_debtors_balance___control___nominal.ADDN1">#REF!</definedName>
    <definedName name="Other_debtors_balance___control___nominal.ADDN1.BEG">#REF!</definedName>
    <definedName name="Other_debtors_balance___control___nominal.ADDN2">#REF!</definedName>
    <definedName name="Other_debtors_balance___control___nominal.ADDN2.BEG">#REF!</definedName>
    <definedName name="Other_debtors_balance___control___nominal.BR">#REF!</definedName>
    <definedName name="Other_debtors_balance___control___nominal.BR.BEG">#REF!</definedName>
    <definedName name="Other_debtors_balance___control___nominal.WN">#REF!</definedName>
    <definedName name="Other_debtors_balance___control___nominal.WN.BEG">#REF!</definedName>
    <definedName name="Other_debtors_balance___control___nominal.WR">#REF!</definedName>
    <definedName name="Other_debtors_balance___control___nominal.WR.BEG">#REF!</definedName>
    <definedName name="Other_debtors_balance___control___nominal.WWN">#REF!</definedName>
    <definedName name="Other_debtors_balance___control___nominal.WWN.BEG">#REF!</definedName>
    <definedName name="Other_Income__incl._3rd_party_income____Appointee___nominal">#REF!</definedName>
    <definedName name="Other_income__incl._3rd_party_income____Wholesale___nominal">#REF!</definedName>
    <definedName name="Other_liabilities_balance___control___nominal.ADDN1">#REF!</definedName>
    <definedName name="Other_liabilities_balance___control___nominal.ADDN1.BEG">#REF!</definedName>
    <definedName name="Other_liabilities_balance___control___nominal.ADDN2">#REF!</definedName>
    <definedName name="Other_liabilities_balance___control___nominal.ADDN2.BEG">#REF!</definedName>
    <definedName name="Other_liabilities_balance___control___nominal.BR">#REF!</definedName>
    <definedName name="Other_liabilities_balance___control___nominal.BR.BEG">#REF!</definedName>
    <definedName name="Other_liabilities_balance___control___nominal.WN">#REF!</definedName>
    <definedName name="Other_liabilities_balance___control___nominal.WN.BEG">#REF!</definedName>
    <definedName name="Other_liabilities_balance___control___nominal.WR">#REF!</definedName>
    <definedName name="Other_liabilities_balance___control___nominal.WR.BEG">#REF!</definedName>
    <definedName name="Other_liabilities_balance___control___nominal.WWN">#REF!</definedName>
    <definedName name="Other_liabilities_balance___control___nominal.WWN.BEG">#REF!</definedName>
    <definedName name="Other_liabilities_balance___Wholesale___nominal">#REF!</definedName>
    <definedName name="Other_liability_movement___Appointee___nominal">#REF!</definedName>
    <definedName name="Other_price_control_income___real___ADDN1">#REF!</definedName>
    <definedName name="Other_price_control_income___real___ADDN2">#REF!</definedName>
    <definedName name="Other_price_control_income___real___BR">#REF!</definedName>
    <definedName name="Other_price_control_income___real___WN">#REF!</definedName>
    <definedName name="Other_price_control_income___real___WR">#REF!</definedName>
    <definedName name="Other_price_control_income___real___WWN">#REF!</definedName>
    <definedName name="Other_taxable_income_items_for_taxable_profit____loss____control___nominal.ADDN1">#REF!</definedName>
    <definedName name="Other_taxable_income_items_for_taxable_profit____loss____control___nominal.ADDN2">#REF!</definedName>
    <definedName name="Other_taxable_income_items_for_taxable_profit____loss____control___nominal.BR">#REF!</definedName>
    <definedName name="Other_taxable_income_items_for_taxable_profit____loss____control___nominal.WN">#REF!</definedName>
    <definedName name="Other_taxable_income_items_for_taxable_profit____loss____control___nominal.WR">#REF!</definedName>
    <definedName name="Other_taxable_income_items_for_taxable_profit____loss____control___nominal.WWN">#REF!</definedName>
    <definedName name="Other_taxable_income_items_for_taxable_profit____loss____nominal">#REF!</definedName>
    <definedName name="Other_taxable_income_items_for_taxable_profit____loss____post_financeability___control___nominal.ADDN1">#REF!</definedName>
    <definedName name="Other_taxable_income_items_for_taxable_profit____loss____post_financeability___control___nominal.ADDN2">#REF!</definedName>
    <definedName name="Other_taxable_income_items_for_taxable_profit____loss____post_financeability___control___nominal.BR">#REF!</definedName>
    <definedName name="Other_taxable_income_items_for_taxable_profit____loss____post_financeability___control___nominal.WN">#REF!</definedName>
    <definedName name="Other_taxable_income_items_for_taxable_profit____loss____post_financeability___control___nominal.WR">#REF!</definedName>
    <definedName name="Other_taxable_income_items_for_taxable_profit____loss____post_financeability___control___nominal.WWN">#REF!</definedName>
    <definedName name="Other_taxable_income_items_for_taxable_profit____loss____post_financeability___nominal">#REF!</definedName>
    <definedName name="Others_liabilities_balance___Appointee___nominal">#REF!</definedName>
    <definedName name="OutputPrepFM1" localSheetId="1" hidden="1">{"NET",#N/A,FALSE,"401C11"}</definedName>
    <definedName name="OutputPrepFM1" hidden="1">{"NET",#N/A,FALSE,"401C11"}</definedName>
    <definedName name="Override_____of_dividends_issued_as_scrip_shares">#REF!</definedName>
    <definedName name="Override_____of_ILD">#REF!</definedName>
    <definedName name="Override_____of_ordinary_dividends_paid_as_interim_dividend">#REF!</definedName>
    <definedName name="Override___2020_25_RCV_opening_balance___real.ADDN1">#REF!</definedName>
    <definedName name="Override___2020_25_RCV_opening_balance___real.ADDN2">#REF!</definedName>
    <definedName name="Override___2020_25_RCV_opening_balance___real.BR">#REF!</definedName>
    <definedName name="Override___2020_25_RCV_opening_balance___real.WN">#REF!</definedName>
    <definedName name="Override___2020_25_RCV_opening_balance___real.WR">#REF!</definedName>
    <definedName name="Override___2020_25_RCV_opening_balance___real.WWN">#REF!</definedName>
    <definedName name="Override___accounting_charge_included_in_regulatory_accounts_for_Defined_Contribution_schemes___charge_for_DC_schemes___control___real.ADDN1">#REF!</definedName>
    <definedName name="Override___accounting_charge_included_in_regulatory_accounts_for_Defined_Contribution_schemes___charge_for_DC_schemes___control___real.ADDN2">#REF!</definedName>
    <definedName name="Override___accounting_charge_included_in_regulatory_accounts_for_Defined_Contribution_schemes___charge_for_DC_schemes___control___real.BR">#REF!</definedName>
    <definedName name="Override___accounting_charge_included_in_regulatory_accounts_for_Defined_Contribution_schemes___charge_for_DC_schemes___control___real.WN">#REF!</definedName>
    <definedName name="Override___accounting_charge_included_in_regulatory_accounts_for_Defined_Contribution_schemes___charge_for_DC_schemes___control___real.WR">#REF!</definedName>
    <definedName name="Override___accounting_charge_included_in_regulatory_accounts_for_Defined_Contribution_schemes___charge_for_DC_schemes___control___real.WWN">#REF!</definedName>
    <definedName name="Override___actual_opening_fixed_rate_debt___nominal.ADDN1">#REF!</definedName>
    <definedName name="Override___actual_opening_fixed_rate_debt___nominal.ADDN2">#REF!</definedName>
    <definedName name="Override___actual_opening_fixed_rate_debt___nominal.BR">#REF!</definedName>
    <definedName name="Override___actual_opening_fixed_rate_debt___nominal.WN">#REF!</definedName>
    <definedName name="Override___actual_opening_fixed_rate_debt___nominal.WR">#REF!</definedName>
    <definedName name="Override___actual_opening_fixed_rate_debt___nominal.WWN">#REF!</definedName>
    <definedName name="Override___actual_opening_Floating_rate_debt___nominal.ADDN1">#REF!</definedName>
    <definedName name="Override___actual_opening_Floating_rate_debt___nominal.ADDN2">#REF!</definedName>
    <definedName name="Override___actual_opening_Floating_rate_debt___nominal.BR">#REF!</definedName>
    <definedName name="Override___actual_opening_Floating_rate_debt___nominal.WN">#REF!</definedName>
    <definedName name="Override___actual_opening_Floating_rate_debt___nominal.WR">#REF!</definedName>
    <definedName name="Override___actual_opening_Floating_rate_debt___nominal.WWN">#REF!</definedName>
    <definedName name="Override___actual_opening_index_linked_debt___nominal.ADDN1">#REF!</definedName>
    <definedName name="Override___actual_opening_index_linked_debt___nominal.ADDN2">#REF!</definedName>
    <definedName name="Override___actual_opening_index_linked_debt___nominal.BR">#REF!</definedName>
    <definedName name="Override___actual_opening_index_linked_debt___nominal.WN">#REF!</definedName>
    <definedName name="Override___actual_opening_index_linked_debt___nominal.WR">#REF!</definedName>
    <definedName name="Override___actual_opening_index_linked_debt___nominal.WWN">#REF!</definedName>
    <definedName name="Override___adjustment_to_tax_payment.ADDN1">#REF!</definedName>
    <definedName name="Override___adjustment_to_tax_payment.ADDN2">#REF!</definedName>
    <definedName name="Override___adjustment_to_tax_payment.BR">#REF!</definedName>
    <definedName name="Override___adjustment_to_tax_payment.WN">#REF!</definedName>
    <definedName name="Override___adjustment_to_tax_payment.WR">#REF!</definedName>
    <definedName name="Override___adjustment_to_tax_payment.WWN">#REF!</definedName>
    <definedName name="Override___Adjustment_to_Wholesale_revenue_requirement___real.ADDN1">#REF!</definedName>
    <definedName name="Override___Adjustment_to_Wholesale_revenue_requirement___real.ADDN2">#REF!</definedName>
    <definedName name="Override___Adjustment_to_Wholesale_revenue_requirement___real.BR">#REF!</definedName>
    <definedName name="Override___Adjustment_to_Wholesale_revenue_requirement___real.WN">#REF!</definedName>
    <definedName name="Override___Adjustment_to_Wholesale_revenue_requirement___real.WR">#REF!</definedName>
    <definedName name="Override___Adjustment_to_Wholesale_revenue_requirement___real.WWN">#REF!</definedName>
    <definedName name="Override___allowable_depreciation_on_capitalised_revenue___control.ADDN1">#REF!</definedName>
    <definedName name="Override___allowable_depreciation_on_capitalised_revenue___control.ADDN2">#REF!</definedName>
    <definedName name="Override___allowable_depreciation_on_capitalised_revenue___control.BR">#REF!</definedName>
    <definedName name="Override___allowable_depreciation_on_capitalised_revenue___control.WN">#REF!</definedName>
    <definedName name="Override___allowable_depreciation_on_capitalised_revenue___control.WR">#REF!</definedName>
    <definedName name="Override___allowable_depreciation_on_capitalised_revenue___control.WWN">#REF!</definedName>
    <definedName name="Override___Alternative_revenue_value___real.ADDN1">#REF!</definedName>
    <definedName name="Override___Alternative_revenue_value___real.ADDN2">#REF!</definedName>
    <definedName name="Override___Alternative_revenue_value___real.BR">#REF!</definedName>
    <definedName name="Override___Alternative_revenue_value___real.WN">#REF!</definedName>
    <definedName name="Override___Alternative_revenue_value___real.WR">#REF!</definedName>
    <definedName name="Override___Alternative_revenue_value___real.WWN">#REF!</definedName>
    <definedName name="Override___Base_revenue_for_2024_25___real.ADDN1">#REF!</definedName>
    <definedName name="Override___Base_revenue_for_2024_25___real.ADDN2">#REF!</definedName>
    <definedName name="Override___Base_revenue_for_2024_25___real.BR">#REF!</definedName>
    <definedName name="Override___Base_revenue_for_2024_25___real.WN">#REF!</definedName>
    <definedName name="Override___Base_revenue_for_2024_25___real.WR">#REF!</definedName>
    <definedName name="Override___Base_revenue_for_2024_25___real.WWN">#REF!</definedName>
    <definedName name="Override___blended_interest_rate_on_change_in_borrowings">#REF!</definedName>
    <definedName name="Override___Business__retail_total_allowed_depreciation___real">#REF!</definedName>
    <definedName name="Override___Business_Advance_Receipts_Weighting___Unmeasured">#REF!</definedName>
    <definedName name="Override___Business_Measured_income_accrual_Opening_balance___nominal">#REF!</definedName>
    <definedName name="Override___Business_measured_income_proportion_of_total_Business_income">#REF!</definedName>
    <definedName name="Override___Business_retail__Measured_income_accrual_rate">#REF!</definedName>
    <definedName name="Override___Business_retail_advance_receipts_creditor_days_measured">#REF!</definedName>
    <definedName name="Override___Business_retail_advance_receipts_creditor_days_unmeasured">#REF!</definedName>
    <definedName name="Override___Business_retail_average_cost_per_customer_in_Tariff_Band__Welsh_companies____real.1">#REF!</definedName>
    <definedName name="Override___Business_retail_average_cost_per_customer_in_Tariff_Band__Welsh_companies____real.2">#REF!</definedName>
    <definedName name="Override___Business_retail_average_cost_per_customer_in_Tariff_Band__Welsh_companies____real.3">#REF!</definedName>
    <definedName name="Override___Business_retail_margin___Override">#REF!</definedName>
    <definedName name="Override___Business_retail_revenue_adjustment___real">#REF!</definedName>
    <definedName name="Override___Business_retail_revenue_override___nominal">#REF!</definedName>
    <definedName name="Override___business_weighted_average_debtor_days">#REF!</definedName>
    <definedName name="Override___Capex_creditor_days">#REF!</definedName>
    <definedName name="Override___Capital_expenditure_on_assets_principally_used_by_business_retail___real">#REF!</definedName>
    <definedName name="Override___Capital_expenditure_on_assets_principally_used_by_residential_retail___real">#REF!</definedName>
    <definedName name="Override___Capital_expenditure_writing_down_allowance_main_rate_pool">#REF!</definedName>
    <definedName name="Override___Capital_expenditure_writing_down_allowance_main_rate_pool___first_year_rate">#REF!</definedName>
    <definedName name="Override___Capital_expenditure_writing_down_allowance_special_rate_pool">#REF!</definedName>
    <definedName name="Override___Capital_expenditure_writing_down_allowance_special_rate_pool___first_year_rate">#REF!</definedName>
    <definedName name="Override___Capital_expenditure_writing_down_allowance_structures_and_buildings_pool">#REF!</definedName>
    <definedName name="Override___Capital_expenditure_writing_down_allowance_structures_and_buildings_pool___first_year_rate">#REF!</definedName>
    <definedName name="Override___Cash_and_cash_equivalents_actual_initial_balance___control___nominal.ADDN1">#REF!</definedName>
    <definedName name="Override___Cash_and_cash_equivalents_actual_initial_balance___control___nominal.ADDN2">#REF!</definedName>
    <definedName name="Override___Cash_and_cash_equivalents_actual_initial_balance___control___nominal.BR">#REF!</definedName>
    <definedName name="Override___Cash_and_cash_equivalents_actual_initial_balance___control___nominal.WN">#REF!</definedName>
    <definedName name="Override___Cash_and_cash_equivalents_actual_initial_balance___control___nominal.WR">#REF!</definedName>
    <definedName name="Override___Cash_and_cash_equivalents_actual_initial_balance___control___nominal.WWN">#REF!</definedName>
    <definedName name="Override___cash_contributions__DB_schemes__ongoing____actual_and_forecast___control___real.ADDN1">#REF!</definedName>
    <definedName name="Override___cash_contributions__DB_schemes__ongoing____actual_and_forecast___control___real.ADDN2">#REF!</definedName>
    <definedName name="Override___cash_contributions__DB_schemes__ongoing____actual_and_forecast___control___real.BR">#REF!</definedName>
    <definedName name="Override___cash_contributions__DB_schemes__ongoing____actual_and_forecast___control___real.WN">#REF!</definedName>
    <definedName name="Override___cash_contributions__DB_schemes__ongoing____actual_and_forecast___control___real.WR">#REF!</definedName>
    <definedName name="Override___cash_contributions__DB_schemes__ongoing____actual_and_forecast___control___real.WWN">#REF!</definedName>
    <definedName name="Override___cash_interest_rate.ADDN1">#REF!</definedName>
    <definedName name="Override___cash_interest_rate.ADDN2">#REF!</definedName>
    <definedName name="Override___cash_interest_rate.BR">#REF!</definedName>
    <definedName name="Override___cash_interest_rate.WN">#REF!</definedName>
    <definedName name="Override___cash_interest_rate.WR">#REF!</definedName>
    <definedName name="Override___cash_interest_rate.WWN">#REF!</definedName>
    <definedName name="Override___Charge_for_DB_schemes___residential_retail___charge_for_DB_schemes___control___real.ADDN1">#REF!</definedName>
    <definedName name="Override___Charge_for_DB_schemes___residential_retail___charge_for_DB_schemes___control___real.ADDN2">#REF!</definedName>
    <definedName name="Override___Charge_for_DB_schemes___residential_retail___charge_for_DB_schemes___control___real.BR">#REF!</definedName>
    <definedName name="Override___Charge_for_DB_schemes___residential_retail___charge_for_DB_schemes___control___real.WN">#REF!</definedName>
    <definedName name="Override___Charge_for_DB_schemes___residential_retail___charge_for_DB_schemes___control___real.WR">#REF!</definedName>
    <definedName name="Override___Charge_for_DB_schemes___residential_retail___charge_for_DB_schemes___control___real.WWN">#REF!</definedName>
    <definedName name="Override___Consumer_price_index__including_housing_costs____Consumer_Price_Index__with_housing__for_April">#REF!</definedName>
    <definedName name="Override___Consumer_price_index__including_housing_costs____Consumer_Price_Index__with_housing__for_August">#REF!</definedName>
    <definedName name="Override___Consumer_price_index__including_housing_costs____Consumer_Price_Index__with_housing__for_December">#REF!</definedName>
    <definedName name="Override___Consumer_price_index__including_housing_costs____Consumer_Price_Index__with_housing__for_February">#REF!</definedName>
    <definedName name="Override___Consumer_price_index__including_housing_costs____Consumer_Price_Index__with_housing__for_January">#REF!</definedName>
    <definedName name="Override___Consumer_price_index__including_housing_costs____Consumer_Price_Index__with_housing__for_July">#REF!</definedName>
    <definedName name="Override___Consumer_price_index__including_housing_costs____Consumer_Price_Index__with_housing__for_June">#REF!</definedName>
    <definedName name="Override___Consumer_price_index__including_housing_costs____Consumer_Price_Index__with_housing__for_March">#REF!</definedName>
    <definedName name="Override___Consumer_price_index__including_housing_costs____Consumer_Price_Index__with_housing__for_May">#REF!</definedName>
    <definedName name="Override___Consumer_price_index__including_housing_costs____Consumer_Price_Index__with_housing__for_November">#REF!</definedName>
    <definedName name="Override___Consumer_price_index__including_housing_costs____Consumer_Price_Index__with_housing__for_November___Constant">#REF!</definedName>
    <definedName name="Override___Consumer_price_index__including_housing_costs____Consumer_Price_Index__with_housing__for_October">#REF!</definedName>
    <definedName name="Override___Consumer_price_index__including_housing_costs____Consumer_Price_Index__with_housing__for_September">#REF!</definedName>
    <definedName name="Override___Cost_to_serve_metered_dual_customers___real">#REF!</definedName>
    <definedName name="Override___Cost_to_serve_metered_sewerage_customers___real">#REF!</definedName>
    <definedName name="Override___Cost_to_serve_metered_water_customers___real">#REF!</definedName>
    <definedName name="Override___Cost_to_serve_per_unmetered_water_customers___real">#REF!</definedName>
    <definedName name="Override___Cost_to_serve_unmetered_dual_customers___real">#REF!</definedName>
    <definedName name="Override___Cost_to_serve_unmetered_sewerage_customers___real">#REF!</definedName>
    <definedName name="Override___CPI_H____2022_23___April">#REF!</definedName>
    <definedName name="Override___CPI_H____2022_23___August">#REF!</definedName>
    <definedName name="Override___CPI_H____2022_23___December">#REF!</definedName>
    <definedName name="Override___CPI_H____2022_23___February">#REF!</definedName>
    <definedName name="Override___CPI_H____2022_23___January">#REF!</definedName>
    <definedName name="Override___CPI_H____2022_23___July">#REF!</definedName>
    <definedName name="Override___CPI_H____2022_23___June">#REF!</definedName>
    <definedName name="Override___CPI_H____2022_23___March">#REF!</definedName>
    <definedName name="Override___CPI_H____2022_23___May">#REF!</definedName>
    <definedName name="Override___CPI_H____2022_23___November">#REF!</definedName>
    <definedName name="Override___CPI_H____2022_23___October">#REF!</definedName>
    <definedName name="Override___CPI_H____2022_23___September">#REF!</definedName>
    <definedName name="Override___Current_tax_liabilities___Appointee_b_f___nominal">#REF!</definedName>
    <definedName name="Override___Debtors_other___nominal">#REF!</definedName>
    <definedName name="Override___Defined_benefit_pension_deficit_recovery_per_IN13_17___real.ADDN1">#REF!</definedName>
    <definedName name="Override___Defined_benefit_pension_deficit_recovery_per_IN13_17___real.ADDN2">#REF!</definedName>
    <definedName name="Override___Defined_benefit_pension_deficit_recovery_per_IN13_17___real.BR">#REF!</definedName>
    <definedName name="Override___Defined_benefit_pension_deficit_recovery_per_IN13_17___real.WN">#REF!</definedName>
    <definedName name="Override___Defined_benefit_pension_deficit_recovery_per_IN13_17___real.WR">#REF!</definedName>
    <definedName name="Override___Defined_benefit_pension_deficit_recovery_per_IN13_17___real.WWN">#REF!</definedName>
    <definedName name="Override___Depreciation_b_f___control___active___nominal.ADDN1">#REF!</definedName>
    <definedName name="Override___Depreciation_b_f___control___active___nominal.ADDN2">#REF!</definedName>
    <definedName name="Override___Depreciation_b_f___control___active___nominal.BR">#REF!</definedName>
    <definedName name="Override___Depreciation_b_f___control___active___nominal.WN">#REF!</definedName>
    <definedName name="Override___Depreciation_b_f___control___active___nominal.WR">#REF!</definedName>
    <definedName name="Override___Depreciation_b_f___control___active___nominal.WWN">#REF!</definedName>
    <definedName name="Override___Disallowable_expenditure___Change_in_general_provisions___control___nominal.ADDN1">#REF!</definedName>
    <definedName name="Override___Disallowable_expenditure___Change_in_general_provisions___control___nominal.ADDN2">#REF!</definedName>
    <definedName name="Override___Disallowable_expenditure___Change_in_general_provisions___control___nominal.BR">#REF!</definedName>
    <definedName name="Override___Disallowable_expenditure___Change_in_general_provisions___control___nominal.WN">#REF!</definedName>
    <definedName name="Override___Disallowable_expenditure___Change_in_general_provisions___control___nominal.WR">#REF!</definedName>
    <definedName name="Override___Disallowable_expenditure___Change_in_general_provisions___control___nominal.WWN">#REF!</definedName>
    <definedName name="Override___Discount_rate_for_reprofiling_allowed_revenue.ADDN1">#REF!</definedName>
    <definedName name="Override___Discount_rate_for_reprofiling_allowed_revenue.ADDN2">#REF!</definedName>
    <definedName name="Override___Discount_rate_for_reprofiling_allowed_revenue.BR">#REF!</definedName>
    <definedName name="Override___Discount_rate_for_reprofiling_allowed_revenue.WN">#REF!</definedName>
    <definedName name="Override___Discount_rate_for_reprofiling_allowed_revenue.WR">#REF!</definedName>
    <definedName name="Override___Discount_rate_for_reprofiling_allowed_revenue.WWN">#REF!</definedName>
    <definedName name="Override___Dividend_creditors_wholesale_retail_split___business_retail___nominal">#REF!</definedName>
    <definedName name="Override___Dividend_creditors_wholesale_retail_split___Dividend_creditors___residential_retail___nominal">#REF!</definedName>
    <definedName name="Override___Expenditure___Total_residential_retail_costs___Residential_measured___Water_and_Wastewater___nominal">#REF!</definedName>
    <definedName name="Override___Expenditure___Total_residential_retail_costs___Residential_unmeasured___Water_and_Wastewater___nominal">#REF!</definedName>
    <definedName name="Override___Finance_lease_depreciation___control___nominal.ADDN1">#REF!</definedName>
    <definedName name="Override___Finance_lease_depreciation___control___nominal.ADDN2">#REF!</definedName>
    <definedName name="Override___Finance_lease_depreciation___control___nominal.BR">#REF!</definedName>
    <definedName name="Override___Finance_lease_depreciation___control___nominal.WN">#REF!</definedName>
    <definedName name="Override___Finance_lease_depreciation___control___nominal.WR">#REF!</definedName>
    <definedName name="Override___Finance_lease_depreciation___control___nominal.WWN">#REF!</definedName>
    <definedName name="Override___Fixed_asset_net_book_value_at_31_March___business_retail___nominal">#REF!</definedName>
    <definedName name="Override___Fixed_asset_net_book_value_at_31_March___residential_retail___nominal">#REF!</definedName>
    <definedName name="Override___Fixed_assets_b_f___control___active___nominal.ADDN1">#REF!</definedName>
    <definedName name="Override___Fixed_assets_b_f___control___active___nominal.ADDN2">#REF!</definedName>
    <definedName name="Override___Fixed_assets_b_f___control___active___nominal.BR">#REF!</definedName>
    <definedName name="Override___Fixed_assets_b_f___control___active___nominal.WN">#REF!</definedName>
    <definedName name="Override___Fixed_assets_b_f___control___active___nominal.WR">#REF!</definedName>
    <definedName name="Override___Fixed_assets_b_f___control___active___nominal.WWN">#REF!</definedName>
    <definedName name="Override___Grants_and_contributions___capital_expenditure___non_price_control___real.ADDN1">#REF!</definedName>
    <definedName name="Override___Grants_and_contributions___capital_expenditure___non_price_control___real.ADDN2">#REF!</definedName>
    <definedName name="Override___Grants_and_contributions___capital_expenditure___non_price_control___real.BR">#REF!</definedName>
    <definedName name="Override___Grants_and_contributions___capital_expenditure___non_price_control___real.WN">#REF!</definedName>
    <definedName name="Override___Grants_and_contributions___capital_expenditure___non_price_control___real.WR">#REF!</definedName>
    <definedName name="Override___Grants_and_contributions___capital_expenditure___non_price_control___real.WWN">#REF!</definedName>
    <definedName name="Override___Grants_and_contributions___operational_expenditure___non_price_control___real.ADDN1">#REF!</definedName>
    <definedName name="Override___Grants_and_contributions___operational_expenditure___non_price_control___real.ADDN2">#REF!</definedName>
    <definedName name="Override___Grants_and_contributions___operational_expenditure___non_price_control___real.BR">#REF!</definedName>
    <definedName name="Override___Grants_and_contributions___operational_expenditure___non_price_control___real.WN">#REF!</definedName>
    <definedName name="Override___Grants_and_contributions___operational_expenditure___non_price_control___real.WR">#REF!</definedName>
    <definedName name="Override___Grants_and_contributions___operational_expenditure___non_price_control___real.WWN">#REF!</definedName>
    <definedName name="Override___Grants_and_contributions_net_of_income_offset___capital_expenditure___price_control___real.ADDN1">#REF!</definedName>
    <definedName name="Override___Grants_and_contributions_net_of_income_offset___capital_expenditure___price_control___real.ADDN2">#REF!</definedName>
    <definedName name="Override___Grants_and_contributions_net_of_income_offset___capital_expenditure___price_control___real.BR">#REF!</definedName>
    <definedName name="Override___Grants_and_contributions_net_of_income_offset___capital_expenditure___price_control___real.WN">#REF!</definedName>
    <definedName name="Override___Grants_and_contributions_net_of_income_offset___capital_expenditure___price_control___real.WR">#REF!</definedName>
    <definedName name="Override___Grants_and_contributions_net_of_income_offset___capital_expenditure___price_control___real.WWN">#REF!</definedName>
    <definedName name="Override___Grants_and_contributions_net_of_income_offset___operational_expenditure___price_control___real.ADDN1">#REF!</definedName>
    <definedName name="Override___Grants_and_contributions_net_of_income_offset___operational_expenditure___price_control___real.ADDN2">#REF!</definedName>
    <definedName name="Override___Grants_and_contributions_net_of_income_offset___operational_expenditure___price_control___real.BR">#REF!</definedName>
    <definedName name="Override___Grants_and_contributions_net_of_income_offset___operational_expenditure___price_control___real.WN">#REF!</definedName>
    <definedName name="Override___Grants_and_contributions_net_of_income_offset___operational_expenditure___price_control___real.WR">#REF!</definedName>
    <definedName name="Override___Grants_and_contributions_net_of_income_offset___operational_expenditure___price_control___real.WWN">#REF!</definedName>
    <definedName name="Override___Gross_capital_expenditure___real_including_g_c___including_cost_sharing.ADDN1">#REF!</definedName>
    <definedName name="Override___Gross_capital_expenditure___real_including_g_c___including_cost_sharing.ADDN2">#REF!</definedName>
    <definedName name="Override___Gross_capital_expenditure___real_including_g_c___including_cost_sharing.BR">#REF!</definedName>
    <definedName name="Override___Gross_capital_expenditure___real_including_g_c___including_cost_sharing.WN">#REF!</definedName>
    <definedName name="Override___Gross_capital_expenditure___real_including_g_c___including_cost_sharing.WR">#REF!</definedName>
    <definedName name="Override___Gross_capital_expenditure___real_including_g_c___including_cost_sharing.WWN">#REF!</definedName>
    <definedName name="Override___HH_Advance_receipts_creditor_days_measured">#REF!</definedName>
    <definedName name="Override___HH_Advance_receipts_creditor_days_unmeasured">#REF!</definedName>
    <definedName name="Override___HH_Measured_income_accrual___nominal">#REF!</definedName>
    <definedName name="Override___HH_Measured_income_accrual_rate">#REF!</definedName>
    <definedName name="Override___HH_measured_trade_debtors">#REF!</definedName>
    <definedName name="Override___HH_measured_trade_receivables___net___nominal">#REF!</definedName>
    <definedName name="Override___HH_unmeasured_trade_debtors">#REF!</definedName>
    <definedName name="Override___HH_unmeasured_trade_receivables___nominal">#REF!</definedName>
    <definedName name="Override___Households_connected_for_sewerage_only___metered">#REF!</definedName>
    <definedName name="Override___Households_connected_for_sewerage_only___unmetered">#REF!</definedName>
    <definedName name="Override___Households_connected_for_water_and_sewerage___metered">#REF!</definedName>
    <definedName name="Override___Households_connected_for_water_and_sewerage___unmetered">#REF!</definedName>
    <definedName name="Override___Households_connected_for_water_only___metered">#REF!</definedName>
    <definedName name="Override___Households_connected_for_water_only___unmetered">#REF!</definedName>
    <definedName name="Override___Innovation_funding___real.ADDN1">#REF!</definedName>
    <definedName name="Override___Innovation_funding___real.ADDN2">#REF!</definedName>
    <definedName name="Override___Innovation_funding___real.BR">#REF!</definedName>
    <definedName name="Override___Innovation_funding___real.WN">#REF!</definedName>
    <definedName name="Override___Innovation_funding___real.WR">#REF!</definedName>
    <definedName name="Override___Innovation_funding___real.WWN">#REF!</definedName>
    <definedName name="Override___Interest_rate___Business___Active">#REF!</definedName>
    <definedName name="Override___interest_rate___residential">#REF!</definedName>
    <definedName name="Override___interest_rate_on_CPIH_index_linked_debt.ADDN1">#REF!</definedName>
    <definedName name="Override___interest_rate_on_CPIH_index_linked_debt.ADDN2">#REF!</definedName>
    <definedName name="Override___interest_rate_on_CPIH_index_linked_debt.BR">#REF!</definedName>
    <definedName name="Override___interest_rate_on_CPIH_index_linked_debt.WN">#REF!</definedName>
    <definedName name="Override___interest_rate_on_CPIH_index_linked_debt.WR">#REF!</definedName>
    <definedName name="Override___interest_rate_on_CPIH_index_linked_debt.WWN">#REF!</definedName>
    <definedName name="Override___interest_rate_on_fixed_rate_debt.ADDN1">#REF!</definedName>
    <definedName name="Override___interest_rate_on_fixed_rate_debt.ADDN2">#REF!</definedName>
    <definedName name="Override___interest_rate_on_fixed_rate_debt.BR">#REF!</definedName>
    <definedName name="Override___interest_rate_on_fixed_rate_debt.WN">#REF!</definedName>
    <definedName name="Override___interest_rate_on_fixed_rate_debt.WR">#REF!</definedName>
    <definedName name="Override___interest_rate_on_fixed_rate_debt.WWN">#REF!</definedName>
    <definedName name="Override___interest_rate_on_RPI_index_linked_debt.ADDN1">#REF!</definedName>
    <definedName name="Override___interest_rate_on_RPI_index_linked_debt.ADDN2">#REF!</definedName>
    <definedName name="Override___interest_rate_on_RPI_index_linked_debt.BR">#REF!</definedName>
    <definedName name="Override___interest_rate_on_RPI_index_linked_debt.WN">#REF!</definedName>
    <definedName name="Override___interest_rate_on_RPI_index_linked_debt.WR">#REF!</definedName>
    <definedName name="Override___interest_rate_on_RPI_index_linked_debt.WWN">#REF!</definedName>
    <definedName name="Override___Inventories_balance___control___nominal.ADDN1">#REF!</definedName>
    <definedName name="Override___Inventories_balance___control___nominal.ADDN2">#REF!</definedName>
    <definedName name="Override___Inventories_balance___control___nominal.BR">#REF!</definedName>
    <definedName name="Override___Inventories_balance___control___nominal.WN">#REF!</definedName>
    <definedName name="Override___Inventories_balance___control___nominal.WR">#REF!</definedName>
    <definedName name="Override___Inventories_balance___control___nominal.WWN">#REF!</definedName>
    <definedName name="Override___IRE_totex_adjustment_for_ACICR__Ofwat____real.ADDN1">#REF!</definedName>
    <definedName name="Override___IRE_totex_adjustment_for_ACICR__Ofwat____real.ADDN2">#REF!</definedName>
    <definedName name="Override___IRE_totex_adjustment_for_ACICR__Ofwat____real.BR">#REF!</definedName>
    <definedName name="Override___IRE_totex_adjustment_for_ACICR__Ofwat____real.WN">#REF!</definedName>
    <definedName name="Override___IRE_totex_adjustment_for_ACICR__Ofwat____real.WR">#REF!</definedName>
    <definedName name="Override___IRE_totex_adjustment_for_ACICR__Ofwat____real.WWN">#REF!</definedName>
    <definedName name="Override___Long_term_CPI_H__assumed_percentage_increase">#REF!</definedName>
    <definedName name="Override___Measured_charge___business.ADDN1">#REF!</definedName>
    <definedName name="Override___Measured_charge___business.ADDN2">#REF!</definedName>
    <definedName name="Override___Measured_charge___business.BR">#REF!</definedName>
    <definedName name="Override___Measured_charge___business.WN">#REF!</definedName>
    <definedName name="Override___Measured_charge___business.WR">#REF!</definedName>
    <definedName name="Override___Measured_charge___business.WWN">#REF!</definedName>
    <definedName name="Override___Measured_charge___residential.ADDN1">#REF!</definedName>
    <definedName name="Override___Measured_charge___residential.ADDN2">#REF!</definedName>
    <definedName name="Override___Measured_charge___residential.BR">#REF!</definedName>
    <definedName name="Override___Measured_charge___residential.WN">#REF!</definedName>
    <definedName name="Override___Measured_charge___residential.WR">#REF!</definedName>
    <definedName name="Override___Measured_charge___residential.WWN">#REF!</definedName>
    <definedName name="Override___Movement_in_intangible_asset_and_investments_balance___control___nominal.ADDN1">#REF!</definedName>
    <definedName name="Override___Movement_in_intangible_asset_and_investments_balance___control___nominal.ADDN2">#REF!</definedName>
    <definedName name="Override___Movement_in_intangible_asset_and_investments_balance___control___nominal.BR">#REF!</definedName>
    <definedName name="Override___Movement_in_intangible_asset_and_investments_balance___control___nominal.WN">#REF!</definedName>
    <definedName name="Override___Movement_in_intangible_asset_and_investments_balance___control___nominal.WR">#REF!</definedName>
    <definedName name="Override___Movement_in_intangible_asset_and_investments_balance___control___nominal.WWN">#REF!</definedName>
    <definedName name="Override___Movement_in_other_liabilities___control___nominal.ADDN1">#REF!</definedName>
    <definedName name="Override___Movement_in_other_liabilities___control___nominal.ADDN2">#REF!</definedName>
    <definedName name="Override___Movement_in_other_liabilities___control___nominal.BR">#REF!</definedName>
    <definedName name="Override___Movement_in_other_liabilities___control___nominal.WN">#REF!</definedName>
    <definedName name="Override___Movement_in_other_liabilities___control___nominal.WR">#REF!</definedName>
    <definedName name="Override___Movement_in_other_liabilities___control___nominal.WWN">#REF!</definedName>
    <definedName name="Override___Movement_in_provisions___control___nominal.ADDN1">#REF!</definedName>
    <definedName name="Override___Movement_in_provisions___control___nominal.ADDN2">#REF!</definedName>
    <definedName name="Override___Movement_in_provisions___control___nominal.BR">#REF!</definedName>
    <definedName name="Override___Movement_in_provisions___control___nominal.WN">#REF!</definedName>
    <definedName name="Override___Movement_in_provisions___control___nominal.WR">#REF!</definedName>
    <definedName name="Override___Movement_in_provisions___control___nominal.WWN">#REF!</definedName>
    <definedName name="Override___movement_in_trade_debtor___business___nominal">#REF!</definedName>
    <definedName name="Override___New_capital_expenditure___proportion_of_new_capital_expenditure_qualifying_for_the_main_rate_pool___control.ADDN1">#REF!</definedName>
    <definedName name="Override___New_capital_expenditure___proportion_of_new_capital_expenditure_qualifying_for_the_main_rate_pool___control.ADDN2">#REF!</definedName>
    <definedName name="Override___New_capital_expenditure___proportion_of_new_capital_expenditure_qualifying_for_the_main_rate_pool___control.BR">#REF!</definedName>
    <definedName name="Override___New_capital_expenditure___proportion_of_new_capital_expenditure_qualifying_for_the_main_rate_pool___control.WN">#REF!</definedName>
    <definedName name="Override___New_capital_expenditure___proportion_of_new_capital_expenditure_qualifying_for_the_main_rate_pool___control.WR">#REF!</definedName>
    <definedName name="Override___New_capital_expenditure___proportion_of_new_capital_expenditure_qualifying_for_the_main_rate_pool___control.WWN">#REF!</definedName>
    <definedName name="Override___New_capital_expenditure___proportion_of_new_capital_expenditure_qualifying_for_the_special_rate_pool___control.ADDN1">#REF!</definedName>
    <definedName name="Override___New_capital_expenditure___proportion_of_new_capital_expenditure_qualifying_for_the_special_rate_pool___control.ADDN2">#REF!</definedName>
    <definedName name="Override___New_capital_expenditure___proportion_of_new_capital_expenditure_qualifying_for_the_special_rate_pool___control.BR">#REF!</definedName>
    <definedName name="Override___New_capital_expenditure___proportion_of_new_capital_expenditure_qualifying_for_the_special_rate_pool___control.WN">#REF!</definedName>
    <definedName name="Override___New_capital_expenditure___proportion_of_new_capital_expenditure_qualifying_for_the_special_rate_pool___control.WR">#REF!</definedName>
    <definedName name="Override___New_capital_expenditure___proportion_of_new_capital_expenditure_qualifying_for_the_special_rate_pool___control.WWN">#REF!</definedName>
    <definedName name="Override___New_capital_expenditure___proportion_of_new_capital_expenditure_qualifying_for_the_structures_and_buildings_pool___control.ADDN1">#REF!</definedName>
    <definedName name="Override___New_capital_expenditure___proportion_of_new_capital_expenditure_qualifying_for_the_structures_and_buildings_pool___control.ADDN2">#REF!</definedName>
    <definedName name="Override___New_capital_expenditure___proportion_of_new_capital_expenditure_qualifying_for_the_structures_and_buildings_pool___control.BR">#REF!</definedName>
    <definedName name="Override___New_capital_expenditure___proportion_of_new_capital_expenditure_qualifying_for_the_structures_and_buildings_pool___control.WN">#REF!</definedName>
    <definedName name="Override___New_capital_expenditure___proportion_of_new_capital_expenditure_qualifying_for_the_structures_and_buildings_pool___control.WR">#REF!</definedName>
    <definedName name="Override___New_capital_expenditure___proportion_of_new_capital_expenditure_qualifying_for_the_structures_and_buildings_pool___control.WWN">#REF!</definedName>
    <definedName name="Override___Non_price_control_income___principal_services___real.ADDN1">#REF!</definedName>
    <definedName name="Override___Non_price_control_income___principal_services___real.ADDN2">#REF!</definedName>
    <definedName name="Override___Non_price_control_income___principal_services___real.BR">#REF!</definedName>
    <definedName name="Override___Non_price_control_income___principal_services___real.WN">#REF!</definedName>
    <definedName name="Override___Non_price_control_income___principal_services___real.WR">#REF!</definedName>
    <definedName name="Override___Non_price_control_income___principal_services___real.WWN">#REF!</definedName>
    <definedName name="Override___Non_price_control_income___third_party_services___Bulk_supplies___contract_not_qualifying_for_water_trading_incentives___signed_before_1_April_2020___real.ADDN1">#REF!</definedName>
    <definedName name="Override___Non_price_control_income___third_party_services___Bulk_supplies___contract_not_qualifying_for_water_trading_incentives___signed_before_1_April_2020___real.ADDN2">#REF!</definedName>
    <definedName name="Override___Non_price_control_income___third_party_services___Bulk_supplies___contract_not_qualifying_for_water_trading_incentives___signed_before_1_April_2020___real.BR">#REF!</definedName>
    <definedName name="Override___Non_price_control_income___third_party_services___Bulk_supplies___contract_not_qualifying_for_water_trading_incentives___signed_before_1_April_2020___real.WN">#REF!</definedName>
    <definedName name="Override___Non_price_control_income___third_party_services___Bulk_supplies___contract_not_qualifying_for_water_trading_incentives___signed_before_1_April_2020___real.WR">#REF!</definedName>
    <definedName name="Override___Non_price_control_income___third_party_services___Bulk_supplies___contract_not_qualifying_for_water_trading_incentives___signed_before_1_April_2020___real.WWN">#REF!</definedName>
    <definedName name="Override___Non_price_control_income___third_party_services___Bulk_supplies___contract_qualifying_for_water_trading_incentives___on_or_after_1_April_2020___real.ADDN1">#REF!</definedName>
    <definedName name="Override___Non_price_control_income___third_party_services___Bulk_supplies___contract_qualifying_for_water_trading_incentives___on_or_after_1_April_2020___real.ADDN2">#REF!</definedName>
    <definedName name="Override___Non_price_control_income___third_party_services___Bulk_supplies___contract_qualifying_for_water_trading_incentives___on_or_after_1_April_2020___real.BR">#REF!</definedName>
    <definedName name="Override___Non_price_control_income___third_party_services___Bulk_supplies___contract_qualifying_for_water_trading_incentives___on_or_after_1_April_2020___real.WN">#REF!</definedName>
    <definedName name="Override___Non_price_control_income___third_party_services___Bulk_supplies___contract_qualifying_for_water_trading_incentives___on_or_after_1_April_2020___real.WR">#REF!</definedName>
    <definedName name="Override___Non_price_control_income___third_party_services___Bulk_supplies___contract_qualifying_for_water_trading_incentives___on_or_after_1_April_2020___real.WWN">#REF!</definedName>
    <definedName name="Override___Non_price_control_income___third_party_services___Bulk_supplies___General___real.ADDN1">#REF!</definedName>
    <definedName name="Override___Non_price_control_income___third_party_services___Bulk_supplies___General___real.ADDN2">#REF!</definedName>
    <definedName name="Override___Non_price_control_income___third_party_services___Bulk_supplies___General___real.BR">#REF!</definedName>
    <definedName name="Override___Non_price_control_income___third_party_services___Bulk_supplies___General___real.WN">#REF!</definedName>
    <definedName name="Override___Non_price_control_income___third_party_services___Bulk_supplies___General___real.WR">#REF!</definedName>
    <definedName name="Override___Non_price_control_income___third_party_services___Bulk_supplies___General___real.WWN">#REF!</definedName>
    <definedName name="Override___Non_price_control_income___third_party_services___other___real.ADDN1">#REF!</definedName>
    <definedName name="Override___Non_price_control_income___third_party_services___other___real.ADDN2">#REF!</definedName>
    <definedName name="Override___Non_price_control_income___third_party_services___other___real.BR">#REF!</definedName>
    <definedName name="Override___Non_price_control_income___third_party_services___other___real.WN">#REF!</definedName>
    <definedName name="Override___Non_price_control_income___third_party_services___other___real.WR">#REF!</definedName>
    <definedName name="Override___Non_price_control_income___third_party_services___other___real.WWN">#REF!</definedName>
    <definedName name="Override___Notional_target_gearing___control.ADDN1">#REF!</definedName>
    <definedName name="Override___Notional_target_gearing___control.ADDN2">#REF!</definedName>
    <definedName name="Override___Notional_target_gearing___control.BR">#REF!</definedName>
    <definedName name="Override___Notional_target_gearing___control.WN">#REF!</definedName>
    <definedName name="Override___Notional_target_gearing___control.WR">#REF!</definedName>
    <definedName name="Override___Notional_target_gearing___control.WWN">#REF!</definedName>
    <definedName name="Override___opening_business_debtors_measured___nominal">#REF!</definedName>
    <definedName name="Override___opening_business_debtors_unmeasured_nominal">#REF!</definedName>
    <definedName name="Override___Opening_business_retail__unmeasured_advance_receipts___nominal">#REF!</definedName>
    <definedName name="Override___Opening_business_retail_measured_advance_receipts___nominal">#REF!</definedName>
    <definedName name="Override___Opening_Called_up_share_capital_balance___control___nominal.ADDN1">#REF!</definedName>
    <definedName name="Override___Opening_Called_up_share_capital_balance___control___nominal.ADDN2">#REF!</definedName>
    <definedName name="Override___Opening_Called_up_share_capital_balance___control___nominal.BR">#REF!</definedName>
    <definedName name="Override___Opening_Called_up_share_capital_balance___control___nominal.WN">#REF!</definedName>
    <definedName name="Override___Opening_Called_up_share_capital_balance___control___nominal.WR">#REF!</definedName>
    <definedName name="Override___Opening_Called_up_share_capital_balance___control___nominal.WWN">#REF!</definedName>
    <definedName name="Override___Opening_Capex_creditors_balance___control___nominal.ADDN1">#REF!</definedName>
    <definedName name="Override___Opening_Capex_creditors_balance___control___nominal.ADDN2">#REF!</definedName>
    <definedName name="Override___Opening_Capex_creditors_balance___control___nominal.BR">#REF!</definedName>
    <definedName name="Override___Opening_Capex_creditors_balance___control___nominal.WN">#REF!</definedName>
    <definedName name="Override___Opening_Capex_creditors_balance___control___nominal.WR">#REF!</definedName>
    <definedName name="Override___Opening_Capex_creditors_balance___control___nominal.WWN">#REF!</definedName>
    <definedName name="Override___Opening_Capital_allowance_balance___main_rate_pool___Capital_expenditure___control___nominal.ADDN1">#REF!</definedName>
    <definedName name="Override___Opening_Capital_allowance_balance___main_rate_pool___Capital_expenditure___control___nominal.ADDN2">#REF!</definedName>
    <definedName name="Override___Opening_Capital_allowance_balance___main_rate_pool___Capital_expenditure___control___nominal.BR">#REF!</definedName>
    <definedName name="Override___Opening_Capital_allowance_balance___main_rate_pool___Capital_expenditure___control___nominal.WN">#REF!</definedName>
    <definedName name="Override___Opening_Capital_allowance_balance___main_rate_pool___Capital_expenditure___control___nominal.WR">#REF!</definedName>
    <definedName name="Override___Opening_Capital_allowance_balance___main_rate_pool___Capital_expenditure___control___nominal.WWN">#REF!</definedName>
    <definedName name="Override___Opening_Capital_allowance_balance___special_rate_pool___Capital_expenditure___control___nominal.ADDN1">#REF!</definedName>
    <definedName name="Override___Opening_Capital_allowance_balance___special_rate_pool___Capital_expenditure___control___nominal.ADDN2">#REF!</definedName>
    <definedName name="Override___Opening_Capital_allowance_balance___special_rate_pool___Capital_expenditure___control___nominal.BR">#REF!</definedName>
    <definedName name="Override___Opening_Capital_allowance_balance___special_rate_pool___Capital_expenditure___control___nominal.WN">#REF!</definedName>
    <definedName name="Override___Opening_Capital_allowance_balance___special_rate_pool___Capital_expenditure___control___nominal.WR">#REF!</definedName>
    <definedName name="Override___Opening_Capital_allowance_balance___special_rate_pool___Capital_expenditure___control___nominal.WWN">#REF!</definedName>
    <definedName name="Override___Opening_Capital_allowance_balance___structures_and_buildings_pool___Capital_expenditure___control___nominal.ADDN1">#REF!</definedName>
    <definedName name="Override___Opening_Capital_allowance_balance___structures_and_buildings_pool___Capital_expenditure___control___nominal.ADDN2">#REF!</definedName>
    <definedName name="Override___Opening_Capital_allowance_balance___structures_and_buildings_pool___Capital_expenditure___control___nominal.BR">#REF!</definedName>
    <definedName name="Override___Opening_Capital_allowance_balance___structures_and_buildings_pool___Capital_expenditure___control___nominal.WN">#REF!</definedName>
    <definedName name="Override___Opening_Capital_allowance_balance___structures_and_buildings_pool___Capital_expenditure___control___nominal.WR">#REF!</definedName>
    <definedName name="Override___Opening_Capital_allowance_balance___structures_and_buildings_pool___Capital_expenditure___control___nominal.WWN">#REF!</definedName>
    <definedName name="Override___opening_current_tax_liabilities___control___nominal.ADDN1">#REF!</definedName>
    <definedName name="Override___opening_current_tax_liabilities___control___nominal.ADDN2">#REF!</definedName>
    <definedName name="Override___opening_current_tax_liabilities___control___nominal.BR">#REF!</definedName>
    <definedName name="Override___opening_current_tax_liabilities___control___nominal.WN">#REF!</definedName>
    <definedName name="Override___opening_current_tax_liabilities___control___nominal.WR">#REF!</definedName>
    <definedName name="Override___opening_current_tax_liabilities___control___nominal.WWN">#REF!</definedName>
    <definedName name="Override___opening_deferred_tax_balance___control___nominal.ADDN1">#REF!</definedName>
    <definedName name="Override___opening_deferred_tax_balance___control___nominal.ADDN2">#REF!</definedName>
    <definedName name="Override___opening_deferred_tax_balance___control___nominal.BR">#REF!</definedName>
    <definedName name="Override___opening_deferred_tax_balance___control___nominal.WN">#REF!</definedName>
    <definedName name="Override___opening_deferred_tax_balance___control___nominal.WR">#REF!</definedName>
    <definedName name="Override___opening_deferred_tax_balance___control___nominal.WWN">#REF!</definedName>
    <definedName name="Override___opening_dividend_cashflow_balance___control___nominal.ADDN1">#REF!</definedName>
    <definedName name="Override___opening_dividend_cashflow_balance___control___nominal.ADDN2">#REF!</definedName>
    <definedName name="Override___opening_dividend_cashflow_balance___control___nominal.BR">#REF!</definedName>
    <definedName name="Override___opening_dividend_cashflow_balance___control___nominal.WN">#REF!</definedName>
    <definedName name="Override___opening_dividend_cashflow_balance___control___nominal.WR">#REF!</definedName>
    <definedName name="Override___opening_dividend_cashflow_balance___control___nominal.WWN">#REF!</definedName>
    <definedName name="Override___Opening_Dividend_creditors_balance___control___nominal.ADDN1">#REF!</definedName>
    <definedName name="Override___Opening_Dividend_creditors_balance___control___nominal.ADDN2">#REF!</definedName>
    <definedName name="Override___Opening_Dividend_creditors_balance___control___nominal.BR">#REF!</definedName>
    <definedName name="Override___Opening_Dividend_creditors_balance___control___nominal.WN">#REF!</definedName>
    <definedName name="Override___Opening_Dividend_creditors_balance___control___nominal.WR">#REF!</definedName>
    <definedName name="Override___Opening_Dividend_creditors_balance___control___nominal.WWN">#REF!</definedName>
    <definedName name="Override___Opening_household_measured_advance_receipts___nominal">#REF!</definedName>
    <definedName name="Override___Opening_household_unmeasured_advance_receipts___nominal">#REF!</definedName>
    <definedName name="Override___opening_intangible_asset_and_investments_balance___control___nominal.ADDN1">#REF!</definedName>
    <definedName name="Override___opening_intangible_asset_and_investments_balance___control___nominal.ADDN2">#REF!</definedName>
    <definedName name="Override___opening_intangible_asset_and_investments_balance___control___nominal.BR">#REF!</definedName>
    <definedName name="Override___opening_intangible_asset_and_investments_balance___control___nominal.WN">#REF!</definedName>
    <definedName name="Override___opening_intangible_asset_and_investments_balance___control___nominal.WR">#REF!</definedName>
    <definedName name="Override___opening_intangible_asset_and_investments_balance___control___nominal.WWN">#REF!</definedName>
    <definedName name="Override___Opening_Non_distributable_reserves_balance___control___nominal.ADDN1">#REF!</definedName>
    <definedName name="Override___Opening_Non_distributable_reserves_balance___control___nominal.ADDN2">#REF!</definedName>
    <definedName name="Override___Opening_Non_distributable_reserves_balance___control___nominal.BR">#REF!</definedName>
    <definedName name="Override___Opening_Non_distributable_reserves_balance___control___nominal.WN">#REF!</definedName>
    <definedName name="Override___Opening_Non_distributable_reserves_balance___control___nominal.WR">#REF!</definedName>
    <definedName name="Override___Opening_Non_distributable_reserves_balance___control___nominal.WWN">#REF!</definedName>
    <definedName name="Override___Opening_Other_creditors_balance___control___nominal.ADDN1">#REF!</definedName>
    <definedName name="Override___Opening_Other_creditors_balance___control___nominal.ADDN2">#REF!</definedName>
    <definedName name="Override___Opening_Other_creditors_balance___control___nominal.BR">#REF!</definedName>
    <definedName name="Override___Opening_Other_creditors_balance___control___nominal.WN">#REF!</definedName>
    <definedName name="Override___Opening_Other_creditors_balance___control___nominal.WR">#REF!</definedName>
    <definedName name="Override___Opening_Other_creditors_balance___control___nominal.WWN">#REF!</definedName>
    <definedName name="Override___Opening_Other_debtors_balance___control___nominal.ADDN1">#REF!</definedName>
    <definedName name="Override___Opening_Other_debtors_balance___control___nominal.ADDN2">#REF!</definedName>
    <definedName name="Override___Opening_Other_debtors_balance___control___nominal.BR">#REF!</definedName>
    <definedName name="Override___Opening_Other_debtors_balance___control___nominal.WN">#REF!</definedName>
    <definedName name="Override___Opening_Other_debtors_balance___control___nominal.WR">#REF!</definedName>
    <definedName name="Override___Opening_Other_debtors_balance___control___nominal.WWN">#REF!</definedName>
    <definedName name="Override___Opening_Other_liabilities_balance___control___nominal.ADDN1">#REF!</definedName>
    <definedName name="Override___Opening_Other_liabilities_balance___control___nominal.ADDN2">#REF!</definedName>
    <definedName name="Override___Opening_Other_liabilities_balance___control___nominal.BR">#REF!</definedName>
    <definedName name="Override___Opening_Other_liabilities_balance___control___nominal.WN">#REF!</definedName>
    <definedName name="Override___Opening_Other_liabilities_balance___control___nominal.WR">#REF!</definedName>
    <definedName name="Override___Opening_Other_liabilities_balance___control___nominal.WWN">#REF!</definedName>
    <definedName name="Override___Opening_Provisions_balance___control___nominal.ADDN1">#REF!</definedName>
    <definedName name="Override___Opening_Provisions_balance___control___nominal.ADDN2">#REF!</definedName>
    <definedName name="Override___Opening_Provisions_balance___control___nominal.BR">#REF!</definedName>
    <definedName name="Override___Opening_Provisions_balance___control___nominal.WN">#REF!</definedName>
    <definedName name="Override___Opening_Provisions_balance___control___nominal.WR">#REF!</definedName>
    <definedName name="Override___Opening_Provisions_balance___control___nominal.WWN">#REF!</definedName>
    <definedName name="Override___Opening_retained_cash_balance___Business___nominal">#REF!</definedName>
    <definedName name="Override___Opening_retained_cash_balance___Residential___nominal">#REF!</definedName>
    <definedName name="Override___Opening_retained_earnings_balance___Business___nominal">#REF!</definedName>
    <definedName name="Override___opening_retained_earnings_balance___control___nominal.ADDN1">#REF!</definedName>
    <definedName name="Override___opening_retained_earnings_balance___control___nominal.ADDN2">#REF!</definedName>
    <definedName name="Override___opening_retained_earnings_balance___control___nominal.BR">#REF!</definedName>
    <definedName name="Override___opening_retained_earnings_balance___control___nominal.WN">#REF!</definedName>
    <definedName name="Override___opening_retained_earnings_balance___control___nominal.WR">#REF!</definedName>
    <definedName name="Override___opening_retained_earnings_balance___control___nominal.WWN">#REF!</definedName>
    <definedName name="Override___Opening_Retirement_benefit_asset____liabilities__balance___control___nominal.ADDN1">#REF!</definedName>
    <definedName name="Override___Opening_Retirement_benefit_asset____liabilities__balance___control___nominal.ADDN2">#REF!</definedName>
    <definedName name="Override___Opening_Retirement_benefit_asset____liabilities__balance___control___nominal.BR">#REF!</definedName>
    <definedName name="Override___Opening_Retirement_benefit_asset____liabilities__balance___control___nominal.WN">#REF!</definedName>
    <definedName name="Override___Opening_Retirement_benefit_asset____liabilities__balance___control___nominal.WR">#REF!</definedName>
    <definedName name="Override___Opening_Retirement_benefit_asset____liabilities__balance___control___nominal.WWN">#REF!</definedName>
    <definedName name="Override___opening_tax_loss_balance___wholesale.ADDN1">#REF!</definedName>
    <definedName name="Override___opening_tax_loss_balance___wholesale.ADDN2">#REF!</definedName>
    <definedName name="Override___opening_tax_loss_balance___wholesale.BR">#REF!</definedName>
    <definedName name="Override___opening_tax_loss_balance___wholesale.WN">#REF!</definedName>
    <definedName name="Override___opening_tax_loss_balance___wholesale.WR">#REF!</definedName>
    <definedName name="Override___opening_tax_loss_balance___wholesale.WWN">#REF!</definedName>
    <definedName name="Override___Opening_trade_and_other_payables___Wholesale_creditors___business_retail___nominal">#REF!</definedName>
    <definedName name="Override___Opening_Trade_creditors_balance___control___nominal.ADDN1">#REF!</definedName>
    <definedName name="Override___Opening_Trade_creditors_balance___control___nominal.ADDN2">#REF!</definedName>
    <definedName name="Override___Opening_Trade_creditors_balance___control___nominal.BR">#REF!</definedName>
    <definedName name="Override___Opening_Trade_creditors_balance___control___nominal.WN">#REF!</definedName>
    <definedName name="Override___Opening_Trade_creditors_balance___control___nominal.WR">#REF!</definedName>
    <definedName name="Override___Opening_Trade_creditors_balance___control___nominal.WWN">#REF!</definedName>
    <definedName name="Override___Opening_Trade_debtors_balance___control___nominal.ADDN1">#REF!</definedName>
    <definedName name="Override___Opening_Trade_debtors_balance___control___nominal.ADDN2">#REF!</definedName>
    <definedName name="Override___Opening_Trade_debtors_balance___control___nominal.BR">#REF!</definedName>
    <definedName name="Override___Opening_Trade_debtors_balance___control___nominal.WN">#REF!</definedName>
    <definedName name="Override___Opening_Trade_debtors_balance___control___nominal.WR">#REF!</definedName>
    <definedName name="Override___Opening_Trade_debtors_balance___control___nominal.WWN">#REF!</definedName>
    <definedName name="Override___operating_costs_associated_with_equity_issuance___real.ADDN1">#REF!</definedName>
    <definedName name="Override___operating_costs_associated_with_equity_issuance___real.ADDN2">#REF!</definedName>
    <definedName name="Override___operating_costs_associated_with_equity_issuance___real.BR">#REF!</definedName>
    <definedName name="Override___operating_costs_associated_with_equity_issuance___real.WN">#REF!</definedName>
    <definedName name="Override___operating_costs_associated_with_equity_issuance___real.WR">#REF!</definedName>
    <definedName name="Override___operating_costs_associated_with_equity_issuance___real.WWN">#REF!</definedName>
    <definedName name="Override___Ordinary_dividend_override___nominal">#REF!</definedName>
    <definedName name="Override___Ordinary_shares_issued___control___nominal.ADDN1">#REF!</definedName>
    <definedName name="Override___Ordinary_shares_issued___control___nominal.ADDN2">#REF!</definedName>
    <definedName name="Override___Ordinary_shares_issued___control___nominal.BR">#REF!</definedName>
    <definedName name="Override___Ordinary_shares_issued___control___nominal.WN">#REF!</definedName>
    <definedName name="Override___Ordinary_shares_issued___control___nominal.WR">#REF!</definedName>
    <definedName name="Override___Ordinary_shares_issued___control___nominal.WWN">#REF!</definedName>
    <definedName name="Override___Other_adjustments_to_taxable_profits___control___nominal.ADDN1">#REF!</definedName>
    <definedName name="Override___Other_adjustments_to_taxable_profits___control___nominal.ADDN2">#REF!</definedName>
    <definedName name="Override___Other_adjustments_to_taxable_profits___control___nominal.BR">#REF!</definedName>
    <definedName name="Override___Other_adjustments_to_taxable_profits___control___nominal.WN">#REF!</definedName>
    <definedName name="Override___Other_adjustments_to_taxable_profits___control___nominal.WR">#REF!</definedName>
    <definedName name="Override___Other_adjustments_to_taxable_profits___control___nominal.WWN">#REF!</definedName>
    <definedName name="Override___Other_creditors_target_balance___control___nominal.ADDN1">#REF!</definedName>
    <definedName name="Override___Other_creditors_target_balance___control___nominal.ADDN2">#REF!</definedName>
    <definedName name="Override___Other_creditors_target_balance___control___nominal.BR">#REF!</definedName>
    <definedName name="Override___Other_creditors_target_balance___control___nominal.WN">#REF!</definedName>
    <definedName name="Override___Other_creditors_target_balance___control___nominal.WR">#REF!</definedName>
    <definedName name="Override___Other_creditors_target_balance___control___nominal.WWN">#REF!</definedName>
    <definedName name="Override___other_debtors_target_balance___control___nominal.ADDN1">#REF!</definedName>
    <definedName name="Override___other_debtors_target_balance___control___nominal.ADDN2">#REF!</definedName>
    <definedName name="Override___other_debtors_target_balance___control___nominal.BR">#REF!</definedName>
    <definedName name="Override___other_debtors_target_balance___control___nominal.WN">#REF!</definedName>
    <definedName name="Override___other_debtors_target_balance___control___nominal.WR">#REF!</definedName>
    <definedName name="Override___other_debtors_target_balance___control___nominal.WWN">#REF!</definedName>
    <definedName name="Override___Other_operating_income___real.ADDN1">#REF!</definedName>
    <definedName name="Override___Other_operating_income___real.ADDN2">#REF!</definedName>
    <definedName name="Override___Other_operating_income___real.BR">#REF!</definedName>
    <definedName name="Override___Other_operating_income___real.WN">#REF!</definedName>
    <definedName name="Override___Other_operating_income___real.WR">#REF!</definedName>
    <definedName name="Override___Other_operating_income___real.WWN">#REF!</definedName>
    <definedName name="Override___Other_price_control_income___Third_party_revenue___real.ADDN1">#REF!</definedName>
    <definedName name="Override___Other_price_control_income___Third_party_revenue___real.ADDN2">#REF!</definedName>
    <definedName name="Override___Other_price_control_income___Third_party_revenue___real.BR">#REF!</definedName>
    <definedName name="Override___Other_price_control_income___Third_party_revenue___real.WN">#REF!</definedName>
    <definedName name="Override___Other_price_control_income___Third_party_revenue___real.WR">#REF!</definedName>
    <definedName name="Override___Other_price_control_income___Third_party_revenue___real.WWN">#REF!</definedName>
    <definedName name="Override___Other_taxable_income___Amortisation_on_grants_and_contributions___control___nominal.ADDN1">#REF!</definedName>
    <definedName name="Override___Other_taxable_income___Amortisation_on_grants_and_contributions___control___nominal.ADDN2">#REF!</definedName>
    <definedName name="Override___Other_taxable_income___Amortisation_on_grants_and_contributions___control___nominal.BR">#REF!</definedName>
    <definedName name="Override___Other_taxable_income___Amortisation_on_grants_and_contributions___control___nominal.WN">#REF!</definedName>
    <definedName name="Override___Other_taxable_income___Amortisation_on_grants_and_contributions___control___nominal.WR">#REF!</definedName>
    <definedName name="Override___Other_taxable_income___Amortisation_on_grants_and_contributions___control___nominal.WWN">#REF!</definedName>
    <definedName name="Override___Other_taxable_income___Grants_and_contributions_taxable_on_receipt___control___nominal.ADDN1">#REF!</definedName>
    <definedName name="Override___Other_taxable_income___Grants_and_contributions_taxable_on_receipt___control___nominal.ADDN2">#REF!</definedName>
    <definedName name="Override___Other_taxable_income___Grants_and_contributions_taxable_on_receipt___control___nominal.BR">#REF!</definedName>
    <definedName name="Override___Other_taxable_income___Grants_and_contributions_taxable_on_receipt___control___nominal.WN">#REF!</definedName>
    <definedName name="Override___Other_taxable_income___Grants_and_contributions_taxable_on_receipt___control___nominal.WR">#REF!</definedName>
    <definedName name="Override___Other_taxable_income___Grants_and_contributions_taxable_on_receipt___control___nominal.WWN">#REF!</definedName>
    <definedName name="Override___P_L_expenditure_not_allowable_as_a_deduction_from_taxable_trading_profits___control___nominal.ADDN1">#REF!</definedName>
    <definedName name="Override___P_L_expenditure_not_allowable_as_a_deduction_from_taxable_trading_profits___control___nominal.ADDN2">#REF!</definedName>
    <definedName name="Override___P_L_expenditure_not_allowable_as_a_deduction_from_taxable_trading_profits___control___nominal.BR">#REF!</definedName>
    <definedName name="Override___P_L_expenditure_not_allowable_as_a_deduction_from_taxable_trading_profits___control___nominal.WN">#REF!</definedName>
    <definedName name="Override___P_L_expenditure_not_allowable_as_a_deduction_from_taxable_trading_profits___control___nominal.WR">#REF!</definedName>
    <definedName name="Override___P_L_expenditure_not_allowable_as_a_deduction_from_taxable_trading_profits___control___nominal.WWN">#REF!</definedName>
    <definedName name="Override___P_L_expenditure_relating_to_renewals_not_allowable_as_a_deduction_from_taxable_trading_profits___control___nominal.ADDN1">#REF!</definedName>
    <definedName name="Override___P_L_expenditure_relating_to_renewals_not_allowable_as_a_deduction_from_taxable_trading_profits___control___nominal.ADDN2">#REF!</definedName>
    <definedName name="Override___P_L_expenditure_relating_to_renewals_not_allowable_as_a_deduction_from_taxable_trading_profits___control___nominal.BR">#REF!</definedName>
    <definedName name="Override___P_L_expenditure_relating_to_renewals_not_allowable_as_a_deduction_from_taxable_trading_profits___control___nominal.WN">#REF!</definedName>
    <definedName name="Override___P_L_expenditure_relating_to_renewals_not_allowable_as_a_deduction_from_taxable_trading_profits___control___nominal.WR">#REF!</definedName>
    <definedName name="Override___P_L_expenditure_relating_to_renewals_not_allowable_as_a_deduction_from_taxable_trading_profits___control___nominal.WWN">#REF!</definedName>
    <definedName name="Override___PAYG_Rate___Total_PAYG_rate.ADDN1">#REF!</definedName>
    <definedName name="Override___PAYG_Rate___Total_PAYG_rate.ADDN2">#REF!</definedName>
    <definedName name="Override___PAYG_Rate___Total_PAYG_rate.BR">#REF!</definedName>
    <definedName name="Override___PAYG_Rate___Total_PAYG_rate.WN">#REF!</definedName>
    <definedName name="Override___PAYG_Rate___Total_PAYG_rate.WR">#REF!</definedName>
    <definedName name="Override___PAYG_Rate___Total_PAYG_rate.WWN">#REF!</definedName>
    <definedName name="Override___Percentage_retail_earnings_distributed_as_dividends">#REF!</definedName>
    <definedName name="Override___Post_financeability_adjustments_eligible_for_tax_uplift___real.ADDN1">#REF!</definedName>
    <definedName name="Override___Post_financeability_adjustments_eligible_for_tax_uplift___real.ADDN2">#REF!</definedName>
    <definedName name="Override___Post_financeability_adjustments_eligible_for_tax_uplift___real.BR">#REF!</definedName>
    <definedName name="Override___Post_financeability_adjustments_eligible_for_tax_uplift___real.WN">#REF!</definedName>
    <definedName name="Override___Post_financeability_adjustments_eligible_for_tax_uplift___real.WR">#REF!</definedName>
    <definedName name="Override___Post_financeability_adjustments_eligible_for_tax_uplift___real.WWN">#REF!</definedName>
    <definedName name="Override___Post_financeability_adjustments_not_eligible_for_tax_uplift___real.ADDN1">#REF!</definedName>
    <definedName name="Override___Post_financeability_adjustments_not_eligible_for_tax_uplift___real.ADDN2">#REF!</definedName>
    <definedName name="Override___Post_financeability_adjustments_not_eligible_for_tax_uplift___real.BR">#REF!</definedName>
    <definedName name="Override___Post_financeability_adjustments_not_eligible_for_tax_uplift___real.WN">#REF!</definedName>
    <definedName name="Override___Post_financeability_adjustments_not_eligible_for_tax_uplift___real.WR">#REF!</definedName>
    <definedName name="Override___Post_financeability_adjustments_not_eligible_for_tax_uplift___real.WWN">#REF!</definedName>
    <definedName name="Override___Pre_2020_RCV_opening_balance___real.ADDN1">#REF!</definedName>
    <definedName name="Override___Pre_2020_RCV_opening_balance___real.ADDN2">#REF!</definedName>
    <definedName name="Override___Pre_2020_RCV_opening_balance___real.BR">#REF!</definedName>
    <definedName name="Override___Pre_2020_RCV_opening_balance___real.WN">#REF!</definedName>
    <definedName name="Override___Pre_2020_RCV_opening_balance___real.WR">#REF!</definedName>
    <definedName name="Override___Pre_2020_RCV_opening_balance___real.WWN">#REF!</definedName>
    <definedName name="Override___Pre_2025_RCV_Run_off_rate.ADDN1">#REF!</definedName>
    <definedName name="Override___Pre_2025_RCV_Run_off_rate.ADDN2">#REF!</definedName>
    <definedName name="Override___Pre_2025_RCV_Run_off_rate.BR">#REF!</definedName>
    <definedName name="Override___Pre_2025_RCV_Run_off_rate.WN">#REF!</definedName>
    <definedName name="Override___Pre_2025_RCV_Run_off_rate.WR">#REF!</definedName>
    <definedName name="Override___Pre_2025_RCV_Run_off_rate.WWN">#REF!</definedName>
    <definedName name="Override___Price_control_income___third_party_services___Rechargeable_works___real.ADDN1">#REF!</definedName>
    <definedName name="Override___Price_control_income___third_party_services___Rechargeable_works___real.ADDN2">#REF!</definedName>
    <definedName name="Override___Price_control_income___third_party_services___Rechargeable_works___real.BR">#REF!</definedName>
    <definedName name="Override___Price_control_income___third_party_services___Rechargeable_works___real.WN">#REF!</definedName>
    <definedName name="Override___Price_control_income___third_party_services___Rechargeable_works___real.WR">#REF!</definedName>
    <definedName name="Override___Price_control_income___third_party_services___Rechargeable_works___real.WWN">#REF!</definedName>
    <definedName name="Override___Prior_period_company_residential_apportionment">#REF!</definedName>
    <definedName name="Override___Proportion_of_capital_expenditure_qualifying_for_high_level_deduction_main_rate_pool.ADDN1">#REF!</definedName>
    <definedName name="Override___Proportion_of_capital_expenditure_qualifying_for_high_level_deduction_main_rate_pool.ADDN2">#REF!</definedName>
    <definedName name="Override___Proportion_of_capital_expenditure_qualifying_for_high_level_deduction_main_rate_pool.BR">#REF!</definedName>
    <definedName name="Override___Proportion_of_capital_expenditure_qualifying_for_high_level_deduction_main_rate_pool.WN">#REF!</definedName>
    <definedName name="Override___Proportion_of_capital_expenditure_qualifying_for_high_level_deduction_main_rate_pool.WR">#REF!</definedName>
    <definedName name="Override___Proportion_of_capital_expenditure_qualifying_for_high_level_deduction_main_rate_pool.WWN">#REF!</definedName>
    <definedName name="Override___Proportion_of_capitalised_revenue_expenditure__infra___non_infra_.ADDN1">#REF!</definedName>
    <definedName name="Override___Proportion_of_capitalised_revenue_expenditure__infra___non_infra_.ADDN2">#REF!</definedName>
    <definedName name="Override___Proportion_of_capitalised_revenue_expenditure__infra___non_infra_.BR">#REF!</definedName>
    <definedName name="Override___Proportion_of_capitalised_revenue_expenditure__infra___non_infra_.WN">#REF!</definedName>
    <definedName name="Override___Proportion_of_capitalised_revenue_expenditure__infra___non_infra_.WR">#REF!</definedName>
    <definedName name="Override___Proportion_of_capitalised_revenue_expenditure__infra___non_infra_.WWN">#REF!</definedName>
    <definedName name="Override___proportion_of_new_capital_expenditure_not_qualifying_for_capital_allowance_deductions.ADDN1">#REF!</definedName>
    <definedName name="Override___proportion_of_new_capital_expenditure_not_qualifying_for_capital_allowance_deductions.ADDN2">#REF!</definedName>
    <definedName name="Override___proportion_of_new_capital_expenditure_not_qualifying_for_capital_allowance_deductions.BR">#REF!</definedName>
    <definedName name="Override___proportion_of_new_capital_expenditure_not_qualifying_for_capital_allowance_deductions.WN">#REF!</definedName>
    <definedName name="Override___proportion_of_new_capital_expenditure_not_qualifying_for_capital_allowance_deductions.WR">#REF!</definedName>
    <definedName name="Override___proportion_of_new_capital_expenditure_not_qualifying_for_capital_allowance_deductions.WWN">#REF!</definedName>
    <definedName name="Override___proportion_of_new_capital_expenditure_qualifying_for_a_full_deduction.ADDN1">#REF!</definedName>
    <definedName name="Override___proportion_of_new_capital_expenditure_qualifying_for_a_full_deduction.ADDN2">#REF!</definedName>
    <definedName name="Override___proportion_of_new_capital_expenditure_qualifying_for_a_full_deduction.BR">#REF!</definedName>
    <definedName name="Override___proportion_of_new_capital_expenditure_qualifying_for_a_full_deduction.WN">#REF!</definedName>
    <definedName name="Override___proportion_of_new_capital_expenditure_qualifying_for_a_full_deduction.WR">#REF!</definedName>
    <definedName name="Override___proportion_of_new_capital_expenditure_qualifying_for_a_full_deduction.WWN">#REF!</definedName>
    <definedName name="Override___Proportion_of_new_capital_expenditure_qualifying_for_high_level_deduction_special_rate_pool.ADDN1">#REF!</definedName>
    <definedName name="Override___Proportion_of_new_capital_expenditure_qualifying_for_high_level_deduction_special_rate_pool.ADDN2">#REF!</definedName>
    <definedName name="Override___Proportion_of_new_capital_expenditure_qualifying_for_high_level_deduction_special_rate_pool.BR">#REF!</definedName>
    <definedName name="Override___Proportion_of_new_capital_expenditure_qualifying_for_high_level_deduction_special_rate_pool.WN">#REF!</definedName>
    <definedName name="Override___Proportion_of_new_capital_expenditure_qualifying_for_high_level_deduction_special_rate_pool.WR">#REF!</definedName>
    <definedName name="Override___Proportion_of_new_capital_expenditure_qualifying_for_high_level_deduction_special_rate_pool.WWN">#REF!</definedName>
    <definedName name="Override___Proportion_of_new_capital_expenditure_qualifying_for_high_level_deduction_structures_and_buildings_pool.ADDN1">#REF!</definedName>
    <definedName name="Override___Proportion_of_new_capital_expenditure_qualifying_for_high_level_deduction_structures_and_buildings_pool.ADDN2">#REF!</definedName>
    <definedName name="Override___Proportion_of_new_capital_expenditure_qualifying_for_high_level_deduction_structures_and_buildings_pool.BR">#REF!</definedName>
    <definedName name="Override___Proportion_of_new_capital_expenditure_qualifying_for_high_level_deduction_structures_and_buildings_pool.WN">#REF!</definedName>
    <definedName name="Override___Proportion_of_new_capital_expenditure_qualifying_for_high_level_deduction_structures_and_buildings_pool.WR">#REF!</definedName>
    <definedName name="Override___Proportion_of_new_capital_expenditure_qualifying_for_high_level_deduction_structures_and_buildings_pool.WWN">#REF!</definedName>
    <definedName name="Override___Proportion_of_RPI_ILD">#REF!</definedName>
    <definedName name="Override___proportion_of_taxable_profits_available_for_tax_loss_utilisation">#REF!</definedName>
    <definedName name="Override___QAA_reward__penalty____real.ADDN1">#REF!</definedName>
    <definedName name="Override___QAA_reward__penalty____real.ADDN2">#REF!</definedName>
    <definedName name="Override___QAA_reward__penalty____real.BR">#REF!</definedName>
    <definedName name="Override___QAA_reward__penalty____real.WN">#REF!</definedName>
    <definedName name="Override___QAA_reward__penalty____real.WR">#REF!</definedName>
    <definedName name="Override___QAA_reward__penalty____real.WWN">#REF!</definedName>
    <definedName name="Override___real_dividend_growth">#REF!</definedName>
    <definedName name="Override___Reprofiling_revenue___real.ADDN1">#REF!</definedName>
    <definedName name="Override___Reprofiling_revenue___real.ADDN2">#REF!</definedName>
    <definedName name="Override___Reprofiling_revenue___real.BR">#REF!</definedName>
    <definedName name="Override___Reprofiling_revenue___real.WN">#REF!</definedName>
    <definedName name="Override___Reprofiling_revenue___real.WR">#REF!</definedName>
    <definedName name="Override___Reprofiling_revenue___real.WWN">#REF!</definedName>
    <definedName name="Override___Residential_net_margin_for_company">#REF!</definedName>
    <definedName name="Override___Residential_Retail_allowed_depreciation__post_efficiency_challenge_and_adjustments____real">#REF!</definedName>
    <definedName name="Override___Residential_retail_costs__opex_plus_depn__exc_3rd_party_services____measured___Wastewater_only___nominal">#REF!</definedName>
    <definedName name="Override___Residential_retail_costs__opex_plus_depn__exc_3rd_party_services____measured___Water_only___nominal">#REF!</definedName>
    <definedName name="Override___Residential_retail_costs__opex_plus_depn__exc_3rd_party_services____unmeasured___Wastewater_only___nominal">#REF!</definedName>
    <definedName name="Override___Residential_retail_costs__opex_plus_depn__exc_3rd_party_services____unmeasured___Water_only___nominal">#REF!</definedName>
    <definedName name="Override___Residential_retail_revenue_adjustment_active___real">#REF!</definedName>
    <definedName name="Override___Retail___Corporation_tax_creditor_b_f___nominal">#REF!</definedName>
    <definedName name="Override___Retail___Retail_creditor_months__Payment_terms___Business_retail_pays_wholesaler_in_arrears__advance_">#REF!</definedName>
    <definedName name="Override___Retail___Retail_creditor_months__Payment_terms___Residential_retail_pays_wholesaler_in_arrears__advance_">#REF!</definedName>
    <definedName name="Override___Retirement_benefit_asset____liability__balance___Business___nominal">#REF!</definedName>
    <definedName name="Override___Retirement_benefit_asset____liability__balance___Residential___nominal">#REF!</definedName>
    <definedName name="Override___RPI_CPIH_wedge_for_RPI_ILD_indexation_rate">#REF!</definedName>
    <definedName name="Override___Run_off_rate_for_Post_2025_RCV.ADDN1">#REF!</definedName>
    <definedName name="Override___Run_off_rate_for_Post_2025_RCV.ADDN2">#REF!</definedName>
    <definedName name="Override___Run_off_rate_for_Post_2025_RCV.BR">#REF!</definedName>
    <definedName name="Override___Run_off_rate_for_Post_2025_RCV.WN">#REF!</definedName>
    <definedName name="Override___Run_off_rate_for_Post_2025_RCV.WR">#REF!</definedName>
    <definedName name="Override___Run_off_rate_for_Post_2025_RCV.WWN">#REF!</definedName>
    <definedName name="Override___Statutory_Corporation_tax_rate">#REF!</definedName>
    <definedName name="Override___Tariff_Band___Forecast_allocated_wholesale_charge___nominal.1">#REF!</definedName>
    <definedName name="Override___Tariff_Band___Forecast_allocated_wholesale_charge___nominal.2">#REF!</definedName>
    <definedName name="Override___Tariff_Band___Forecast_allocated_wholesale_charge___nominal.3">#REF!</definedName>
    <definedName name="Override___tariff_band___net_margin_percentage.1">#REF!</definedName>
    <definedName name="Override___tariff_band___net_margin_percentage.2">#REF!</definedName>
    <definedName name="Override___tariff_band___net_margin_percentage.3">#REF!</definedName>
    <definedName name="Override___Tariff_Band___Number_of_customers___Tariff_Band.1">#REF!</definedName>
    <definedName name="Override___Tariff_Band___Number_of_customers___Tariff_Band.2">#REF!</definedName>
    <definedName name="Override___Tariff_Band___Number_of_customers___Tariff_Band.3">#REF!</definedName>
    <definedName name="Override___tax_cashflow_initial_balance.ADDN1">#REF!</definedName>
    <definedName name="Override___tax_cashflow_initial_balance.ADDN2">#REF!</definedName>
    <definedName name="Override___tax_cashflow_initial_balance.BR">#REF!</definedName>
    <definedName name="Override___tax_cashflow_initial_balance.WN">#REF!</definedName>
    <definedName name="Override___tax_cashflow_initial_balance.WR">#REF!</definedName>
    <definedName name="Override___tax_cashflow_initial_balance.WWN">#REF!</definedName>
    <definedName name="Override___Tax_loss_allowance___nominal">#REF!</definedName>
    <definedName name="Override___Tonnes_of_dry_solid___BR">#REF!</definedName>
    <definedName name="Override___Total_Additional_control_customers_WN">#REF!</definedName>
    <definedName name="Override___Total_Additional_control_customers_WR">#REF!</definedName>
    <definedName name="Override___Total_direct_procurement_from_customers___infrastructure_cost_1___real.ADDN1">#REF!</definedName>
    <definedName name="Override___Total_direct_procurement_from_customers___infrastructure_cost_1___real.ADDN2">#REF!</definedName>
    <definedName name="Override___Total_direct_procurement_from_customers___infrastructure_cost_1___real.BR">#REF!</definedName>
    <definedName name="Override___Total_direct_procurement_from_customers___infrastructure_cost_1___real.WN">#REF!</definedName>
    <definedName name="Override___Total_direct_procurement_from_customers___infrastructure_cost_1___real.WR">#REF!</definedName>
    <definedName name="Override___Total_direct_procurement_from_customers___infrastructure_cost_1___real.WWN">#REF!</definedName>
    <definedName name="Override___Total_direct_procurement_from_customers___infrastructure_cost_2___real.ADDN1">#REF!</definedName>
    <definedName name="Override___Total_direct_procurement_from_customers___infrastructure_cost_2___real.ADDN2">#REF!</definedName>
    <definedName name="Override___Total_direct_procurement_from_customers___infrastructure_cost_2___real.BR">#REF!</definedName>
    <definedName name="Override___Total_direct_procurement_from_customers___infrastructure_cost_2___real.WN">#REF!</definedName>
    <definedName name="Override___Total_direct_procurement_from_customers___infrastructure_cost_2___real.WR">#REF!</definedName>
    <definedName name="Override___Total_direct_procurement_from_customers___infrastructure_cost_2___real.WWN">#REF!</definedName>
    <definedName name="Override___Total_direct_procurement_from_customers___infrastructure_cost_3___real.ADDN1">#REF!</definedName>
    <definedName name="Override___Total_direct_procurement_from_customers___infrastructure_cost_3___real.ADDN2">#REF!</definedName>
    <definedName name="Override___Total_direct_procurement_from_customers___infrastructure_cost_3___real.BR">#REF!</definedName>
    <definedName name="Override___Total_direct_procurement_from_customers___infrastructure_cost_3___real.WN">#REF!</definedName>
    <definedName name="Override___Total_direct_procurement_from_customers___infrastructure_cost_3___real.WR">#REF!</definedName>
    <definedName name="Override___Total_direct_procurement_from_customers___infrastructure_cost_3___real.WWN">#REF!</definedName>
    <definedName name="Override___Total_direct_procurement_from_customers___infrastructure_cost_4___real.ADDN1">#REF!</definedName>
    <definedName name="Override___Total_direct_procurement_from_customers___infrastructure_cost_4___real.ADDN2">#REF!</definedName>
    <definedName name="Override___Total_direct_procurement_from_customers___infrastructure_cost_4___real.BR">#REF!</definedName>
    <definedName name="Override___Total_direct_procurement_from_customers___infrastructure_cost_4___real.WN">#REF!</definedName>
    <definedName name="Override___Total_direct_procurement_from_customers___infrastructure_cost_4___real.WR">#REF!</definedName>
    <definedName name="Override___Total_direct_procurement_from_customers___infrastructure_cost_4___real.WWN">#REF!</definedName>
    <definedName name="Override___Total_direct_procurement_from_customers___infrastructure_cost_5___real.ADDN1">#REF!</definedName>
    <definedName name="Override___Total_direct_procurement_from_customers___infrastructure_cost_5___real.ADDN2">#REF!</definedName>
    <definedName name="Override___Total_direct_procurement_from_customers___infrastructure_cost_5___real.BR">#REF!</definedName>
    <definedName name="Override___Total_direct_procurement_from_customers___infrastructure_cost_5___real.WN">#REF!</definedName>
    <definedName name="Override___Total_direct_procurement_from_customers___infrastructure_cost_5___real.WR">#REF!</definedName>
    <definedName name="Override___Total_direct_procurement_from_customers___infrastructure_cost_5___real.WWN">#REF!</definedName>
    <definedName name="Override___Total_direct_procurement_from_customers___infrastructure_cost_6___real.ADDN1">#REF!</definedName>
    <definedName name="Override___Total_direct_procurement_from_customers___infrastructure_cost_6___real.ADDN2">#REF!</definedName>
    <definedName name="Override___Total_direct_procurement_from_customers___infrastructure_cost_6___real.BR">#REF!</definedName>
    <definedName name="Override___Total_direct_procurement_from_customers___infrastructure_cost_6___real.WN">#REF!</definedName>
    <definedName name="Override___Total_direct_procurement_from_customers___infrastructure_cost_6___real.WR">#REF!</definedName>
    <definedName name="Override___Total_direct_procurement_from_customers___infrastructure_cost_6___real.WWN">#REF!</definedName>
    <definedName name="Override___Total_gross_operational_expenditure___real___including_cost_sharing___real.ADDN1">#REF!</definedName>
    <definedName name="Override___Total_gross_operational_expenditure___real___including_cost_sharing___real.ADDN2">#REF!</definedName>
    <definedName name="Override___Total_gross_operational_expenditure___real___including_cost_sharing___real.BR">#REF!</definedName>
    <definedName name="Override___Total_gross_operational_expenditure___real___including_cost_sharing___real.WN">#REF!</definedName>
    <definedName name="Override___Total_gross_operational_expenditure___real___including_cost_sharing___real.WR">#REF!</definedName>
    <definedName name="Override___Total_gross_operational_expenditure___real___including_cost_sharing___real.WWN">#REF!</definedName>
    <definedName name="Override___Trade_and_other_payables___Retail_other_payables___nominal">#REF!</definedName>
    <definedName name="Override___Trade_and_other_payables___Retail_trade_payables___nominal">#REF!</definedName>
    <definedName name="Override___Trade_and_other_payables___Wholesale_creditors___residential_retail___nominal">#REF!</definedName>
    <definedName name="Override___Unmeasured_charge___business.ADDN1">#REF!</definedName>
    <definedName name="Override___Unmeasured_charge___business.ADDN2">#REF!</definedName>
    <definedName name="Override___Unmeasured_charge___business.BR">#REF!</definedName>
    <definedName name="Override___Unmeasured_charge___business.WN">#REF!</definedName>
    <definedName name="Override___Unmeasured_charge___business.WR">#REF!</definedName>
    <definedName name="Override___Unmeasured_charge___business.WWN">#REF!</definedName>
    <definedName name="Override___Unmeasured_charge___residential.ADDN1">#REF!</definedName>
    <definedName name="Override___Unmeasured_charge___residential.ADDN2">#REF!</definedName>
    <definedName name="Override___Unmeasured_charge___residential.BR">#REF!</definedName>
    <definedName name="Override___Unmeasured_charge___residential.WN">#REF!</definedName>
    <definedName name="Override___Unmeasured_charge___residential.WR">#REF!</definedName>
    <definedName name="Override___Unmeasured_charge___residential.WWN">#REF!</definedName>
    <definedName name="Override___Water_efficiency_funding___real.ADDN1">#REF!</definedName>
    <definedName name="Override___Water_efficiency_funding___real.ADDN2">#REF!</definedName>
    <definedName name="Override___Water_efficiency_funding___real.BR">#REF!</definedName>
    <definedName name="Override___Water_efficiency_funding___real.WN">#REF!</definedName>
    <definedName name="Override___Water_efficiency_funding___real.WR">#REF!</definedName>
    <definedName name="Override___Water_efficiency_funding___real.WWN">#REF!</definedName>
    <definedName name="Override___Wholesale___Trade_creditor_days___control.ADDN1">#REF!</definedName>
    <definedName name="Override___Wholesale___Trade_creditor_days___control.ADDN2">#REF!</definedName>
    <definedName name="Override___Wholesale___Trade_creditor_days___control.BR">#REF!</definedName>
    <definedName name="Override___Wholesale___Trade_creditor_days___control.WN">#REF!</definedName>
    <definedName name="Override___Wholesale___Trade_creditor_days___control.WR">#REF!</definedName>
    <definedName name="Override___Wholesale___Trade_creditor_days___control.WWN">#REF!</definedName>
    <definedName name="Override___Wholesale_and_retail_line_item_split___actual_company_structure___Retained_profits___residential_retail___nominal">#REF!</definedName>
    <definedName name="Override___Wholesale_and_retail_line_item_split___Capex_creditor___business_retail___nominal">#REF!</definedName>
    <definedName name="Override___Wholesale_and_retail_line_item_split___capex_creditors___residential_retail___nominal">#REF!</definedName>
    <definedName name="Override___Wholesale_DB_pension_cash_excess_over_charge___control___real.ADDN1">#REF!</definedName>
    <definedName name="Override___Wholesale_DB_pension_cash_excess_over_charge___control___real.ADDN2">#REF!</definedName>
    <definedName name="Override___Wholesale_DB_pension_cash_excess_over_charge___control___real.BR">#REF!</definedName>
    <definedName name="Override___Wholesale_DB_pension_cash_excess_over_charge___control___real.WN">#REF!</definedName>
    <definedName name="Override___Wholesale_DB_pension_cash_excess_over_charge___control___real.WR">#REF!</definedName>
    <definedName name="Override___Wholesale_DB_pension_cash_excess_over_charge___control___real.WWN">#REF!</definedName>
    <definedName name="Override___Wholesale_fixed_asset_life__post_override____control.ADDN1">#REF!</definedName>
    <definedName name="Override___Wholesale_fixed_asset_life__post_override____control.ADDN2">#REF!</definedName>
    <definedName name="Override___Wholesale_fixed_asset_life__post_override____control.BR">#REF!</definedName>
    <definedName name="Override___Wholesale_fixed_asset_life__post_override____control.WN">#REF!</definedName>
    <definedName name="Override___Wholesale_fixed_asset_life__post_override____control.WR">#REF!</definedName>
    <definedName name="Override___Wholesale_fixed_asset_life__post_override____control.WWN">#REF!</definedName>
    <definedName name="Override___Wholesale_WACC___nominal___Equity___nominal.ADDN1">#REF!</definedName>
    <definedName name="Override___Wholesale_WACC___nominal___Equity___nominal.ADDN2">#REF!</definedName>
    <definedName name="Override___Wholesale_WACC___nominal___Equity___nominal.BR">#REF!</definedName>
    <definedName name="Override___Wholesale_WACC___nominal___Equity___nominal.WN">#REF!</definedName>
    <definedName name="Override___Wholesale_WACC___nominal___Equity___nominal.WR">#REF!</definedName>
    <definedName name="Override___Wholesale_WACC___nominal___Equity___nominal.WWN">#REF!</definedName>
    <definedName name="Override___Wholesale_WACC___notional___Cost_of_debt___nominal.ADDN1">#REF!</definedName>
    <definedName name="Override___Wholesale_WACC___notional___Cost_of_debt___nominal.ADDN2">#REF!</definedName>
    <definedName name="Override___Wholesale_WACC___notional___Cost_of_debt___nominal.BR">#REF!</definedName>
    <definedName name="Override___Wholesale_WACC___notional___Cost_of_debt___nominal.WN">#REF!</definedName>
    <definedName name="Override___Wholesale_WACC___notional___Cost_of_debt___nominal.WR">#REF!</definedName>
    <definedName name="Override___Wholesale_WACC___notional___Cost_of_debt___nominal.WWN">#REF!</definedName>
    <definedName name="Override___Wholesale_WACC___notional___Gearing___nominal.ADDN1">#REF!</definedName>
    <definedName name="Override___Wholesale_WACC___notional___Gearing___nominal.ADDN2">#REF!</definedName>
    <definedName name="Override___Wholesale_WACC___notional___Gearing___nominal.BR">#REF!</definedName>
    <definedName name="Override___Wholesale_WACC___notional___Gearing___nominal.WN">#REF!</definedName>
    <definedName name="Override___Wholesale_WACC___notional___Gearing___nominal.WR">#REF!</definedName>
    <definedName name="Override___Wholesale_WACC___notional___Gearing___nominal.WWN">#REF!</definedName>
    <definedName name="Override___Year_on_year___change___CPI_H___Financial_year_average_indices_year_on_year__">#REF!</definedName>
    <definedName name="Override__dividend_yield">#REF!</definedName>
    <definedName name="OXON" localSheetId="1">#REF!</definedName>
    <definedName name="OXON" localSheetId="0">#REF!</definedName>
    <definedName name="OXON" localSheetId="5">#REF!</definedName>
    <definedName name="OXON">#REF!</definedName>
    <definedName name="P_L_expenditure_not_allowable_as_a_deduction_from_taxable_trading_profits___Wholesale___nominal">#REF!</definedName>
    <definedName name="P_L_expenditure_relating_to_renewals_not_allowable_as_a_deduction_from_taxable_trading_profits___Wholesale___nominal">#REF!</definedName>
    <definedName name="PAYG____control___real.ADDN1">#REF!</definedName>
    <definedName name="PAYG____control___real.ADDN2">#REF!</definedName>
    <definedName name="PAYG____control___real.BR">#REF!</definedName>
    <definedName name="PAYG____control___real.WN">#REF!</definedName>
    <definedName name="PAYG____control___real.WR">#REF!</definedName>
    <definedName name="PAYG____control___real.WWN">#REF!</definedName>
    <definedName name="PAYG___nominal.ADDN1">#REF!</definedName>
    <definedName name="PAYG___nominal.ADDN2">#REF!</definedName>
    <definedName name="PAYG___nominal.BR">#REF!</definedName>
    <definedName name="PAYG___nominal.WN">#REF!</definedName>
    <definedName name="PAYG___nominal.WR">#REF!</definedName>
    <definedName name="PAYG___nominal.WWN">#REF!</definedName>
    <definedName name="PAYG___real.ADDN1">#REF!</definedName>
    <definedName name="PAYG___real.ADDN2">#REF!</definedName>
    <definedName name="PAYG___real.BR">#REF!</definedName>
    <definedName name="PAYG___real.WN">#REF!</definedName>
    <definedName name="PAYG___real.WR">#REF!</definedName>
    <definedName name="PAYG___real.WWN">#REF!</definedName>
    <definedName name="PAYG___real___ADDN1">#REF!</definedName>
    <definedName name="PAYG___real___ADDN2">#REF!</definedName>
    <definedName name="PAYG___real___BR">#REF!</definedName>
    <definedName name="PAYG___real___WR">#REF!</definedName>
    <definedName name="PAYG___real___WWN">#REF!</definedName>
    <definedName name="PAYG___real__WN">#REF!</definedName>
    <definedName name="PAYG___Wholesale___real">#REF!</definedName>
    <definedName name="PAYG_Totex___Appointee___nominal">#REF!</definedName>
    <definedName name="PAYG_Totex___Wholesale___nominal">#REF!</definedName>
    <definedName name="Pct_Tol" localSheetId="1">#REF!</definedName>
    <definedName name="Pct_Tol" localSheetId="0">#REF!</definedName>
    <definedName name="Pct_Tol" localSheetId="5">#REF!</definedName>
    <definedName name="Pct_Tol">#REF!</definedName>
    <definedName name="Pension_accounting_charge___control___nominal.ADDN1">#REF!</definedName>
    <definedName name="Pension_accounting_charge___control___nominal.ADDN2">#REF!</definedName>
    <definedName name="Pension_accounting_charge___control___nominal.BR">#REF!</definedName>
    <definedName name="Pension_accounting_charge___control___nominal.WN">#REF!</definedName>
    <definedName name="Pension_accounting_charge___control___nominal.WR">#REF!</definedName>
    <definedName name="Pension_accounting_charge___control___nominal.WWN">#REF!</definedName>
    <definedName name="Pension_accounting_charge___post_financeability___control___nominal.ADDN1">#REF!</definedName>
    <definedName name="Pension_accounting_charge___post_financeability___control___nominal.ADDN2">#REF!</definedName>
    <definedName name="Pension_accounting_charge___post_financeability___control___nominal.BR">#REF!</definedName>
    <definedName name="Pension_accounting_charge___post_financeability___control___nominal.WN">#REF!</definedName>
    <definedName name="Pension_accounting_charge___post_financeability___control___nominal.WR">#REF!</definedName>
    <definedName name="Pension_accounting_charge___post_financeability___control___nominal.WWN">#REF!</definedName>
    <definedName name="Pension_contributions___Appointee___nominal">#REF!</definedName>
    <definedName name="Pension_contributions___Appointee___nominal.NEG">#REF!</definedName>
    <definedName name="Pension_deficit_recovery____real___WR">#REF!</definedName>
    <definedName name="Pension_deficit_recovery___real___ADDN1">#REF!</definedName>
    <definedName name="Pension_deficit_recovery___real___ADDN2">#REF!</definedName>
    <definedName name="Pension_deficit_recovery___real___BR">#REF!</definedName>
    <definedName name="Pension_deficit_recovery___real___WN">#REF!</definedName>
    <definedName name="Pension_deficit_recovery___real___WWN">#REF!</definedName>
    <definedName name="Pension_deficit_repair_allowance___nominal.ADDN1">#REF!</definedName>
    <definedName name="Pension_deficit_repair_allowance___nominal.ADDN2">#REF!</definedName>
    <definedName name="Pension_deficit_repair_allowance___nominal.BR">#REF!</definedName>
    <definedName name="Pension_deficit_repair_allowance___nominal.WN">#REF!</definedName>
    <definedName name="Pension_deficit_repair_allowance___nominal.WR">#REF!</definedName>
    <definedName name="Pension_deficit_repair_allowance___nominal.WWN">#REF!</definedName>
    <definedName name="Pension_deficit_repair_allowance___Wholesale___nominal">#REF!</definedName>
    <definedName name="Period_number">#REF!</definedName>
    <definedName name="Positive_tax_calculated___nominal.ADDN1">#REF!</definedName>
    <definedName name="Positive_tax_calculated___nominal.ADDN2">#REF!</definedName>
    <definedName name="Positive_tax_calculated___nominal.BR">#REF!</definedName>
    <definedName name="Positive_tax_calculated___nominal.WN">#REF!</definedName>
    <definedName name="Positive_tax_calculated___nominal.WR">#REF!</definedName>
    <definedName name="Positive_tax_calculated___nominal.WWN">#REF!</definedName>
    <definedName name="Positive_tax_calculated___post_financeability___nominal.ADDN1">#REF!</definedName>
    <definedName name="Positive_tax_calculated___post_financeability___nominal.ADDN2">#REF!</definedName>
    <definedName name="Positive_tax_calculated___post_financeability___nominal.BR">#REF!</definedName>
    <definedName name="Positive_tax_calculated___post_financeability___nominal.WN">#REF!</definedName>
    <definedName name="Positive_tax_calculated___post_financeability___nominal.WR">#REF!</definedName>
    <definedName name="Positive_tax_calculated___post_financeability___nominal.WWN">#REF!</definedName>
    <definedName name="Post_2025_RCV___nominal.ADDN1">#REF!</definedName>
    <definedName name="Post_2025_RCV___nominal.ADDN1.BEG">#REF!</definedName>
    <definedName name="Post_2025_RCV___nominal.ADDN2">#REF!</definedName>
    <definedName name="Post_2025_RCV___nominal.ADDN2.BEG">#REF!</definedName>
    <definedName name="Post_2025_RCV___nominal.BR">#REF!</definedName>
    <definedName name="Post_2025_RCV___nominal.BR.BEG">#REF!</definedName>
    <definedName name="Post_2025_RCV___nominal.WN">#REF!</definedName>
    <definedName name="Post_2025_RCV___nominal.WN.BEG">#REF!</definedName>
    <definedName name="Post_2025_RCV___nominal.WR">#REF!</definedName>
    <definedName name="Post_2025_RCV___nominal.WR.BEG">#REF!</definedName>
    <definedName name="Post_2025_RCV___nominal.WWN">#REF!</definedName>
    <definedName name="Post_2025_RCV___nominal.WWN.BEG">#REF!</definedName>
    <definedName name="Post_2025_RCV___nominal___not_negative_check.ADDN1">#REF!</definedName>
    <definedName name="Post_2025_RCV___nominal___not_negative_check.ADDN2">#REF!</definedName>
    <definedName name="Post_2025_RCV___nominal___not_negative_check.BR">#REF!</definedName>
    <definedName name="Post_2025_RCV___nominal___not_negative_check.WN">#REF!</definedName>
    <definedName name="Post_2025_RCV___nominal___not_negative_check.WR">#REF!</definedName>
    <definedName name="Post_2025_RCV___nominal___not_negative_check.WWN">#REF!</definedName>
    <definedName name="Post_2025_RCV___nominal___not_negative_check_overall.ADDN1">#REF!</definedName>
    <definedName name="Post_2025_RCV___nominal___not_negative_check_overall.ADDN2">#REF!</definedName>
    <definedName name="Post_2025_RCV___nominal___not_negative_check_overall.BR">#REF!</definedName>
    <definedName name="Post_2025_RCV___nominal___not_negative_check_overall.WN">#REF!</definedName>
    <definedName name="Post_2025_RCV___nominal___not_negative_check_overall.WR">#REF!</definedName>
    <definedName name="Post_2025_RCV___nominal___not_negative_check_overall.WWN">#REF!</definedName>
    <definedName name="Post_2025_RCV___opening_plus_movement___nominal.ADDN1">#REF!</definedName>
    <definedName name="Post_2025_RCV___opening_plus_movement___nominal.ADDN2">#REF!</definedName>
    <definedName name="Post_2025_RCV___opening_plus_movement___nominal.BR">#REF!</definedName>
    <definedName name="Post_2025_RCV___opening_plus_movement___nominal.WN">#REF!</definedName>
    <definedName name="Post_2025_RCV___opening_plus_movement___nominal.WR">#REF!</definedName>
    <definedName name="Post_2025_RCV___opening_plus_movement___nominal.WWN">#REF!</definedName>
    <definedName name="Post_2025_RCV___real.ADDN1">#REF!</definedName>
    <definedName name="Post_2025_RCV___real.ADDN2">#REF!</definedName>
    <definedName name="Post_2025_RCV___real.BR">#REF!</definedName>
    <definedName name="Post_2025_RCV___real.WN">#REF!</definedName>
    <definedName name="Post_2025_RCV___real.WR">#REF!</definedName>
    <definedName name="Post_2025_RCV___real.WWN">#REF!</definedName>
    <definedName name="Post_2025_RCV_additions___nominal.ADDN1">#REF!</definedName>
    <definedName name="Post_2025_RCV_additions___nominal.ADDN2">#REF!</definedName>
    <definedName name="Post_2025_RCV_additions___nominal.BR">#REF!</definedName>
    <definedName name="Post_2025_RCV_additions___nominal.WN">#REF!</definedName>
    <definedName name="Post_2025_RCV_additions___nominal.WR">#REF!</definedName>
    <definedName name="Post_2025_RCV_additions___nominal.WWN">#REF!</definedName>
    <definedName name="Post_2025_RCV_additions___real.ADDN1">#REF!</definedName>
    <definedName name="Post_2025_RCV_additions___real.ADDN2">#REF!</definedName>
    <definedName name="Post_2025_RCV_additions___real.BR">#REF!</definedName>
    <definedName name="Post_2025_RCV_additions___real.WN">#REF!</definedName>
    <definedName name="Post_2025_RCV_additions___real.WR">#REF!</definedName>
    <definedName name="Post_2025_RCV_additions___real.WWN">#REF!</definedName>
    <definedName name="Post_2025_RCV_run_off___nominal.ADDN1">#REF!</definedName>
    <definedName name="Post_2025_RCV_run_off___nominal.ADDN2">#REF!</definedName>
    <definedName name="Post_2025_RCV_run_off___nominal.BR">#REF!</definedName>
    <definedName name="Post_2025_RCV_run_off___nominal.WN">#REF!</definedName>
    <definedName name="Post_2025_RCV_run_off___nominal.WR">#REF!</definedName>
    <definedName name="Post_2025_RCV_run_off___nominal.WWN">#REF!</definedName>
    <definedName name="Post_2025_RCV_run_off___real.ADDN1">#REF!</definedName>
    <definedName name="Post_2025_RCV_run_off___real.ADDN2">#REF!</definedName>
    <definedName name="Post_2025_RCV_run_off___real.BR">#REF!</definedName>
    <definedName name="Post_2025_RCV_run_off___real.WN">#REF!</definedName>
    <definedName name="Post_2025_RCV_run_off___real.WR">#REF!</definedName>
    <definedName name="Post_2025_RCV_run_off___real.WWN">#REF!</definedName>
    <definedName name="Post_2025_RCV_run_off_after_year_of_addition_to_RCV___nominal.ADDN1">#REF!</definedName>
    <definedName name="Post_2025_RCV_run_off_after_year_of_addition_to_RCV___nominal.ADDN2">#REF!</definedName>
    <definedName name="Post_2025_RCV_run_off_after_year_of_addition_to_RCV___nominal.BR">#REF!</definedName>
    <definedName name="Post_2025_RCV_run_off_after_year_of_addition_to_RCV___nominal.WN">#REF!</definedName>
    <definedName name="Post_2025_RCV_run_off_after_year_of_addition_to_RCV___nominal.WR">#REF!</definedName>
    <definedName name="Post_2025_RCV_run_off_after_year_of_addition_to_RCV___nominal.WWN">#REF!</definedName>
    <definedName name="Post_2025_RCV_run_off_in_year_of_addition_to_RCV___nominal.ADDN1">#REF!</definedName>
    <definedName name="Post_2025_RCV_run_off_in_year_of_addition_to_RCV___nominal.ADDN2">#REF!</definedName>
    <definedName name="Post_2025_RCV_run_off_in_year_of_addition_to_RCV___nominal.BR">#REF!</definedName>
    <definedName name="Post_2025_RCV_run_off_in_year_of_addition_to_RCV___nominal.WN">#REF!</definedName>
    <definedName name="Post_2025_RCV_run_off_in_year_of_addition_to_RCV___nominal.WR">#REF!</definedName>
    <definedName name="Post_2025_RCV_run_off_in_year_of_addition_to_RCV___nominal.WWN">#REF!</definedName>
    <definedName name="Post_financeability_adjustments___nominal.ADDN1">#REF!</definedName>
    <definedName name="Post_financeability_adjustments___nominal.ADDN2">#REF!</definedName>
    <definedName name="Post_financeability_adjustments___nominal.BR">#REF!</definedName>
    <definedName name="Post_financeability_adjustments___nominal.WN">#REF!</definedName>
    <definedName name="Post_financeability_adjustments___nominal.WR">#REF!</definedName>
    <definedName name="Post_financeability_adjustments___nominal.WWN">#REF!</definedName>
    <definedName name="Post_financeability_adjustments___real___ADDN1">#REF!</definedName>
    <definedName name="Post_financeability_adjustments___real___ADDN2">#REF!</definedName>
    <definedName name="Post_financeability_adjustments___real___BR">#REF!</definedName>
    <definedName name="Post_financeability_adjustments___real___WN">#REF!</definedName>
    <definedName name="Post_financeability_adjustments___real___WR">#REF!</definedName>
    <definedName name="Post_financeability_adjustments___real___WWN">#REF!</definedName>
    <definedName name="Post_financeability_adjustments_eligible_for_tax_uplift___real.ADDN1">#REF!</definedName>
    <definedName name="Post_financeability_adjustments_eligible_for_tax_uplift___real.ADDN2">#REF!</definedName>
    <definedName name="Post_financeability_adjustments_eligible_for_tax_uplift___real.BR">#REF!</definedName>
    <definedName name="Post_financeability_adjustments_eligible_for_tax_uplift___real.WN">#REF!</definedName>
    <definedName name="Post_financeability_adjustments_eligible_for_tax_uplift___real.WR">#REF!</definedName>
    <definedName name="Post_financeability_adjustments_eligible_for_tax_uplift___real.WWN">#REF!</definedName>
    <definedName name="Post_financeability_adjustments_not_eligible_for_tax_uplift___alert.ADDN1">#REF!</definedName>
    <definedName name="Post_financeability_adjustments_not_eligible_for_tax_uplift___alert.ADDN2">#REF!</definedName>
    <definedName name="Post_financeability_adjustments_not_eligible_for_tax_uplift___alert.BR">#REF!</definedName>
    <definedName name="Post_financeability_adjustments_not_eligible_for_tax_uplift___alert.WN">#REF!</definedName>
    <definedName name="Post_financeability_adjustments_not_eligible_for_tax_uplift___alert.WR">#REF!</definedName>
    <definedName name="Post_financeability_adjustments_not_eligible_for_tax_uplift___alert.WWN">#REF!</definedName>
    <definedName name="Post_financeability_adjustments_not_eligible_for_tax_uplift___alert_overall.ADDN1">#REF!</definedName>
    <definedName name="Post_financeability_adjustments_not_eligible_for_tax_uplift___alert_overall.ADDN2">#REF!</definedName>
    <definedName name="Post_financeability_adjustments_not_eligible_for_tax_uplift___alert_overall.BR">#REF!</definedName>
    <definedName name="Post_financeability_adjustments_not_eligible_for_tax_uplift___alert_overall.WN">#REF!</definedName>
    <definedName name="Post_financeability_adjustments_not_eligible_for_tax_uplift___alert_overall.WR">#REF!</definedName>
    <definedName name="Post_financeability_adjustments_not_eligible_for_tax_uplift___alert_overall.WWN">#REF!</definedName>
    <definedName name="Post_financeability_adjustments_not_eligible_for_tax_uplift___real.ADDN1">#REF!</definedName>
    <definedName name="Post_financeability_adjustments_not_eligible_for_tax_uplift___real.ADDN2">#REF!</definedName>
    <definedName name="Post_financeability_adjustments_not_eligible_for_tax_uplift___real.BR">#REF!</definedName>
    <definedName name="Post_financeability_adjustments_not_eligible_for_tax_uplift___real.WN">#REF!</definedName>
    <definedName name="Post_financeability_adjustments_not_eligible_for_tax_uplift___real.WR">#REF!</definedName>
    <definedName name="Post_financeability_adjustments_not_eligible_for_tax_uplift___real.WWN">#REF!</definedName>
    <definedName name="Post_financeability_Interest_adjustment_for_retail_business___nominal">#REF!</definedName>
    <definedName name="Post_financeability_Interest_adjustment_for_retail_residential___nominal">#REF!</definedName>
    <definedName name="Post_financeability_not_eligble_for_tax_uplift_adjusted_for_double_count___real.ADDN1">#REF!</definedName>
    <definedName name="Post_financeability_not_eligble_for_tax_uplift_adjusted_for_double_count___real.ADDN2">#REF!</definedName>
    <definedName name="Post_financeability_not_eligble_for_tax_uplift_adjusted_for_double_count___real.BR">#REF!</definedName>
    <definedName name="Post_financeability_not_eligble_for_tax_uplift_adjusted_for_double_count___real.WN">#REF!</definedName>
    <definedName name="Post_financeability_not_eligble_for_tax_uplift_adjusted_for_double_count___real.WR">#REF!</definedName>
    <definedName name="Post_financeability_not_eligble_for_tax_uplift_adjusted_for_double_count___real.WWN">#REF!</definedName>
    <definedName name="Post_forecast_period_flag">#REF!</definedName>
    <definedName name="Post_forecast_period_flag_total">#REF!</definedName>
    <definedName name="Post_tax_cash_flow___Business___nominal">#REF!</definedName>
    <definedName name="Post_tax_cash_flow___Residential___nominal">#REF!</definedName>
    <definedName name="Post_tax_return_on_RCV">#REF!</definedName>
    <definedName name="Post_tax_return_on_RCV___ADDN1__nominal">#REF!</definedName>
    <definedName name="Post_tax_return_on_RCV___ADDN2___nominal">#REF!</definedName>
    <definedName name="Post_tax_return_on_RCV___BR___nominal">#REF!</definedName>
    <definedName name="Post_tax_return_on_RCV___control.ADDN1">#REF!</definedName>
    <definedName name="Post_tax_return_on_RCV___control.ADDN2">#REF!</definedName>
    <definedName name="Post_tax_return_on_RCV___control.BR">#REF!</definedName>
    <definedName name="Post_tax_return_on_RCV___control.WN">#REF!</definedName>
    <definedName name="Post_tax_return_on_RCV___control.WR">#REF!</definedName>
    <definedName name="Post_tax_return_on_RCV___control.WWN">#REF!</definedName>
    <definedName name="Post_tax_return_on_RCV___WN___nominal">#REF!</definedName>
    <definedName name="Post_tax_return_on_RCV___WR___nominal">#REF!</definedName>
    <definedName name="Post_tax_return_on_RCV___WWN___nominal">#REF!</definedName>
    <definedName name="POWYS" localSheetId="1">#REF!</definedName>
    <definedName name="POWYS" localSheetId="0">#REF!</definedName>
    <definedName name="POWYS" localSheetId="5">#REF!</definedName>
    <definedName name="POWYS">#REF!</definedName>
    <definedName name="Pre_2020_RCV___nominal.ADDN1">#REF!</definedName>
    <definedName name="Pre_2020_RCV___nominal.ADDN1.BEG">#REF!</definedName>
    <definedName name="Pre_2020_RCV___nominal.ADDN2">#REF!</definedName>
    <definedName name="Pre_2020_RCV___nominal.ADDN2.BEG">#REF!</definedName>
    <definedName name="Pre_2020_RCV___nominal.BR">#REF!</definedName>
    <definedName name="Pre_2020_RCV___nominal.BR.BEG">#REF!</definedName>
    <definedName name="Pre_2020_RCV___nominal.WN">#REF!</definedName>
    <definedName name="Pre_2020_RCV___nominal.WN.BEG">#REF!</definedName>
    <definedName name="Pre_2020_RCV___nominal.WR">#REF!</definedName>
    <definedName name="Pre_2020_RCV___nominal.WR.BEG">#REF!</definedName>
    <definedName name="Pre_2020_RCV___nominal.WWN">#REF!</definedName>
    <definedName name="Pre_2020_RCV___nominal.WWN.BEG">#REF!</definedName>
    <definedName name="Pre_2020_RCV___not_negative_check.ADDN1">#REF!</definedName>
    <definedName name="Pre_2020_RCV___not_negative_check.ADDN2">#REF!</definedName>
    <definedName name="Pre_2020_RCV___not_negative_check.BR">#REF!</definedName>
    <definedName name="Pre_2020_RCV___not_negative_check.WN">#REF!</definedName>
    <definedName name="Pre_2020_RCV___not_negative_check.WR">#REF!</definedName>
    <definedName name="Pre_2020_RCV___not_negative_check.WWN">#REF!</definedName>
    <definedName name="Pre_2020_RCV___not_negative_check_overall.ADDN1">#REF!</definedName>
    <definedName name="Pre_2020_RCV___not_negative_check_overall.ADDN2">#REF!</definedName>
    <definedName name="Pre_2020_RCV___not_negative_check_overall.BR">#REF!</definedName>
    <definedName name="Pre_2020_RCV___not_negative_check_overall.WN">#REF!</definedName>
    <definedName name="Pre_2020_RCV___not_negative_check_overall.WR">#REF!</definedName>
    <definedName name="Pre_2020_RCV___not_negative_check_overall.WWN">#REF!</definedName>
    <definedName name="Pre_2020_RCV___opening_plus_indexation___nominal.ADDN1">#REF!</definedName>
    <definedName name="Pre_2020_RCV___opening_plus_indexation___nominal.ADDN2">#REF!</definedName>
    <definedName name="Pre_2020_RCV___opening_plus_indexation___nominal.BR">#REF!</definedName>
    <definedName name="Pre_2020_RCV___opening_plus_indexation___nominal.WN">#REF!</definedName>
    <definedName name="Pre_2020_RCV___opening_plus_indexation___nominal.WR">#REF!</definedName>
    <definedName name="Pre_2020_RCV___opening_plus_indexation___nominal.WWN">#REF!</definedName>
    <definedName name="Pre_2020_RCV___real.ADDN1">#REF!</definedName>
    <definedName name="Pre_2020_RCV___real.ADDN2">#REF!</definedName>
    <definedName name="Pre_2020_RCV___real.BR">#REF!</definedName>
    <definedName name="Pre_2020_RCV___real.WN">#REF!</definedName>
    <definedName name="Pre_2020_RCV___real.WR">#REF!</definedName>
    <definedName name="Pre_2020_RCV___real.WWN">#REF!</definedName>
    <definedName name="Pre_2020_RCV___run_off___real.ADDN1">#REF!</definedName>
    <definedName name="Pre_2020_RCV___run_off___real.ADDN2">#REF!</definedName>
    <definedName name="Pre_2020_RCV___run_off___real.BR">#REF!</definedName>
    <definedName name="Pre_2020_RCV___run_off___real.WN">#REF!</definedName>
    <definedName name="Pre_2020_RCV___run_off___real.WR">#REF!</definedName>
    <definedName name="Pre_2020_RCV___run_off___real.WWN">#REF!</definedName>
    <definedName name="Pre_2020_RCV___run_off__nominal.ADDN1">#REF!</definedName>
    <definedName name="Pre_2020_RCV___run_off__nominal.ADDN2">#REF!</definedName>
    <definedName name="Pre_2020_RCV___run_off__nominal.BR">#REF!</definedName>
    <definedName name="Pre_2020_RCV___run_off__nominal.WN">#REF!</definedName>
    <definedName name="Pre_2020_RCV___run_off__nominal.WR">#REF!</definedName>
    <definedName name="Pre_2020_RCV___run_off__nominal.WWN">#REF!</definedName>
    <definedName name="Pre_2020_RCV_initial_balance___nominal.ADDN1">#REF!</definedName>
    <definedName name="Pre_2020_RCV_initial_balance___nominal.ADDN2">#REF!</definedName>
    <definedName name="Pre_2020_RCV_initial_balance___nominal.BR">#REF!</definedName>
    <definedName name="Pre_2020_RCV_initial_balance___nominal.WN">#REF!</definedName>
    <definedName name="Pre_2020_RCV_initial_balance___nominal.WR">#REF!</definedName>
    <definedName name="Pre_2020_RCV_initial_balance___nominal.WWN">#REF!</definedName>
    <definedName name="Pre_2020_RCV_initial_balance___not_negative_check.ADDN1">#REF!</definedName>
    <definedName name="Pre_2020_RCV_initial_balance___not_negative_check.ADDN2">#REF!</definedName>
    <definedName name="Pre_2020_RCV_initial_balance___not_negative_check.BR">#REF!</definedName>
    <definedName name="Pre_2020_RCV_initial_balance___not_negative_check.WN">#REF!</definedName>
    <definedName name="Pre_2020_RCV_initial_balance___not_negative_check.WR">#REF!</definedName>
    <definedName name="Pre_2020_RCV_initial_balance___not_negative_check.WWN">#REF!</definedName>
    <definedName name="Pre_2020_RCV_initial_balance___not_negative_check_overall.ADDN1">#REF!</definedName>
    <definedName name="Pre_2020_RCV_initial_balance___not_negative_check_overall.ADDN2">#REF!</definedName>
    <definedName name="Pre_2020_RCV_initial_balance___not_negative_check_overall.BR">#REF!</definedName>
    <definedName name="Pre_2020_RCV_initial_balance___not_negative_check_overall.WN">#REF!</definedName>
    <definedName name="Pre_2020_RCV_initial_balance___not_negative_check_overall.WR">#REF!</definedName>
    <definedName name="Pre_2020_RCV_initial_balance___not_negative_check_overall.WWN">#REF!</definedName>
    <definedName name="Pre_2020_RCV_initial_balance___wholesale___nominal">#REF!</definedName>
    <definedName name="Pre_forecast_period_flag">#REF!</definedName>
    <definedName name="Pre_forecast_period_flag_total">#REF!</definedName>
    <definedName name="Pre_tax_cash_flow___Business___nominal">#REF!</definedName>
    <definedName name="Pre_tax_cash_flow___Residential___nominal">#REF!</definedName>
    <definedName name="Pre_tax_return_on_RCV">#REF!</definedName>
    <definedName name="Pre_tax_return_on_RCV___ADDN1___nominal">#REF!</definedName>
    <definedName name="Pre_tax_return_on_RCV___ADDN2___nominal">#REF!</definedName>
    <definedName name="Pre_tax_return_on_RCV___BR___nominal">#REF!</definedName>
    <definedName name="Pre_tax_return_on_RCV___control.ADDN1">#REF!</definedName>
    <definedName name="Pre_tax_return_on_RCV___control.ADDN2">#REF!</definedName>
    <definedName name="Pre_tax_return_on_RCV___control.BR">#REF!</definedName>
    <definedName name="Pre_tax_return_on_RCV___control.WN">#REF!</definedName>
    <definedName name="Pre_tax_return_on_RCV___control.WR">#REF!</definedName>
    <definedName name="Pre_tax_return_on_RCV___control.WWN">#REF!</definedName>
    <definedName name="Pre_tax_return_on_RCV___WN___nominal">#REF!</definedName>
    <definedName name="Pre_tax_return_on_RCV___WR___nominal">#REF!</definedName>
    <definedName name="Pre_tax_return_on_RCV___WWN___nominal">#REF!</definedName>
    <definedName name="Proceeds_from_share_issues___Appointee___nominal">#REF!</definedName>
    <definedName name="Proceeds_from_share_issues___control___nominal.ADDN1">#REF!</definedName>
    <definedName name="Proceeds_from_share_issues___control___nominal.ADDN2">#REF!</definedName>
    <definedName name="Proceeds_from_share_issues___control___nominal.BR">#REF!</definedName>
    <definedName name="Proceeds_from_share_issues___control___nominal.WN">#REF!</definedName>
    <definedName name="Proceeds_from_share_issues___control___nominal.WR">#REF!</definedName>
    <definedName name="Proceeds_from_share_issues___control___nominal.WWN">#REF!</definedName>
    <definedName name="Proceeds_from_share_issues___Wholesale___nominal">#REF!</definedName>
    <definedName name="ProfileInps" localSheetId="1">#REF!</definedName>
    <definedName name="ProfileInps" localSheetId="0">#REF!</definedName>
    <definedName name="ProfileInps">#REF!</definedName>
    <definedName name="Profit_after_tax___Appointee___nominal" localSheetId="1">#REF!</definedName>
    <definedName name="Profit_after_tax___Appointee___nominal">#REF!</definedName>
    <definedName name="Profit_after_tax_post_financeability_adjustment___appointee___nominal" localSheetId="1">#REF!</definedName>
    <definedName name="Profit_after_tax_post_financeability_adjustment___appointee___nominal">#REF!</definedName>
    <definedName name="Profit_before_tax___Appointee___nominal" localSheetId="1">#REF!</definedName>
    <definedName name="Profit_before_tax___Appointee___nominal">#REF!</definedName>
    <definedName name="Properties_WW" localSheetId="1">#REF!</definedName>
    <definedName name="Properties_WW" localSheetId="0">#REF!</definedName>
    <definedName name="Properties_WW">#REF!</definedName>
    <definedName name="Proportion_of_debtors_to_revenue" localSheetId="1">#REF!</definedName>
    <definedName name="Proportion_of_debtors_to_revenue">#REF!</definedName>
    <definedName name="Proportion_of_net_margin_customers___Tariff_Band.1" localSheetId="1">#REF!</definedName>
    <definedName name="Proportion_of_net_margin_customers___Tariff_Band.1">#REF!</definedName>
    <definedName name="Proportion_of_net_margin_customers___Tariff_Band.2" localSheetId="1">#REF!</definedName>
    <definedName name="Proportion_of_net_margin_customers___Tariff_Band.2">#REF!</definedName>
    <definedName name="Proportion_of_net_margin_customers___Tariff_Band.3">#REF!</definedName>
    <definedName name="Proportion_of_non_PAYG_Totex_that_is_subject_to_depreciation_in_year_of_addition_to_RCV">#REF!</definedName>
    <definedName name="Proportion_of_RCV_for_control.ADDN1">#REF!</definedName>
    <definedName name="Proportion_of_RCV_for_control.ADDN2">#REF!</definedName>
    <definedName name="Proportion_of_RCV_for_control.BR">#REF!</definedName>
    <definedName name="Proportion_of_RCV_for_control.WN">#REF!</definedName>
    <definedName name="Proportion_of_RCV_for_control.WR">#REF!</definedName>
    <definedName name="Proportion_of_RCV_for_control.WWN">#REF!</definedName>
    <definedName name="Proportion_of_tariff_costs.1">#REF!</definedName>
    <definedName name="Proportion_of_tariff_costs.2">#REF!</definedName>
    <definedName name="Proportion_of_tariff_costs.3">#REF!</definedName>
    <definedName name="Proposed_residential_retail_net_margin">#REF!</definedName>
    <definedName name="Provision___Appointee___nominal">#REF!</definedName>
    <definedName name="Provision_liabilities_balance___Appointee___nominal">#REF!</definedName>
    <definedName name="Provisions_balance___control___nominal.ADDN1">#REF!</definedName>
    <definedName name="Provisions_balance___control___nominal.ADDN1.BEG">#REF!</definedName>
    <definedName name="Provisions_balance___control___nominal.ADDN2">#REF!</definedName>
    <definedName name="Provisions_balance___control___nominal.ADDN2.BEG">#REF!</definedName>
    <definedName name="Provisions_balance___control___nominal.BR">#REF!</definedName>
    <definedName name="Provisions_balance___control___nominal.BR.BEG">#REF!</definedName>
    <definedName name="Provisions_balance___control___nominal.WN">#REF!</definedName>
    <definedName name="Provisions_balance___control___nominal.WN.BEG">#REF!</definedName>
    <definedName name="Provisions_balance___control___nominal.WR">#REF!</definedName>
    <definedName name="Provisions_balance___control___nominal.WR.BEG">#REF!</definedName>
    <definedName name="Provisions_balance___control___nominal.WWN">#REF!</definedName>
    <definedName name="Provisions_balance___control___nominal.WWN.BEG">#REF!</definedName>
    <definedName name="Provisions_balance___Wholesale___nominal">#REF!</definedName>
    <definedName name="PRTBPinputs" localSheetId="1">#REF!</definedName>
    <definedName name="PRTBPinputs" localSheetId="0">#REF!</definedName>
    <definedName name="PRTBPinputs">#REF!</definedName>
    <definedName name="PRTBPtrans" localSheetId="1">#REF!</definedName>
    <definedName name="PRTBPtrans" localSheetId="0">#REF!</definedName>
    <definedName name="PRTBPtrans">#REF!</definedName>
    <definedName name="PRTtransition" localSheetId="1">#REF!</definedName>
    <definedName name="PRTtransition" localSheetId="0">#REF!</definedName>
    <definedName name="PRTtransition" localSheetId="5">#REF!</definedName>
    <definedName name="PRTtransition">#REF!</definedName>
    <definedName name="PV_base_date" localSheetId="1">#REF!</definedName>
    <definedName name="PV_base_date">#REF!</definedName>
    <definedName name="PV_discount_factor.ADDN1">#REF!</definedName>
    <definedName name="PV_discount_factor.ADDN2">#REF!</definedName>
    <definedName name="PV_discount_factor.BR">#REF!</definedName>
    <definedName name="PV_discount_factor.WN">#REF!</definedName>
    <definedName name="PV_discount_factor.WR">#REF!</definedName>
    <definedName name="PV_discount_factor.WWN">#REF!</definedName>
    <definedName name="PV_discount_factor___BR">#REF!</definedName>
    <definedName name="PV_of_re_profiled_allowed_revenue___active___real.ADDN1">#REF!</definedName>
    <definedName name="PV_of_re_profiled_allowed_revenue___active___real.ADDN2">#REF!</definedName>
    <definedName name="PV_of_re_profiled_allowed_revenue___active___real.BR">#REF!</definedName>
    <definedName name="PV_of_re_profiled_allowed_revenue___active___real.WN">#REF!</definedName>
    <definedName name="PV_of_re_profiled_allowed_revenue___active___real.WR">#REF!</definedName>
    <definedName name="PV_of_re_profiled_allowed_revenue___active___real.WWN">#REF!</definedName>
    <definedName name="PV_of_revenue_requirement_excl._tax_charge___real.ADDN1">#REF!</definedName>
    <definedName name="PV_of_revenue_requirement_excl._tax_charge___real.ADDN2">#REF!</definedName>
    <definedName name="PV_of_revenue_requirement_excl._tax_charge___real.BR">#REF!</definedName>
    <definedName name="PV_of_revenue_requirement_excl._tax_charge___real.WN">#REF!</definedName>
    <definedName name="PV_of_revenue_requirement_excl._tax_charge___real.WR">#REF!</definedName>
    <definedName name="PV_of_revenue_requirement_excl._tax_charge___real.WWN">#REF!</definedName>
    <definedName name="QAA_reward__penalty____real.ADDN1">#REF!</definedName>
    <definedName name="QAA_reward__penalty____real.ADDN2">#REF!</definedName>
    <definedName name="QAA_reward__penalty____real.BR">#REF!</definedName>
    <definedName name="QAA_reward__penalty____real.WN">#REF!</definedName>
    <definedName name="QAA_reward__penalty____real.WR">#REF!</definedName>
    <definedName name="QAA_reward__penalty____real.WWN">#REF!</definedName>
    <definedName name="qfx" localSheetId="1" hidden="1">{"NET",#N/A,FALSE,"401C11"}</definedName>
    <definedName name="qfx" localSheetId="0" hidden="1">{"NET",#N/A,FALSE,"401C11"}</definedName>
    <definedName name="qfx" localSheetId="5" hidden="1">{"NET",#N/A,FALSE,"401C11"}</definedName>
    <definedName name="qfx" hidden="1">{"NET",#N/A,FALSE,"401C11"}</definedName>
    <definedName name="qwefqefa" localSheetId="1" hidden="1">#REF!</definedName>
    <definedName name="qwefqefa" localSheetId="0" hidden="1">#REF!</definedName>
    <definedName name="qwefqefa" localSheetId="5" hidden="1">#REF!</definedName>
    <definedName name="qwefqefa" hidden="1">#REF!</definedName>
    <definedName name="RCF_to_capex___Appointee" localSheetId="1">#REF!</definedName>
    <definedName name="RCF_to_capex___Appointee">#REF!</definedName>
    <definedName name="RCV___EBITDA___Appointee">#REF!</definedName>
    <definedName name="RCV___EBITDA___Control.ADDN1">#REF!</definedName>
    <definedName name="RCV___EBITDA___Control.ADDN2">#REF!</definedName>
    <definedName name="RCV___EBITDA___Control.BR">#REF!</definedName>
    <definedName name="RCV___EBITDA___Control.WN">#REF!</definedName>
    <definedName name="RCV___EBITDA___Control.WR">#REF!</definedName>
    <definedName name="RCV___EBITDA___Control.WWN">#REF!</definedName>
    <definedName name="RCV___nominal_BEG.ADDN1">#REF!</definedName>
    <definedName name="RCV___nominal_BEG.ADDN2">#REF!</definedName>
    <definedName name="RCV___nominal_BEG.BR">#REF!</definedName>
    <definedName name="RCV___nominal_BEG.WN">#REF!</definedName>
    <definedName name="RCV___nominal_BEG.WR">#REF!</definedName>
    <definedName name="RCV___nominal_BEG.WWN">#REF!</definedName>
    <definedName name="RCV___Wholesale___nominal_BEG">#REF!</definedName>
    <definedName name="RCV_additions_run_off___control___real.ADDN1">#REF!</definedName>
    <definedName name="RCV_additions_run_off___control___real.ADDN2">#REF!</definedName>
    <definedName name="RCV_additions_run_off___control___real.BR">#REF!</definedName>
    <definedName name="RCV_additions_run_off___control___real.WN">#REF!</definedName>
    <definedName name="RCV_additions_run_off___control___real.WR">#REF!</definedName>
    <definedName name="RCV_additions_run_off___control___real.WWN">#REF!</definedName>
    <definedName name="RCV_apportionment_percentage_CALC.ADDN1">#REF!</definedName>
    <definedName name="RCV_apportionment_percentage_CALC.ADDN2">#REF!</definedName>
    <definedName name="RCV_apportionment_percentage_CALC.BR">#REF!</definedName>
    <definedName name="RCV_apportionment_percentage_CALC.WN">#REF!</definedName>
    <definedName name="RCV_apportionment_percentage_CALC.WR">#REF!</definedName>
    <definedName name="RCV_apportionment_percentage_CALC.WWN">#REF!</definedName>
    <definedName name="RCV_balance___Appointee___nominal">#REF!</definedName>
    <definedName name="RCV_balance___forecast___ADDN1__nominal">#REF!</definedName>
    <definedName name="RCV_balance___forecast___ADDN2___nominal">#REF!</definedName>
    <definedName name="RCV_balance___forecast___Appointee___nominal">#REF!</definedName>
    <definedName name="RCV_balance___forecast___BR___nominal">#REF!</definedName>
    <definedName name="RCV_balance___forecast___control___nominal.ADDN1">#REF!</definedName>
    <definedName name="RCV_balance___forecast___control___nominal.ADDN2">#REF!</definedName>
    <definedName name="RCV_balance___forecast___control___nominal.BR">#REF!</definedName>
    <definedName name="RCV_balance___forecast___control___nominal.WN">#REF!</definedName>
    <definedName name="RCV_balance___forecast___control___nominal.WR">#REF!</definedName>
    <definedName name="RCV_balance___forecast___control___nominal.WWN">#REF!</definedName>
    <definedName name="RCV_balance___forecast___control___real.ADDN1">#REF!</definedName>
    <definedName name="RCV_balance___forecast___control___real.ADDN2">#REF!</definedName>
    <definedName name="RCV_balance___forecast___control___real.BR">#REF!</definedName>
    <definedName name="RCV_balance___forecast___control___real.WN">#REF!</definedName>
    <definedName name="RCV_balance___forecast___control___real.WR">#REF!</definedName>
    <definedName name="RCV_balance___forecast___control___real.WWN">#REF!</definedName>
    <definedName name="RCV_balance___forecast___wholesale___nominal">#REF!</definedName>
    <definedName name="RCV_balance___forecast___wholesale___real">#REF!</definedName>
    <definedName name="RCV_balance___forecast___WN___nominal">#REF!</definedName>
    <definedName name="RCV_balance___forecast___WR___nominal">#REF!</definedName>
    <definedName name="RCV_balance___forecast___WWN___nominal">#REF!</definedName>
    <definedName name="RCV_balance___Wholesale___nominal">#REF!</definedName>
    <definedName name="RCV_growth_to_2029_30___control___nominal.ADDN1">#REF!</definedName>
    <definedName name="RCV_growth_to_2029_30___control___nominal.ADDN2">#REF!</definedName>
    <definedName name="RCV_growth_to_2029_30___control___nominal.BR">#REF!</definedName>
    <definedName name="RCV_growth_to_2029_30___control___nominal.WN">#REF!</definedName>
    <definedName name="RCV_growth_to_2029_30___control___nominal.WR">#REF!</definedName>
    <definedName name="RCV_growth_to_2029_30___control___nominal.WWN">#REF!</definedName>
    <definedName name="RCV_growth_to_2029_30___control___real.ADDN1">#REF!</definedName>
    <definedName name="RCV_growth_to_2029_30___control___real.ADDN2">#REF!</definedName>
    <definedName name="RCV_growth_to_2029_30___control___real.BR">#REF!</definedName>
    <definedName name="RCV_growth_to_2029_30___control___real.WN">#REF!</definedName>
    <definedName name="RCV_growth_to_2029_30___control___real.WR">#REF!</definedName>
    <definedName name="RCV_growth_to_2029_30___control___real.WWN">#REF!</definedName>
    <definedName name="RCV_growth_to_2029_30___wholesale___nominal">#REF!</definedName>
    <definedName name="RCV_growth_to_2029_30___wholesale___real">#REF!</definedName>
    <definedName name="RCV_opening_balance___nominal.ADDN1">#REF!</definedName>
    <definedName name="RCV_opening_balance___nominal.ADDN2">#REF!</definedName>
    <definedName name="RCV_opening_balance___nominal.BR">#REF!</definedName>
    <definedName name="RCV_opening_balance___nominal.WN">#REF!</definedName>
    <definedName name="RCV_opening_balance___nominal.WR">#REF!</definedName>
    <definedName name="RCV_opening_balance___nominal.WWN">#REF!</definedName>
    <definedName name="RCV_Run_off___Appointee___nominal">#REF!</definedName>
    <definedName name="RCV_Run_off___control___real.ADDN1">#REF!</definedName>
    <definedName name="RCV_Run_off___control___real.ADDN2">#REF!</definedName>
    <definedName name="RCV_Run_off___control___real.BR">#REF!</definedName>
    <definedName name="RCV_Run_off___control___real.WN">#REF!</definedName>
    <definedName name="RCV_Run_off___control___real.WR">#REF!</definedName>
    <definedName name="RCV_Run_off___control___real.WWN">#REF!</definedName>
    <definedName name="RCV_Run_off___nominal.ADDN1">#REF!</definedName>
    <definedName name="RCV_Run_off___nominal.ADDN2">#REF!</definedName>
    <definedName name="RCV_Run_off___nominal.BR">#REF!</definedName>
    <definedName name="RCV_Run_off___nominal.WN">#REF!</definedName>
    <definedName name="RCV_Run_off___nominal.WR">#REF!</definedName>
    <definedName name="RCV_Run_off___nominal.WWN">#REF!</definedName>
    <definedName name="RCV_Run_off___real.ADDN1">#REF!</definedName>
    <definedName name="RCV_Run_off___real.ADDN2">#REF!</definedName>
    <definedName name="RCV_Run_off___real.BR">#REF!</definedName>
    <definedName name="RCV_Run_off___real.WN">#REF!</definedName>
    <definedName name="RCV_Run_off___real.WR">#REF!</definedName>
    <definedName name="RCV_Run_off___real.WWN">#REF!</definedName>
    <definedName name="RCV_Run_off___real___ADDN1">#REF!</definedName>
    <definedName name="RCV_Run_off___real___ADDN2">#REF!</definedName>
    <definedName name="RCV_Run_off___real___BR">#REF!</definedName>
    <definedName name="RCV_Run_off___real___WN">#REF!</definedName>
    <definedName name="RCV_Run_off___real___WR">#REF!</definedName>
    <definedName name="RCV_Run_off___real___WWN">#REF!</definedName>
    <definedName name="RCV_Run_off___Wholesale___nominal">#REF!</definedName>
    <definedName name="Re_profiled_allowed_revenue___active___real.ADDN1">#REF!</definedName>
    <definedName name="Re_profiled_allowed_revenue___active___real.ADDN2">#REF!</definedName>
    <definedName name="Re_profiled_allowed_revenue___active___real.BR">#REF!</definedName>
    <definedName name="Re_profiled_allowed_revenue___active___real.WN">#REF!</definedName>
    <definedName name="Re_profiled_allowed_revenue___active___real.WR">#REF!</definedName>
    <definedName name="Re_profiled_allowed_revenue___active___real.WWN">#REF!</definedName>
    <definedName name="Re_profiled_allowed_revenue_adjusted____control___real.ADDN1">#REF!</definedName>
    <definedName name="Re_profiled_allowed_revenue_adjusted____control___real.ADDN2">#REF!</definedName>
    <definedName name="Re_profiled_allowed_revenue_adjusted____control___real.BR">#REF!</definedName>
    <definedName name="Re_profiled_allowed_revenue_adjusted____control___real.WN">#REF!</definedName>
    <definedName name="Re_profiled_allowed_revenue_adjusted____control___real.WR">#REF!</definedName>
    <definedName name="Re_profiled_allowed_revenue_adjusted____control___real.WWN">#REF!</definedName>
    <definedName name="real" localSheetId="1" hidden="1">#REF!</definedName>
    <definedName name="real" localSheetId="0" hidden="1">#REF!</definedName>
    <definedName name="real" localSheetId="5" hidden="1">#REF!</definedName>
    <definedName name="real" hidden="1">#REF!</definedName>
    <definedName name="Receivables_by_tariff_band___nominal.1">#REF!</definedName>
    <definedName name="Receivables_by_tariff_band___nominal.2">#REF!</definedName>
    <definedName name="Receivables_by_tariff_band___nominal.3">#REF!</definedName>
    <definedName name="Recommended_dividend___nominal">#REF!</definedName>
    <definedName name="Recommended_dividend_adj._growth___nominal">#REF!</definedName>
    <definedName name="Redn._in_at_cost_wholesale_fixed_assets___control___nominal.ADDN1">#REF!</definedName>
    <definedName name="Redn._in_at_cost_wholesale_fixed_assets___control___nominal.ADDN2">#REF!</definedName>
    <definedName name="Redn._in_at_cost_wholesale_fixed_assets___control___nominal.BR">#REF!</definedName>
    <definedName name="Redn._in_at_cost_wholesale_fixed_assets___control___nominal.WN">#REF!</definedName>
    <definedName name="Redn._in_at_cost_wholesale_fixed_assets___control___nominal.WR">#REF!</definedName>
    <definedName name="Redn._in_at_cost_wholesale_fixed_assets___control___nominal.WWN">#REF!</definedName>
    <definedName name="Regulatory_equity___regulated_earnings_for_the_regulated_company___Appointee">#REF!</definedName>
    <definedName name="ReportBarFormat">#REF!</definedName>
    <definedName name="Reprofiling_adjustments___real___ADDN1">#REF!</definedName>
    <definedName name="Reprofiling_adjustments___real___ADDN2">#REF!</definedName>
    <definedName name="Reprofiling_adjustments___real___BR">#REF!</definedName>
    <definedName name="Reprofiling_adjustments___real___WN">#REF!</definedName>
    <definedName name="Reprofiling_adjustments___real___WR">#REF!</definedName>
    <definedName name="Reprofiling_adjustments___real___WWN">#REF!</definedName>
    <definedName name="Residental_apportioned_direct_procurement_from_customers___infrastructure_cost___nominal___Total">#REF!</definedName>
    <definedName name="Residential_Advance_receipts_lag_factor_measured">#REF!</definedName>
    <definedName name="Residential_Advance_receipts_lag_factor_unmeasured">#REF!</definedName>
    <definedName name="Residential_advance_receipts_measured_b_f___nominal_POS">#REF!</definedName>
    <definedName name="Residential_advance_receipts_unmeasured_b_f___nominal_POS">#REF!</definedName>
    <definedName name="Residential_apportionment_percentage_CALC">#REF!</definedName>
    <definedName name="Residential_apportionment_percentage_including_prior_year">#REF!</definedName>
    <definedName name="Residential_debtor_lag_factor">#REF!</definedName>
    <definedName name="Residential_debtor_target_balance___nominal">#REF!</definedName>
    <definedName name="Residential_Headroom____of_net_margin_">#REF!</definedName>
    <definedName name="Residential_Measured_income_accrual_rate">#REF!</definedName>
    <definedName name="Residential_Measured_income_accrual_target_balance___nominal">#REF!</definedName>
    <definedName name="Residential_measured_income_proportion_of_total_Residential_income">#REF!</definedName>
    <definedName name="Residential_net_margin__">#REF!</definedName>
    <definedName name="Residential_net_margin___nominal">#REF!</definedName>
    <definedName name="Residential_retail_impact_of_post_financeability_adjustment___nominal">#REF!</definedName>
    <definedName name="Residential_retail_impact_of_post_financeability_adjustment___real">#REF!</definedName>
    <definedName name="Residential_Retail_impact_of_post_financeability_adjustment_exc_wholesale_impact___nominal">#REF!</definedName>
    <definedName name="Residential_retail_margin____inclusive_of_margin_on_DPC_pass_through_">#REF!</definedName>
    <definedName name="Residential_retail_margin_inclusive_of_margin_on_DPC_pass_through___nominal">#REF!</definedName>
    <definedName name="Residential_retail_revenue_adjustment___nominal">#REF!</definedName>
    <definedName name="Residential_retail_revenue_adjustment___real">#REF!</definedName>
    <definedName name="Residential_retail_revenue_adjustment_per_customer___nominal">#REF!</definedName>
    <definedName name="Residential_retail_revenue_adjustment_per_customer___real">#REF!</definedName>
    <definedName name="Residential_retail_revenue_check">#REF!</definedName>
    <definedName name="Residential_retail_revenue_check_overall">#REF!</definedName>
    <definedName name="Residential_retail_service_revenue___real">#REF!</definedName>
    <definedName name="Residential_retail_service_revenue__sum_of_margin__margin_on_DPC_and_CTS____nominal">#REF!</definedName>
    <definedName name="Residential_retail_service_revenue__sum_of_margin__margin_on_DPC_and_CTS_and_post_financeability____nominal">#REF!</definedName>
    <definedName name="Residential_retail_service_revenue__sum_of_measured_and_unmeasured____nominal">#REF!</definedName>
    <definedName name="Residential_retail_service_revenue__sum_of_measured_and_unmeasured__including_post_financeability___nominal">#REF!</definedName>
    <definedName name="Residential_retail_service_revenue_inclusive_of_DPC_margin___nominal">#REF!</definedName>
    <definedName name="Residential_retail_service_revenue_inclusive_of_DPC_margin___post_financeability_adjustments_check">#REF!</definedName>
    <definedName name="Residential_retail_service_revenue_inclusive_of_DPC_margin___post_financeability_adjustments_check_overall">#REF!</definedName>
    <definedName name="Residential_retail_service_revenue_inclusive_of_DPC_margin___real">#REF!</definedName>
    <definedName name="Residential_retail_service_revenue_inclusive_of_DPC_margin_excluding_post_financeability_adjustments_check">#REF!</definedName>
    <definedName name="Residential_retail_service_revenue_inclusive_of_DPC_margin_excluding_post_financeability_adjustments_check_overall">#REF!</definedName>
    <definedName name="Residential_revenue_received___nominal">#REF!</definedName>
    <definedName name="Residential_tax_charge____of_net_margin_">#REF!</definedName>
    <definedName name="Residential_weighted_average_debtor_days___CALC">#REF!</definedName>
    <definedName name="Residential_wholesale_cost_paid___nominal_POS">#REF!</definedName>
    <definedName name="Residential_wholesale_creditor_lag_factor">#REF!</definedName>
    <definedName name="Residential_wholesale_creditor_target_balance___nominal">#REF!</definedName>
    <definedName name="Residential_working_capital_interest____of_net_margin___interest_received_">#REF!</definedName>
    <definedName name="Residentials_connected_for_water_and_sewerage">#REF!</definedName>
    <definedName name="Residentials_connected_for_water_or_sewerage">#REF!</definedName>
    <definedName name="Retail___Corporation_tax_creditor___Business_b_f___nominal">#REF!</definedName>
    <definedName name="Retail___Corporation_tax_creditor___Residential_b_f___nominal">#REF!</definedName>
    <definedName name="Retail_allowed_revenue_per_customer___joint_service___bill_module___real">#REF!</definedName>
    <definedName name="Retail_allowed_revenue_per_customer___joint_service___real">#REF!</definedName>
    <definedName name="Retail_allowed_revenue_per_customer___single_service___bill_module___real">#REF!</definedName>
    <definedName name="Retail_allowed_revenue_per_customer___single_service___real">#REF!</definedName>
    <definedName name="Retail_allowed_revenue_per_customer_joint_services___Growth">#REF!</definedName>
    <definedName name="Retail_allowed_revenue_per_customer_single_service___Growth">#REF!</definedName>
    <definedName name="Retail_revenue_adjustment_per_customer___Tariff_Band___real.1">#REF!</definedName>
    <definedName name="Retail_revenue_adjustment_per_customer___Tariff_Band___real.2">#REF!</definedName>
    <definedName name="Retail_revenue_adjustment_per_customer___Tariff_Band___real.3">#REF!</definedName>
    <definedName name="Retail_service_opex___Business___nominal">#REF!</definedName>
    <definedName name="Retail_service_opex___Business___nominal.NEG">#REF!</definedName>
    <definedName name="Retail_service_opex___Residential___nominal">#REF!</definedName>
    <definedName name="Retail_service_opex___Residential___nominal.NEG">#REF!</definedName>
    <definedName name="Retail_Trade_and_Other_Payables___Business___nominal">#REF!</definedName>
    <definedName name="Retail_Trade_and_Other_Payables___nominal">#REF!</definedName>
    <definedName name="Retail_Trade_and_Other_Payables___nominal_POS">#REF!</definedName>
    <definedName name="Retail_Trade_and_Other_Payables___Residential___nominal">#REF!</definedName>
    <definedName name="Retained_cash_balance___Appointee___check_calc___nominal">#REF!</definedName>
    <definedName name="Retained_cash_balance___Appointee___check_calc___nominal.BEG">#REF!</definedName>
    <definedName name="Retained_cash_balance___Appointee___nominal">#REF!</definedName>
    <definedName name="Retained_cash_balance___Appointee___nominal.BEG">#REF!</definedName>
    <definedName name="Retained_cash_balance___Business___check_calc___nominal">#REF!</definedName>
    <definedName name="Retained_cash_balance___Business___check_calc___nominal.BEG">#REF!</definedName>
    <definedName name="Retained_cash_balance___Business___nominal">#REF!</definedName>
    <definedName name="Retained_cash_balance___Business___nominal.BEG">#REF!</definedName>
    <definedName name="Retained_cash_balance___control___check_calc___nominal.ADDN1">#REF!</definedName>
    <definedName name="Retained_cash_balance___control___check_calc___nominal.ADDN1.BEG">#REF!</definedName>
    <definedName name="Retained_cash_balance___control___check_calc___nominal.ADDN2">#REF!</definedName>
    <definedName name="Retained_cash_balance___control___check_calc___nominal.ADDN2.BEG">#REF!</definedName>
    <definedName name="Retained_cash_balance___control___check_calc___nominal.BR">#REF!</definedName>
    <definedName name="Retained_cash_balance___control___check_calc___nominal.BR.BEG">#REF!</definedName>
    <definedName name="Retained_cash_balance___control___check_calc___nominal.WN">#REF!</definedName>
    <definedName name="Retained_cash_balance___control___check_calc___nominal.WN.BEG">#REF!</definedName>
    <definedName name="Retained_cash_balance___control___check_calc___nominal.WR">#REF!</definedName>
    <definedName name="Retained_cash_balance___control___check_calc___nominal.WR.BEG">#REF!</definedName>
    <definedName name="Retained_cash_balance___control___check_calc___nominal.WWN">#REF!</definedName>
    <definedName name="Retained_cash_balance___control___check_calc___nominal.WWN.BEG">#REF!</definedName>
    <definedName name="Retained_cash_balance___control___nominal.ADDN1">#REF!</definedName>
    <definedName name="Retained_cash_balance___control___nominal.ADDN1.BEG">#REF!</definedName>
    <definedName name="Retained_cash_balance___control___nominal.ADDN2">#REF!</definedName>
    <definedName name="Retained_cash_balance___control___nominal.ADDN2.BEG">#REF!</definedName>
    <definedName name="Retained_cash_balance___control___nominal.BR">#REF!</definedName>
    <definedName name="Retained_cash_balance___control___nominal.BR.BEG">#REF!</definedName>
    <definedName name="Retained_cash_balance___control___nominal.WN">#REF!</definedName>
    <definedName name="Retained_cash_balance___control___nominal.WN.BEG">#REF!</definedName>
    <definedName name="Retained_cash_balance___control___nominal.WR">#REF!</definedName>
    <definedName name="Retained_cash_balance___control___nominal.WR.BEG">#REF!</definedName>
    <definedName name="Retained_cash_balance___control___nominal.WWN">#REF!</definedName>
    <definedName name="Retained_cash_balance___control___nominal.WWN.BEG">#REF!</definedName>
    <definedName name="Retained_cash_balance___Residential___check_calc___nominal">#REF!</definedName>
    <definedName name="Retained_cash_balance___Residential___check_calc___nominal.BEG">#REF!</definedName>
    <definedName name="Retained_cash_balance___Residential___nominal">#REF!</definedName>
    <definedName name="Retained_cash_balance___Residential___nominal.BEG">#REF!</definedName>
    <definedName name="Retained_cash_balance___Retail___check_calc___nominal">#REF!</definedName>
    <definedName name="Retained_cash_balance___Retail___check_calc___nominal.BEG">#REF!</definedName>
    <definedName name="Retained_cash_balance___Wholesale___check_calc___nominal">#REF!</definedName>
    <definedName name="Retained_cash_balance___Wholesale___check_calc___nominal.BEG">#REF!</definedName>
    <definedName name="Retained_cash_balance___Wholesale___nominal">#REF!</definedName>
    <definedName name="Retained_cash_flow___debt___Appointee">#REF!</definedName>
    <definedName name="Retained_cash_flow___debt___Post_Fin_adj___Appointee">#REF!</definedName>
    <definedName name="Retained_earnings___Business___nominal">#REF!</definedName>
    <definedName name="Retained_earnings___control___nominal.ADDN1">#REF!</definedName>
    <definedName name="Retained_earnings___control___nominal.ADDN2">#REF!</definedName>
    <definedName name="Retained_earnings___control___nominal.BR">#REF!</definedName>
    <definedName name="Retained_earnings___control___nominal.WN">#REF!</definedName>
    <definedName name="Retained_earnings___control___nominal.WR">#REF!</definedName>
    <definedName name="Retained_earnings___control___nominal.WWN">#REF!</definedName>
    <definedName name="Retained_earnings___Residential___nominal">#REF!</definedName>
    <definedName name="Retained_earnings___Retail___nominal">#REF!</definedName>
    <definedName name="Retained_earnings___wholesale___nominal">#REF!</definedName>
    <definedName name="Retained_earnings_and_other_distributable_reserves_b_f___Appointee___nominal">#REF!</definedName>
    <definedName name="Retained_earnings_and_other_distributable_reserves_balance___Appointee___nominal">#REF!</definedName>
    <definedName name="Retained_earnings_and_other_distributable_reserves_balance___Appointee___nominal.BEG">#REF!</definedName>
    <definedName name="Retained_earnings_Appointee_total_check">#REF!</definedName>
    <definedName name="Retained_earnings_Appointee_total_check_overall">#REF!</definedName>
    <definedName name="Retained_earnings_balance___Appointee___nominal">#REF!</definedName>
    <definedName name="Retained_earnings_balance___Appointee___nominal.BEG">#REF!</definedName>
    <definedName name="Retained_earnings_balance___Business___check_calc___nominal">#REF!</definedName>
    <definedName name="Retained_earnings_balance___Business___check_calc___nominal.BEG">#REF!</definedName>
    <definedName name="Retained_earnings_balance___Business___nominal">#REF!</definedName>
    <definedName name="Retained_earnings_balance___Business___nominal.BEG">#REF!</definedName>
    <definedName name="Retained_earnings_balance___control___check_calc___nominal.ADDN1">#REF!</definedName>
    <definedName name="Retained_earnings_balance___control___check_calc___nominal.ADDN1.BEG">#REF!</definedName>
    <definedName name="Retained_earnings_balance___control___check_calc___nominal.ADDN2">#REF!</definedName>
    <definedName name="Retained_earnings_balance___control___check_calc___nominal.ADDN2.BEG">#REF!</definedName>
    <definedName name="Retained_earnings_balance___control___check_calc___nominal.BR">#REF!</definedName>
    <definedName name="Retained_earnings_balance___control___check_calc___nominal.BR.BEG">#REF!</definedName>
    <definedName name="Retained_earnings_balance___control___check_calc___nominal.WN">#REF!</definedName>
    <definedName name="Retained_earnings_balance___control___check_calc___nominal.WN.BEG">#REF!</definedName>
    <definedName name="Retained_earnings_balance___control___check_calc___nominal.WR">#REF!</definedName>
    <definedName name="Retained_earnings_balance___control___check_calc___nominal.WR.BEG">#REF!</definedName>
    <definedName name="Retained_earnings_balance___control___check_calc___nominal.WWN">#REF!</definedName>
    <definedName name="Retained_earnings_balance___control___check_calc___nominal.WWN.BEG">#REF!</definedName>
    <definedName name="Retained_earnings_balance___control___nominal.ADDN1">#REF!</definedName>
    <definedName name="Retained_earnings_balance___control___nominal.ADDN1.BEG">#REF!</definedName>
    <definedName name="Retained_earnings_balance___control___nominal.ADDN2">#REF!</definedName>
    <definedName name="Retained_earnings_balance___control___nominal.ADDN2.BEG">#REF!</definedName>
    <definedName name="Retained_earnings_balance___control___nominal.BR">#REF!</definedName>
    <definedName name="Retained_earnings_balance___control___nominal.BR.BEG">#REF!</definedName>
    <definedName name="Retained_earnings_balance___control___nominal.WN">#REF!</definedName>
    <definedName name="Retained_earnings_balance___control___nominal.WN.BEG">#REF!</definedName>
    <definedName name="Retained_earnings_balance___control___nominal.WR">#REF!</definedName>
    <definedName name="Retained_earnings_balance___control___nominal.WR.BEG">#REF!</definedName>
    <definedName name="Retained_earnings_balance___control___nominal.WWN">#REF!</definedName>
    <definedName name="Retained_earnings_balance___control___nominal.WWN.BEG">#REF!</definedName>
    <definedName name="Retained_earnings_balance___Residential___check_calc___nominal">#REF!</definedName>
    <definedName name="Retained_earnings_balance___Residential___check_calc___nominal.BEG">#REF!</definedName>
    <definedName name="Retained_earnings_balance___Residential___nominal">#REF!</definedName>
    <definedName name="Retained_earnings_balance___Residential___nominal.BEG">#REF!</definedName>
    <definedName name="Retained_earnings_balance___Retail___check_calc___nominal">#REF!</definedName>
    <definedName name="Retained_earnings_balance___Retail___check_calc___nominal.BEG">#REF!</definedName>
    <definedName name="Retained_earnings_balance___Retail___nominal">#REF!</definedName>
    <definedName name="Retained_earnings_balance___Wholesale___check_calc___nominal">#REF!</definedName>
    <definedName name="Retained_earnings_balance___Wholesale___check_calc___nominal.BEG">#REF!</definedName>
    <definedName name="Retained_earnings_balance___Wholesale___nominal">#REF!</definedName>
    <definedName name="Retirement_benefit_asset____liabilities__balance__control___nominal.ADDN1">#REF!</definedName>
    <definedName name="Retirement_benefit_asset____liabilities__balance__control___nominal.ADDN1.BEG">#REF!</definedName>
    <definedName name="Retirement_benefit_asset____liabilities__balance__control___nominal.ADDN2">#REF!</definedName>
    <definedName name="Retirement_benefit_asset____liabilities__balance__control___nominal.ADDN2.BEG">#REF!</definedName>
    <definedName name="Retirement_benefit_asset____liabilities__balance__control___nominal.BR">#REF!</definedName>
    <definedName name="Retirement_benefit_asset____liabilities__balance__control___nominal.BR.BEG">#REF!</definedName>
    <definedName name="Retirement_benefit_asset____liabilities__balance__control___nominal.WN">#REF!</definedName>
    <definedName name="Retirement_benefit_asset____liabilities__balance__control___nominal.WN.BEG">#REF!</definedName>
    <definedName name="Retirement_benefit_asset____liabilities__balance__control___nominal.WR">#REF!</definedName>
    <definedName name="Retirement_benefit_asset____liabilities__balance__control___nominal.WR.BEG">#REF!</definedName>
    <definedName name="Retirement_benefit_asset____liabilities__balance__control___nominal.WWN">#REF!</definedName>
    <definedName name="Retirement_benefit_asset____liabilities__balance__control___nominal.WWN.BEG">#REF!</definedName>
    <definedName name="Retirement_benefit_asset_balance___Appointee___nominal">#REF!</definedName>
    <definedName name="Retirement_benefit_asset_balance___Business___nominal">#REF!</definedName>
    <definedName name="Retirement_benefit_asset_balance___control___nominal.ADDN1">#REF!</definedName>
    <definedName name="Retirement_benefit_asset_balance___control___nominal.ADDN2">#REF!</definedName>
    <definedName name="Retirement_benefit_asset_balance___control___nominal.BR">#REF!</definedName>
    <definedName name="Retirement_benefit_asset_balance___control___nominal.WN">#REF!</definedName>
    <definedName name="Retirement_benefit_asset_balance___control___nominal.WR">#REF!</definedName>
    <definedName name="Retirement_benefit_asset_balance___control___nominal.WWN">#REF!</definedName>
    <definedName name="Retirement_benefit_asset_balance___Residential___nominal">#REF!</definedName>
    <definedName name="Retirement_benefit_asset_balance___Retail___nominal">#REF!</definedName>
    <definedName name="Retirement_benefit_asset_balance___Wholesale___nominal">#REF!</definedName>
    <definedName name="Retirement_benefit_liability_balance___Appointee___nominal">#REF!</definedName>
    <definedName name="Retirement_benefit_liability_balance___Business___nominal">#REF!</definedName>
    <definedName name="Retirement_benefit_liability_balance___control___nominal.ADDN1">#REF!</definedName>
    <definedName name="Retirement_benefit_liability_balance___control___nominal.ADDN2">#REF!</definedName>
    <definedName name="Retirement_benefit_liability_balance___control___nominal.BR">#REF!</definedName>
    <definedName name="Retirement_benefit_liability_balance___control___nominal.WN">#REF!</definedName>
    <definedName name="Retirement_benefit_liability_balance___control___nominal.WR">#REF!</definedName>
    <definedName name="Retirement_benefit_liability_balance___control___nominal.WWN">#REF!</definedName>
    <definedName name="Retirement_benefit_liability_balance___Residential___nominal">#REF!</definedName>
    <definedName name="Retirement_benefit_liability_balance___Retail___nominal">#REF!</definedName>
    <definedName name="Retirement_benefit_liability_balance___Wholesale___nominal">#REF!</definedName>
    <definedName name="Return_on_2020_25_RCV___nominal.ADDN1">#REF!</definedName>
    <definedName name="Return_on_2020_25_RCV___nominal.ADDN2">#REF!</definedName>
    <definedName name="Return_on_2020_25_RCV___nominal.BR">#REF!</definedName>
    <definedName name="Return_on_2020_25_RCV___nominal.WN">#REF!</definedName>
    <definedName name="Return_on_2020_25_RCV___nominal.WR">#REF!</definedName>
    <definedName name="Return_on_2020_25_RCV___nominal.WWN">#REF!</definedName>
    <definedName name="Return_on_2020_25_RCV___real.ADDN1">#REF!</definedName>
    <definedName name="Return_on_2020_25_RCV___real.ADDN2">#REF!</definedName>
    <definedName name="Return_on_2020_25_RCV___real.BR">#REF!</definedName>
    <definedName name="Return_on_2020_25_RCV___real.WN">#REF!</definedName>
    <definedName name="Return_on_2020_25_RCV___real.WR">#REF!</definedName>
    <definedName name="Return_on_2020_25_RCV___real.WWN">#REF!</definedName>
    <definedName name="Return_on_Capital____control___real.ADDN1">#REF!</definedName>
    <definedName name="Return_on_Capital____control___real.ADDN2">#REF!</definedName>
    <definedName name="Return_on_Capital____control___real.BR">#REF!</definedName>
    <definedName name="Return_on_Capital____control___real.WN">#REF!</definedName>
    <definedName name="Return_on_Capital____control___real.WR">#REF!</definedName>
    <definedName name="Return_on_Capital____control___real.WWN">#REF!</definedName>
    <definedName name="Return_on_Capital___nominal.ADDN1">#REF!</definedName>
    <definedName name="Return_on_Capital___nominal.ADDN2">#REF!</definedName>
    <definedName name="Return_on_Capital___nominal.BR">#REF!</definedName>
    <definedName name="Return_on_Capital___nominal.WN">#REF!</definedName>
    <definedName name="Return_on_Capital___nominal.WR">#REF!</definedName>
    <definedName name="Return_on_Capital___nominal.WWN">#REF!</definedName>
    <definedName name="Return_on_Capital___real.ADDN1">#REF!</definedName>
    <definedName name="Return_on_Capital___real.ADDN2">#REF!</definedName>
    <definedName name="Return_on_Capital___real.BR">#REF!</definedName>
    <definedName name="Return_on_Capital___real.WN">#REF!</definedName>
    <definedName name="Return_on_Capital___real.WR">#REF!</definedName>
    <definedName name="Return_on_Capital___real.WWN">#REF!</definedName>
    <definedName name="Return_on_Capital___real___ADDN1">#REF!</definedName>
    <definedName name="Return_on_Capital___real___ADDN2">#REF!</definedName>
    <definedName name="Return_on_Capital___real___BR">#REF!</definedName>
    <definedName name="Return_on_Capital___real___WN">#REF!</definedName>
    <definedName name="Return_on_Capital___real___WR">#REF!</definedName>
    <definedName name="Return_on_Capital___real___WWN">#REF!</definedName>
    <definedName name="Return_on_capital_employed___ROCE____Appointee">#REF!</definedName>
    <definedName name="Return_on_capital_employed___ROCE____Control.ADDN1">#REF!</definedName>
    <definedName name="Return_on_capital_employed___ROCE____Control.ADDN2">#REF!</definedName>
    <definedName name="Return_on_capital_employed___ROCE____Control.BR">#REF!</definedName>
    <definedName name="Return_on_capital_employed___ROCE____Control.WN">#REF!</definedName>
    <definedName name="Return_on_capital_employed___ROCE____Control.WR">#REF!</definedName>
    <definedName name="Return_on_capital_employed___ROCE____Control.WWN">#REF!</definedName>
    <definedName name="Return_on_capital_employed___ROCE___building_blocks____Wholesale">#REF!</definedName>
    <definedName name="Return_on_Post_2025_RCV___nominal.ADDN1">#REF!</definedName>
    <definedName name="Return_on_Post_2025_RCV___nominal.ADDN2">#REF!</definedName>
    <definedName name="Return_on_Post_2025_RCV___nominal.BR">#REF!</definedName>
    <definedName name="Return_on_Post_2025_RCV___nominal.WN">#REF!</definedName>
    <definedName name="Return_on_Post_2025_RCV___nominal.WR">#REF!</definedName>
    <definedName name="Return_on_Post_2025_RCV___nominal.WWN">#REF!</definedName>
    <definedName name="Return_on_Post_2025_RCV___real.ADDN1">#REF!</definedName>
    <definedName name="Return_on_Post_2025_RCV___real.ADDN2">#REF!</definedName>
    <definedName name="Return_on_Post_2025_RCV___real.BR">#REF!</definedName>
    <definedName name="Return_on_Post_2025_RCV___real.WN">#REF!</definedName>
    <definedName name="Return_on_Post_2025_RCV___real.WR">#REF!</definedName>
    <definedName name="Return_on_Post_2025_RCV___real.WWN">#REF!</definedName>
    <definedName name="Return_on_Pre_2020_RCV___nominal.ADDN1">#REF!</definedName>
    <definedName name="Return_on_Pre_2020_RCV___nominal.ADDN2">#REF!</definedName>
    <definedName name="Return_on_Pre_2020_RCV___nominal.BR">#REF!</definedName>
    <definedName name="Return_on_Pre_2020_RCV___nominal.WN">#REF!</definedName>
    <definedName name="Return_on_Pre_2020_RCV___nominal.WR">#REF!</definedName>
    <definedName name="Return_on_Pre_2020_RCV___nominal.WWN">#REF!</definedName>
    <definedName name="Return_on_Pre_2020_RCV___real.ADDN1">#REF!</definedName>
    <definedName name="Return_on_Pre_2020_RCV___real.ADDN2">#REF!</definedName>
    <definedName name="Return_on_Pre_2020_RCV___real.BR">#REF!</definedName>
    <definedName name="Return_on_Pre_2020_RCV___real.WN">#REF!</definedName>
    <definedName name="Return_on_Pre_2020_RCV___real.WR">#REF!</definedName>
    <definedName name="Return_on_Pre_2020_RCV___real.WWN">#REF!</definedName>
    <definedName name="Revenue___Appointee___nominal">#REF!</definedName>
    <definedName name="Revenue___Retail___nominal">#REF!</definedName>
    <definedName name="Revenue_excl._tax__reprofiling_and_post_financeability___real___ADDN1">#REF!</definedName>
    <definedName name="Revenue_excl._tax__reprofiling_and_post_financeability___real___ADDN2">#REF!</definedName>
    <definedName name="Revenue_excl._tax_charge__reprofiling_and_post_financeability___real___BR">#REF!</definedName>
    <definedName name="Revenue_excl._tax_charge__reprofiling_and_post_financeability___real___WN">#REF!</definedName>
    <definedName name="Revenue_excl._tax_charge__reprofiling_and_post_financeability___real___WR">#REF!</definedName>
    <definedName name="Revenue_excl._tax_charge__reprofiling_and_post_financeability___real___WWN">#REF!</definedName>
    <definedName name="Revenue_inc._tax_charge__reprofiling_and_post_financeability___real___ADDN1">#REF!</definedName>
    <definedName name="Revenue_inc._tax_charge__reprofiling_and_post_financeability___real___ADDN2">#REF!</definedName>
    <definedName name="Revenue_inc._tax_charge__reprofiling_and_post_financeability___real___BR">#REF!</definedName>
    <definedName name="Revenue_inc._tax_charge__reprofiling_and_post_financeability___real___WN">#REF!</definedName>
    <definedName name="Revenue_inc._tax_charge__reprofiling_and_post_financeability___real___WR">#REF!</definedName>
    <definedName name="Revenue_inc._tax_charge__reprofiling_and_post_financeability___real___WWN">#REF!</definedName>
    <definedName name="Revenue_requirement_excl._tax_charge___before_override___nominal.ADDN1">#REF!</definedName>
    <definedName name="Revenue_requirement_excl._tax_charge___before_override___nominal.ADDN2">#REF!</definedName>
    <definedName name="Revenue_requirement_excl._tax_charge___before_override___nominal.BR">#REF!</definedName>
    <definedName name="Revenue_requirement_excl._tax_charge___before_override___nominal.WN">#REF!</definedName>
    <definedName name="Revenue_requirement_excl._tax_charge___before_override___nominal.WR">#REF!</definedName>
    <definedName name="Revenue_requirement_excl._tax_charge___before_override___nominal.WWN">#REF!</definedName>
    <definedName name="Revenue_requirement_excl._tax_charge___before_override___real.ADDN1">#REF!</definedName>
    <definedName name="Revenue_requirement_excl._tax_charge___before_override___real.ADDN2">#REF!</definedName>
    <definedName name="Revenue_requirement_excl._tax_charge___before_override___real.BR">#REF!</definedName>
    <definedName name="Revenue_requirement_excl._tax_charge___before_override___real.WN">#REF!</definedName>
    <definedName name="Revenue_requirement_excl._tax_charge___before_override___real.WR">#REF!</definedName>
    <definedName name="Revenue_requirement_excl._tax_charge___before_override___real.WWN">#REF!</definedName>
    <definedName name="Revenue_requirement_excl._tax_charge___nominal.ADDN1">#REF!</definedName>
    <definedName name="Revenue_requirement_excl._tax_charge___nominal.ADDN2">#REF!</definedName>
    <definedName name="Revenue_requirement_excl._tax_charge___nominal.BR">#REF!</definedName>
    <definedName name="Revenue_requirement_excl._tax_charge___nominal.WN">#REF!</definedName>
    <definedName name="Revenue_requirement_excl._tax_charge___nominal.WR">#REF!</definedName>
    <definedName name="Revenue_requirement_excl._tax_charge___nominal.WWN">#REF!</definedName>
    <definedName name="Revenue_requirement_excl._tax_charge___real.ADDN1">#REF!</definedName>
    <definedName name="Revenue_requirement_excl._tax_charge___real.ADDN2">#REF!</definedName>
    <definedName name="Revenue_requirement_excl._tax_charge___real.BR">#REF!</definedName>
    <definedName name="Revenue_requirement_excl._tax_charge___real.WN">#REF!</definedName>
    <definedName name="Revenue_requirement_excl._tax_charge___real.WR">#REF!</definedName>
    <definedName name="Revenue_requirement_excl._tax_charge___real.WWN">#REF!</definedName>
    <definedName name="Revenue_requirement_excl._tax_charge_and_revenue_adj.____control___real.ADDN1">#REF!</definedName>
    <definedName name="Revenue_requirement_excl._tax_charge_and_revenue_adj.____control___real.ADDN2">#REF!</definedName>
    <definedName name="Revenue_requirement_excl._tax_charge_and_revenue_adj.____control___real.BR">#REF!</definedName>
    <definedName name="Revenue_requirement_excl._tax_charge_and_revenue_adj.____control___real.WN">#REF!</definedName>
    <definedName name="Revenue_requirement_excl._tax_charge_and_revenue_adj.____control___real.WR">#REF!</definedName>
    <definedName name="Revenue_requirement_excl._tax_charge_and_revenue_adj.____control___real.WWN">#REF!</definedName>
    <definedName name="Revenue_requirement_incl._tax_charge___Wholesale___nominal">#REF!</definedName>
    <definedName name="Revenue_requirement_with_impact_of_reprofiling_excl._tax_charge___nominal.ADDN1">#REF!</definedName>
    <definedName name="Revenue_requirement_with_impact_of_reprofiling_excl._tax_charge___nominal.ADDN2">#REF!</definedName>
    <definedName name="Revenue_requirement_with_impact_of_reprofiling_excl._tax_charge___nominal.BR">#REF!</definedName>
    <definedName name="Revenue_requirement_with_impact_of_reprofiling_excl._tax_charge___nominal.WN">#REF!</definedName>
    <definedName name="Revenue_requirement_with_impact_of_reprofiling_excl._tax_charge___nominal.WR">#REF!</definedName>
    <definedName name="Revenue_requirement_with_impact_of_reprofiling_excl._tax_charge___nominal.WWN">#REF!</definedName>
    <definedName name="Revenue_requirement_with_impact_of_reprofiling_excl._tax_charge___real.ADDN1">#REF!</definedName>
    <definedName name="Revenue_requirement_with_impact_of_reprofiling_excl._tax_charge___real.ADDN2">#REF!</definedName>
    <definedName name="Revenue_requirement_with_impact_of_reprofiling_excl._tax_charge___real.BR">#REF!</definedName>
    <definedName name="Revenue_requirement_with_impact_of_reprofiling_excl._tax_charge___real.WN">#REF!</definedName>
    <definedName name="Revenue_requirement_with_impact_of_reprofiling_excl._tax_charge___real.WR">#REF!</definedName>
    <definedName name="Revenue_requirement_with_impact_of_reprofiling_excl._tax_charge___real.WWN">#REF!</definedName>
    <definedName name="Revenue_requirement_with_impact_of_reprofiling_excl._tax_charge___wholesale___nominal">#REF!</definedName>
    <definedName name="rge" localSheetId="1">#REF!</definedName>
    <definedName name="rge" localSheetId="0">#REF!</definedName>
    <definedName name="rge" localSheetId="5">#REF!</definedName>
    <definedName name="rge">#REF!</definedName>
    <definedName name="rgwer" localSheetId="1">#REF!</definedName>
    <definedName name="rgwer" localSheetId="0">#REF!</definedName>
    <definedName name="rgwer" localSheetId="5">#REF!</definedName>
    <definedName name="rgwer">#REF!</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localSheetId="1" hidden="1">7</definedName>
    <definedName name="RiskHasSettings" localSheetId="0" hidden="1">7</definedName>
    <definedName name="RiskHasSettings" hidden="1">7</definedName>
    <definedName name="RiskMinimizeOnStart" hidden="1">FALSE</definedName>
    <definedName name="RiskMonitorConvergence" hidden="1">FALSE</definedName>
    <definedName name="RiskMultipleCPUSupportEnabled" hidden="1">TRUE</definedName>
    <definedName name="RiskNumIterations" hidden="1">1000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2</definedName>
    <definedName name="RiskUpdateDisplay" hidden="1">FALSE</definedName>
    <definedName name="RiskUseDifferentSeedForEachSim" hidden="1">FALSE</definedName>
    <definedName name="RiskUseFixedSeed" hidden="1">FALSE</definedName>
    <definedName name="RiskUseMultipleCPUs" hidden="1">TRUE</definedName>
    <definedName name="RPI" localSheetId="1">#REF!</definedName>
    <definedName name="RPI" localSheetId="0">#REF!</definedName>
    <definedName name="RPI">#REF!</definedName>
    <definedName name="RPI_ILD_indexation_rate" localSheetId="1">#REF!</definedName>
    <definedName name="RPI_ILD_indexation_rate">#REF!</definedName>
    <definedName name="RPI_Index_linked_debt___nominal.ADDN1" localSheetId="1">#REF!</definedName>
    <definedName name="RPI_Index_linked_debt___nominal.ADDN1">#REF!</definedName>
    <definedName name="RPI_Index_linked_debt___nominal.ADDN1.BEG" localSheetId="1">#REF!</definedName>
    <definedName name="RPI_Index_linked_debt___nominal.ADDN1.BEG">#REF!</definedName>
    <definedName name="RPI_Index_linked_debt___nominal.ADDN2">#REF!</definedName>
    <definedName name="RPI_Index_linked_debt___nominal.ADDN2.BEG">#REF!</definedName>
    <definedName name="RPI_Index_linked_debt___nominal.BR">#REF!</definedName>
    <definedName name="RPI_Index_linked_debt___nominal.BR.BEG">#REF!</definedName>
    <definedName name="RPI_Index_linked_debt___nominal.WN">#REF!</definedName>
    <definedName name="RPI_Index_linked_debt___nominal.WN.BEG">#REF!</definedName>
    <definedName name="RPI_Index_linked_debt___nominal.WR">#REF!</definedName>
    <definedName name="RPI_Index_linked_debt___nominal.WR.BEG">#REF!</definedName>
    <definedName name="RPI_Index_linked_debt___nominal.WWN">#REF!</definedName>
    <definedName name="RPI_Index_linked_debt___nominal.WWN.BEG">#REF!</definedName>
    <definedName name="RPI_Index_linked_debt_indexation___nominal.ADDN1">#REF!</definedName>
    <definedName name="RPI_Index_linked_debt_indexation___nominal.ADDN2">#REF!</definedName>
    <definedName name="RPI_Index_linked_debt_indexation___nominal.BR">#REF!</definedName>
    <definedName name="RPI_Index_linked_debt_indexation___nominal.WN">#REF!</definedName>
    <definedName name="RPI_Index_linked_debt_indexation___nominal.WR">#REF!</definedName>
    <definedName name="RPI_Index_linked_debt_indexation___nominal.WWN">#REF!</definedName>
    <definedName name="RPI_Interest_on_Index_linked_loans___control___nominal.ADDN1">#REF!</definedName>
    <definedName name="RPI_Interest_on_Index_linked_loans___control___nominal.ADDN2">#REF!</definedName>
    <definedName name="RPI_Interest_on_Index_linked_loans___control___nominal.BR">#REF!</definedName>
    <definedName name="RPI_Interest_on_Index_linked_loans___control___nominal.WN">#REF!</definedName>
    <definedName name="RPI_Interest_on_Index_linked_loans___control___nominal.WR">#REF!</definedName>
    <definedName name="RPI_Interest_on_Index_linked_loans___control___nominal.WWN">#REF!</definedName>
    <definedName name="RPI_opening_index_linked_debt___nominal.ADDN1">#REF!</definedName>
    <definedName name="RPI_opening_index_linked_debt___nominal.ADDN2">#REF!</definedName>
    <definedName name="RPI_opening_index_linked_debt___nominal.BR">#REF!</definedName>
    <definedName name="RPI_opening_index_linked_debt___nominal.WN">#REF!</definedName>
    <definedName name="RPI_opening_index_linked_debt___nominal.WR">#REF!</definedName>
    <definedName name="RPI_opening_index_linked_debt___nominal.WWN">#REF!</definedName>
    <definedName name="rytry" localSheetId="1" hidden="1">{"NET",#N/A,FALSE,"401C11"}</definedName>
    <definedName name="rytry" localSheetId="0" hidden="1">{"NET",#N/A,FALSE,"401C11"}</definedName>
    <definedName name="rytry" localSheetId="5" hidden="1">{"NET",#N/A,FALSE,"401C11"}</definedName>
    <definedName name="rytry" hidden="1">{"NET",#N/A,FALSE,"401C11"}</definedName>
    <definedName name="S_GLAM">#REF!</definedName>
    <definedName name="S_YORKS" localSheetId="1">#REF!</definedName>
    <definedName name="S_YORKS" localSheetId="0">#REF!</definedName>
    <definedName name="S_YORKS" localSheetId="5">#REF!</definedName>
    <definedName name="S_YORKS">#REF!</definedName>
    <definedName name="SAPBEXrevision" hidden="1">1</definedName>
    <definedName name="SAPBEXsysID" hidden="1">"BWB"</definedName>
    <definedName name="SAPBEXwbID" hidden="1">"49ZLUKBQR0WG29D9LLI3IBIIT"</definedName>
    <definedName name="SBaseG_Act" localSheetId="1">#REF!</definedName>
    <definedName name="SBaseG_Act" localSheetId="0">#REF!</definedName>
    <definedName name="SBaseG_Act">#REF!</definedName>
    <definedName name="SBaseG_BP" localSheetId="1">#REF!</definedName>
    <definedName name="SBaseG_BP" localSheetId="0">#REF!</definedName>
    <definedName name="SBaseG_BP">#REF!</definedName>
    <definedName name="SBaseG_FD" localSheetId="1">#REF!</definedName>
    <definedName name="SBaseG_FD" localSheetId="0">#REF!</definedName>
    <definedName name="SBaseG_FD">#REF!</definedName>
    <definedName name="SBaseN_Act" localSheetId="1">#REF!</definedName>
    <definedName name="SBaseN_Act" localSheetId="0">#REF!</definedName>
    <definedName name="SBaseN_Act">#REF!</definedName>
    <definedName name="SBaseN_FD" localSheetId="1">#REF!</definedName>
    <definedName name="SBaseN_FD" localSheetId="0">#REF!</definedName>
    <definedName name="SBaseN_FD">#REF!</definedName>
    <definedName name="SBWBPinputs" localSheetId="1">#REF!</definedName>
    <definedName name="SBWBPinputs" localSheetId="0">#REF!</definedName>
    <definedName name="SBWBPinputs">#REF!</definedName>
    <definedName name="SBWBPtrans" localSheetId="1">#REF!</definedName>
    <definedName name="SBWBPtrans" localSheetId="0">#REF!</definedName>
    <definedName name="SBWBPtrans">#REF!</definedName>
    <definedName name="SBWtransition" localSheetId="1">#REF!</definedName>
    <definedName name="SBWtransition" localSheetId="0">#REF!</definedName>
    <definedName name="SBWtransition" localSheetId="5">#REF!</definedName>
    <definedName name="SBWtransition">#REF!</definedName>
    <definedName name="SEnhG_BP" localSheetId="1">#REF!</definedName>
    <definedName name="SEnhG_BP" localSheetId="0">#REF!</definedName>
    <definedName name="SEnhG_BP">#REF!</definedName>
    <definedName name="SEnhG_FD" localSheetId="1">#REF!</definedName>
    <definedName name="SEnhG_FD" localSheetId="0">#REF!</definedName>
    <definedName name="SEnhG_FD">#REF!</definedName>
    <definedName name="SEnhN_Act" localSheetId="1">#REF!</definedName>
    <definedName name="SEnhN_Act" localSheetId="0">#REF!</definedName>
    <definedName name="SEnhN_Act">#REF!</definedName>
    <definedName name="SEnhN_FD" localSheetId="1">#REF!</definedName>
    <definedName name="SEnhN_FD" localSheetId="0">#REF!</definedName>
    <definedName name="SEnhN_FD">#REF!</definedName>
    <definedName name="SESBPinputs" localSheetId="1">#REF!</definedName>
    <definedName name="SESBPinputs" localSheetId="0">#REF!</definedName>
    <definedName name="SESBPinputs">#REF!</definedName>
    <definedName name="SESBPtrans" localSheetId="1">#REF!</definedName>
    <definedName name="SESBPtrans" localSheetId="0">#REF!</definedName>
    <definedName name="SESBPtrans">#REF!</definedName>
    <definedName name="SEStransition" localSheetId="1">#REF!</definedName>
    <definedName name="SEStransition" localSheetId="0">#REF!</definedName>
    <definedName name="SEStransition" localSheetId="5">#REF!</definedName>
    <definedName name="SEStransition">#REF!</definedName>
    <definedName name="SEWBPinputs" localSheetId="1">#REF!</definedName>
    <definedName name="SEWBPinputs" localSheetId="0">#REF!</definedName>
    <definedName name="SEWBPinputs">#REF!</definedName>
    <definedName name="SEWBPtrans" localSheetId="1">#REF!</definedName>
    <definedName name="SEWBPtrans" localSheetId="0">#REF!</definedName>
    <definedName name="SEWBPtrans">#REF!</definedName>
    <definedName name="SewGC" localSheetId="1">#REF!</definedName>
    <definedName name="SewGC" localSheetId="0">#REF!</definedName>
    <definedName name="SewGC">#REF!</definedName>
    <definedName name="sewIRE" localSheetId="1">#REF!</definedName>
    <definedName name="sewIRE" localSheetId="0">#REF!</definedName>
    <definedName name="sewIRE">#REF!</definedName>
    <definedName name="SewMNIgc" localSheetId="1">#REF!</definedName>
    <definedName name="SewMNIgc" localSheetId="0">#REF!</definedName>
    <definedName name="SewMNIgc">#REF!</definedName>
    <definedName name="SEWtransition" localSheetId="1">#REF!</definedName>
    <definedName name="SEWtransition" localSheetId="0">#REF!</definedName>
    <definedName name="SEWtransition" localSheetId="5">#REF!</definedName>
    <definedName name="SEWtransition">#REF!</definedName>
    <definedName name="SGross_Act" localSheetId="1">#REF!</definedName>
    <definedName name="SGross_Act" localSheetId="0">#REF!</definedName>
    <definedName name="SGross_Act">#REF!</definedName>
    <definedName name="SHROPS" localSheetId="1">#REF!</definedName>
    <definedName name="SHROPS" localSheetId="0">#REF!</definedName>
    <definedName name="SHROPS" localSheetId="5">#REF!</definedName>
    <definedName name="SHROPS">#REF!</definedName>
    <definedName name="Single_Retail_income___real" localSheetId="1">#REF!</definedName>
    <definedName name="Single_Retail_income___real">#REF!</definedName>
    <definedName name="SIREN_Act" localSheetId="1">#REF!</definedName>
    <definedName name="SIREN_Act" localSheetId="0">#REF!</definedName>
    <definedName name="SIREN_Act">#REF!</definedName>
    <definedName name="SMNIN_Act" localSheetId="1">#REF!</definedName>
    <definedName name="SMNIN_Act" localSheetId="0">#REF!</definedName>
    <definedName name="SMNIN_Act">#REF!</definedName>
    <definedName name="SNet_Act" localSheetId="1">#REF!</definedName>
    <definedName name="SNet_Act" localSheetId="0">#REF!</definedName>
    <definedName name="SNet_Act">#REF!</definedName>
    <definedName name="SNet_BP" localSheetId="1">#REF!</definedName>
    <definedName name="SNet_BP" localSheetId="0">#REF!</definedName>
    <definedName name="SNet_BP">#REF!</definedName>
    <definedName name="SNet_FD" localSheetId="1">#REF!</definedName>
    <definedName name="SNet_FD" localSheetId="0">#REF!</definedName>
    <definedName name="SNet_FD">#REF!</definedName>
    <definedName name="SOMERSET" localSheetId="1">#REF!</definedName>
    <definedName name="SOMERSET" localSheetId="0">#REF!</definedName>
    <definedName name="SOMERSET" localSheetId="5">#REF!</definedName>
    <definedName name="SOMERSET">#REF!</definedName>
    <definedName name="sort" localSheetId="1" hidden="1">#REF!</definedName>
    <definedName name="sort" localSheetId="0" hidden="1">#REF!</definedName>
    <definedName name="sort" localSheetId="5" hidden="1">#REF!</definedName>
    <definedName name="sort" hidden="1">#REF!</definedName>
    <definedName name="SRNBPinputs" localSheetId="1">#REF!</definedName>
    <definedName name="SRNBPinputs" localSheetId="0">#REF!</definedName>
    <definedName name="SRNBPinputs">#REF!</definedName>
    <definedName name="SRNBPtrans" localSheetId="1">#REF!</definedName>
    <definedName name="SRNBPtrans" localSheetId="0">#REF!</definedName>
    <definedName name="SRNBPtrans">#REF!</definedName>
    <definedName name="SRNtransition" localSheetId="1">#REF!</definedName>
    <definedName name="SRNtransition" localSheetId="0">#REF!</definedName>
    <definedName name="SRNtransition" localSheetId="5">#REF!</definedName>
    <definedName name="SRNtransition">#REF!</definedName>
    <definedName name="SSCBPinputs" localSheetId="1">#REF!</definedName>
    <definedName name="SSCBPinputs" localSheetId="0">#REF!</definedName>
    <definedName name="SSCBPinputs">#REF!</definedName>
    <definedName name="SSCBPtrans" localSheetId="1">#REF!</definedName>
    <definedName name="SSCBPtrans" localSheetId="0">#REF!</definedName>
    <definedName name="SSCBPtrans">#REF!</definedName>
    <definedName name="SSCtransition" localSheetId="1">#REF!</definedName>
    <definedName name="SSCtransition" localSheetId="0">#REF!</definedName>
    <definedName name="SSCtransition" localSheetId="5">#REF!</definedName>
    <definedName name="SSCtransition">#REF!</definedName>
    <definedName name="STAFFS" localSheetId="1">#REF!</definedName>
    <definedName name="STAFFS" localSheetId="0">#REF!</definedName>
    <definedName name="STAFFS" localSheetId="5">#REF!</definedName>
    <definedName name="STAFFS">#REF!</definedName>
    <definedName name="Start_date">#REF!</definedName>
    <definedName name="STotalgross" localSheetId="1">#REF!</definedName>
    <definedName name="STotalgross" localSheetId="0">#REF!</definedName>
    <definedName name="STotalgross">#REF!</definedName>
    <definedName name="SUFFOLK" localSheetId="1">#REF!</definedName>
    <definedName name="SUFFOLK" localSheetId="0">#REF!</definedName>
    <definedName name="SUFFOLK" localSheetId="5">#REF!</definedName>
    <definedName name="SUFFOLK">#REF!</definedName>
    <definedName name="Supply_demand_balance_scheme_classification" localSheetId="1">#REF!</definedName>
    <definedName name="Supply_demand_balance_scheme_classification" localSheetId="0">#REF!</definedName>
    <definedName name="Supply_demand_balance_scheme_classification">#REF!</definedName>
    <definedName name="SURREY" localSheetId="1">#REF!</definedName>
    <definedName name="SURREY" localSheetId="0">#REF!</definedName>
    <definedName name="SURREY" localSheetId="5">#REF!</definedName>
    <definedName name="SURREY">#REF!</definedName>
    <definedName name="SVTBPinputs" localSheetId="1">#REF!</definedName>
    <definedName name="SVTBPinputs" localSheetId="0">#REF!</definedName>
    <definedName name="SVTBPinputs">#REF!</definedName>
    <definedName name="SVTBPtrans" localSheetId="1">#REF!</definedName>
    <definedName name="SVTBPtrans" localSheetId="0">#REF!</definedName>
    <definedName name="SVTBPtrans">#REF!</definedName>
    <definedName name="SVTtransition" localSheetId="1">#REF!</definedName>
    <definedName name="SVTtransition" localSheetId="0">#REF!</definedName>
    <definedName name="SVTtransition" localSheetId="5">#REF!</definedName>
    <definedName name="SVTtransition">#REF!</definedName>
    <definedName name="Switch_____of_dividends_issued_as_scrip_shares" localSheetId="1">#REF!</definedName>
    <definedName name="Switch_____of_dividends_issued_as_scrip_shares">#REF!</definedName>
    <definedName name="Switch_____of_ILD">#REF!</definedName>
    <definedName name="Switch_____of_ordinary_dividends_paid_as_interim_dividend">#REF!</definedName>
    <definedName name="Switch____HH_Advance_receipt_creditor_days">#REF!</definedName>
    <definedName name="Switch___adjustment_to_tax_payment">#REF!</definedName>
    <definedName name="Switch___Adjustment_to_Wholesale_revenue_requirement___real">#REF!</definedName>
    <definedName name="Switch___Allowable_depreciation_on_capitalised_revenue___active___control">#REF!</definedName>
    <definedName name="Switch___Alternative_revenue_value___real.ADDN1">#REF!</definedName>
    <definedName name="Switch___Alternative_revenue_value___real.ADDN2">#REF!</definedName>
    <definedName name="Switch___Alternative_revenue_value___real.BR">#REF!</definedName>
    <definedName name="Switch___Alternative_revenue_value___real.WN">#REF!</definedName>
    <definedName name="Switch___Alternative_revenue_value___real.WR">#REF!</definedName>
    <definedName name="Switch___Alternative_revenue_value___real.WWN">#REF!</definedName>
    <definedName name="Switch___Apply_adjustment_to_post_financeability_items_not_eligible_for_uplift.ADDN1">#REF!</definedName>
    <definedName name="Switch___Apply_adjustment_to_post_financeability_items_not_eligible_for_uplift.ADDN2">#REF!</definedName>
    <definedName name="Switch___Apply_adjustment_to_post_financeability_items_not_eligible_for_uplift.BR">#REF!</definedName>
    <definedName name="Switch___Apply_adjustment_to_post_financeability_items_not_eligible_for_uplift.WN">#REF!</definedName>
    <definedName name="Switch___Apply_adjustment_to_post_financeability_items_not_eligible_for_uplift.WR">#REF!</definedName>
    <definedName name="Switch___Apply_adjustment_to_post_financeability_items_not_eligible_for_uplift.WWN">#REF!</definedName>
    <definedName name="Switch___bank_interest_rate__receivable_">#REF!</definedName>
    <definedName name="Switch___Base_revenue_for_2024_25">#REF!</definedName>
    <definedName name="Switch___bioresources_TDS">#REF!</definedName>
    <definedName name="Switch___Blended_interest_rate">#REF!</definedName>
    <definedName name="Switch___Business__retail_total_allowed_depreciation___real">#REF!</definedName>
    <definedName name="Switch___Business_Advance_Receipts_Weighting___Unmeasured">#REF!</definedName>
    <definedName name="Switch___Business_Measured_income_accrual_Opening_balance____nominal">#REF!</definedName>
    <definedName name="Switch___Business_measured_income_proportion_of_total_Business_income">#REF!</definedName>
    <definedName name="Switch___Business_retail_advance_receipts_creditor_days">#REF!</definedName>
    <definedName name="Switch___Business_retail_average_cost_per_customer_in_Tariff_Band__Welsh_companies____real">#REF!</definedName>
    <definedName name="Switch___Business_retail_capital_expenditure">#REF!</definedName>
    <definedName name="Switch___Business_retail_debtors">#REF!</definedName>
    <definedName name="Switch___Business_retail_margin___Override">#REF!</definedName>
    <definedName name="Switch___Business_retail_measured_advance_receipts">#REF!</definedName>
    <definedName name="Switch___Business_retail_Measured_income_accrual_rate">#REF!</definedName>
    <definedName name="Switch___Business_retail_revenue_adjustment___real">#REF!</definedName>
    <definedName name="Switch___Business_retail_revenue_override___nominal">#REF!</definedName>
    <definedName name="Switch___Business_retail_unmeasured_advance_receipts">#REF!</definedName>
    <definedName name="Switch___Capex_creditor_days">#REF!</definedName>
    <definedName name="Switch___Capital_expenditure___proportion_of_new_capital_expenditure_not_qualifying_for_capital_allowance_deductions">#REF!</definedName>
    <definedName name="Switch___Capital_expenditure___Proportion_of_new_capital_expenditure_qualifying_for_high_level_deduction">#REF!</definedName>
    <definedName name="Switch___Capital_expenditure___proportion_of_new_capital_expenditure_qualifying_for_the_main_rate_pool___control">#REF!</definedName>
    <definedName name="Switch___Capital_expenditure___proportion_of_new_capital_expenditure_qualifying_for_the_special_rate_pool___control">#REF!</definedName>
    <definedName name="Switch___Capital_expenditure___proportion_of_new_capital_expenditure_qualifying_for_the_structures_and_buildings_pool___control">#REF!</definedName>
    <definedName name="Switch___Capital_expenditure_writing_down_allowance_main_rate_pool">#REF!</definedName>
    <definedName name="Switch___Capital_expenditure_writing_down_allowance_special_rate_pool">#REF!</definedName>
    <definedName name="Switch___Capital_expenditure_writing_down_allowance_structures_and_buildings_pool">#REF!</definedName>
    <definedName name="Switch___Cash_and_cash_equivalents_initial_balance___control___nominal">#REF!</definedName>
    <definedName name="Switch___cost_to_serve">#REF!</definedName>
    <definedName name="Switch___Current_tax_liabilities___Appointee_b_f___nominal">#REF!</definedName>
    <definedName name="Switch___Debtors_other">#REF!</definedName>
    <definedName name="Switch___Depreciation_b_f___control___active___nominal">#REF!</definedName>
    <definedName name="Switch___Disallowable_expenditure___Change_in_general_provisions___control">#REF!</definedName>
    <definedName name="Switch___Dividend_creditors_wholesale_retail_split___business_retail___nominal">#REF!</definedName>
    <definedName name="Switch___Dividend_creditors_wholesale_retail_split___Dividend_creditors___residential_retail">#REF!</definedName>
    <definedName name="Switch___Dividend_yield">#REF!</definedName>
    <definedName name="Switch___DPC_and_infrastructure_costs">#REF!</definedName>
    <definedName name="Switch___Finance_lease_depreciation___control___nominal">#REF!</definedName>
    <definedName name="Switch___Fixed_asset_net_book_value_at_31_March___business_retail___nominal">#REF!</definedName>
    <definedName name="Switch___Fixed_asset_net_book_value_at_31_March___residential_retail___nominal">#REF!</definedName>
    <definedName name="Switch___Fixed_assets_b_f___control___active___nominal">#REF!</definedName>
    <definedName name="Switch___HH_Advance_receipts">#REF!</definedName>
    <definedName name="Switch___HH_income_accrual">#REF!</definedName>
    <definedName name="Switch___HH_trade_receivables">#REF!</definedName>
    <definedName name="Switch___Households_connected">#REF!</definedName>
    <definedName name="Switch___Inflation">#REF!</definedName>
    <definedName name="Switch___Innovation_funding">#REF!</definedName>
    <definedName name="Switch___Interest_rate___Business___Active">#REF!</definedName>
    <definedName name="Switch___interest_rate___residential">#REF!</definedName>
    <definedName name="Switch___interest_rate_on_fixed_rate_debt">#REF!</definedName>
    <definedName name="Switch___interest_rate_on_index_linked_debt">#REF!</definedName>
    <definedName name="Switch___Inventories_balance___control___nominal">#REF!</definedName>
    <definedName name="Switch___IRE_totex_adjustment_for_ACICR__Ofwat____Active">#REF!</definedName>
    <definedName name="Switch___Measured_unmeasured_charges">#REF!</definedName>
    <definedName name="Switch___Movement_in_intangible_asset_and_investments_balance__control">#REF!</definedName>
    <definedName name="Switch___Movement_in_other_liabilities___control">#REF!</definedName>
    <definedName name="Switch___Movement_in_provisions___control___nominal.ADDN1">#REF!</definedName>
    <definedName name="Switch___Movement_in_provisions___control___nominal.ADDN2">#REF!</definedName>
    <definedName name="Switch___Movement_in_provisions___control___nominal.BR">#REF!</definedName>
    <definedName name="Switch___Movement_in_provisions___control___nominal.WN">#REF!</definedName>
    <definedName name="Switch___Movement_in_provisions___control___nominal.WR">#REF!</definedName>
    <definedName name="Switch___Movement_in_provisions___control___nominal.WWN">#REF!</definedName>
    <definedName name="Switch___new_capital_expenditure___proportion_of_new_capital_expenditure_qualifying_for_a_full_deduction">#REF!</definedName>
    <definedName name="Switch___Notional_target_gearing___control.ADDN1">#REF!</definedName>
    <definedName name="Switch___Notional_target_gearing___control.ADDN2">#REF!</definedName>
    <definedName name="Switch___Notional_target_gearing___control.BR">#REF!</definedName>
    <definedName name="Switch___Notional_target_gearing___control.WN">#REF!</definedName>
    <definedName name="Switch___Notional_target_gearing___control.WR">#REF!</definedName>
    <definedName name="Switch___Notional_target_gearing___control.WWN">#REF!</definedName>
    <definedName name="Switch___Opening_Called_up_share_capital_balance__control">#REF!</definedName>
    <definedName name="Switch___Opening_Capex_creditors_balance___control___nominal">#REF!</definedName>
    <definedName name="Switch___Opening_Capital_allowance_balance___main_rate_pool___new_capital_expenditure___control___nominal">#REF!</definedName>
    <definedName name="Switch___Opening_Capital_allowance_balance___special_rate_pool___new_capital_expenditure___control___nominal">#REF!</definedName>
    <definedName name="Switch___Opening_Capital_allowance_balance___structures_and_buildings_pool___control___nominal">#REF!</definedName>
    <definedName name="Switch___Opening_debt">#REF!</definedName>
    <definedName name="Switch___opening_deferred_tax_balance___control">#REF!</definedName>
    <definedName name="Switch___Opening_dividend_cashflow_balance">#REF!</definedName>
    <definedName name="Switch___Opening_Dividend_creditors_balance__control">#REF!</definedName>
    <definedName name="Switch___Opening_Intangible_asset_and_investments_balance___control___nominal">#REF!</definedName>
    <definedName name="Switch___Opening_Non_distributable_reserves_balance__control">#REF!</definedName>
    <definedName name="Switch___Opening_Other_creditors_balance___control___nominal">#REF!</definedName>
    <definedName name="Switch___Opening_Other_debtors_balance___control___nominal">#REF!</definedName>
    <definedName name="Switch___Opening_Other_liabilities_balance__control">#REF!</definedName>
    <definedName name="Switch___Opening_Provisions_balance__control">#REF!</definedName>
    <definedName name="Switch___Opening_retained_cash_balance___Business___nominal">#REF!</definedName>
    <definedName name="Switch___Opening_retained_cash_balance___Residential">#REF!</definedName>
    <definedName name="Switch___Opening_retained_earnings_balance___Business___nominal">#REF!</definedName>
    <definedName name="Switch___Opening_retained_earnings_balance___control">#REF!</definedName>
    <definedName name="Switch___Opening_Retirement_benefit_asset____liabilities__balance__control___nominal">#REF!</definedName>
    <definedName name="Switch___opening_tax_loss_balance___wholesale">#REF!</definedName>
    <definedName name="Switch___Opening_Trade_creditors_balance___control___nominal">#REF!</definedName>
    <definedName name="Switch___Opening_Trade_debtors_balance___control___nominal">#REF!</definedName>
    <definedName name="Switch___Ordinary_dividend__overrides_any_other_dividend_approach___post_override____nominal">#REF!</definedName>
    <definedName name="Switch___Ordinary_shares_issued___control___nominal">#REF!</definedName>
    <definedName name="Switch___Other_adjustments_to_taxable_profits___control___nominal">#REF!</definedName>
    <definedName name="Switch___Other_creditors_target_balance___control___nominal">#REF!</definedName>
    <definedName name="Switch___other_debtors_target_balance___control___nominal">#REF!</definedName>
    <definedName name="Switch___Other_non_price_control_income">#REF!</definedName>
    <definedName name="Switch___Other_operating_income">#REF!</definedName>
    <definedName name="Switch___Other_price_control_income">#REF!</definedName>
    <definedName name="Switch___Other_taxable_income___Amortisation_on_grants_and_contributions___control___nominal">#REF!</definedName>
    <definedName name="Switch___Other_taxable_income___Grants_and_contributions_taxable_on_receipt___control___nominal">#REF!</definedName>
    <definedName name="Switch___overdraft_interest_rate">#REF!</definedName>
    <definedName name="Switch___P_L_expenditure_not_allowable_as_a_deduction_from_taxable_trading_profits___control___nominal">#REF!</definedName>
    <definedName name="Switch___P_L_expenditure_relating_to_renewals_not_allowable_as_a_deduction_from_taxable_trading_profits___control___nominal">#REF!</definedName>
    <definedName name="Switch___PAYG">#REF!</definedName>
    <definedName name="Switch___Pension_contributions___control">#REF!</definedName>
    <definedName name="Switch___Pension_contributions___Retail">#REF!</definedName>
    <definedName name="Switch___Pension_deficit_repair_allowance___Wholesale">#REF!</definedName>
    <definedName name="Switch___Percentage_earnings_distributed_as_dividends">#REF!</definedName>
    <definedName name="Switch___Post_financeability_adjustments_eligible_for_tax_uplift">#REF!</definedName>
    <definedName name="Switch___Post_financeability_adjustments_not_eligible_for_tax_uplift">#REF!</definedName>
    <definedName name="Switch___Prior_period_company_residential_apportionment">#REF!</definedName>
    <definedName name="Switch___Proportion_of_capitalised_revenue_expenditure__infra___non_infra_">#REF!</definedName>
    <definedName name="Switch___Proportion_of_RPI_ILD">#REF!</definedName>
    <definedName name="Switch___proportion_of_taxable_profits_available_for_tax_loss_utilisation">#REF!</definedName>
    <definedName name="Switch___QAA_reward__penalty_">#REF!</definedName>
    <definedName name="Switch___RCV_Opening_balances_switch">#REF!</definedName>
    <definedName name="Switch___re_profiled_revenues_active_switch___Wholesale_control">#REF!</definedName>
    <definedName name="Switch___real_dividend_growth">#REF!</definedName>
    <definedName name="Switch___Reprofiling">#REF!</definedName>
    <definedName name="Switch___Residential_average_debtor_days">#REF!</definedName>
    <definedName name="Switch___Residential_net_margin">#REF!</definedName>
    <definedName name="Switch___Residential_Retail_allowed_depreciation">#REF!</definedName>
    <definedName name="Switch___Residential_retail_capital_expenditure">#REF!</definedName>
    <definedName name="Switch___Residential_retail_revenue_adjustment">#REF!</definedName>
    <definedName name="Switch___Retail___Corporation_tax_creditor_b_f___nominal">#REF!</definedName>
    <definedName name="Switch___Retail___Retail_creditor_months__Payment_terms___Business_retail_pays_wholesaler_in_arrears__advance_">#REF!</definedName>
    <definedName name="Switch___Retail_Costs">#REF!</definedName>
    <definedName name="Switch___Retail_creditor_months">#REF!</definedName>
    <definedName name="Switch___Retirement_benefit_asset____liability__balance___Retail___nominal">#REF!</definedName>
    <definedName name="Switch___Revenue_override.ADDN1">#REF!</definedName>
    <definedName name="Switch___Revenue_override.ADDN2">#REF!</definedName>
    <definedName name="Switch___Revenue_override.BR">#REF!</definedName>
    <definedName name="Switch___Revenue_override.WN">#REF!</definedName>
    <definedName name="Switch___Revenue_override.WR">#REF!</definedName>
    <definedName name="Switch___Revenue_override.WWN">#REF!</definedName>
    <definedName name="Switch___RPI_CPIH_wedge_for_RPI_ILD_indexation_rate">#REF!</definedName>
    <definedName name="Switch___Run_off_rate_for_Post_2025_RCV">#REF!</definedName>
    <definedName name="Switch___Run_off_rate_Pre_2025_RCV">#REF!</definedName>
    <definedName name="Switch___Tariff_band___net_margin_percentage">#REF!</definedName>
    <definedName name="Switch___Tariff_band___number_of_customers.1">#REF!</definedName>
    <definedName name="Switch___Tariff_band___number_of_customers.2">#REF!</definedName>
    <definedName name="Switch___Tariff_band___number_of_customers.3">#REF!</definedName>
    <definedName name="Switch___Tariff_band___wholesale_charge.1">#REF!</definedName>
    <definedName name="Switch___Tariff_band___wholesale_charge.2">#REF!</definedName>
    <definedName name="Switch___Tariff_band___wholesale_charge.3">#REF!</definedName>
    <definedName name="Switch___tax_cashflow_initial_balance">#REF!</definedName>
    <definedName name="Switch___Tax_liabilities___control___nominal">#REF!</definedName>
    <definedName name="Switch___Tax_loss_allowance___nominal">#REF!</definedName>
    <definedName name="Switch___Tax_rate">#REF!</definedName>
    <definedName name="Switch___Totex">#REF!</definedName>
    <definedName name="Switch___Trade_and_other_payables___Retail_other_payables">#REF!</definedName>
    <definedName name="Switch___Trade_and_other_payables___Retail_trade_payables">#REF!</definedName>
    <definedName name="Switch___Trade_and_other_payables___Wholesale_creditors___business_retail___nominal">#REF!</definedName>
    <definedName name="Switch___Trade_and_other_payables___Wholesale_creditors___residential_retail">#REF!</definedName>
    <definedName name="Switch___WACC">#REF!</definedName>
    <definedName name="Switch___Water_efficiency_funding">#REF!</definedName>
    <definedName name="Switch___Wholesale___Trade_creditor_days___control">#REF!</definedName>
    <definedName name="Switch___Wholesale_and_retail_line_item_split___actual_company_structure___Retained_profits___residential_retail">#REF!</definedName>
    <definedName name="Switch___Wholesale_and_retail_line_item_split___Capex_creditor___business_retail___nominal">#REF!</definedName>
    <definedName name="Switch___Wholesale_and_retail_line_item_split___capex_creditors___residential_retail___nominal">#REF!</definedName>
    <definedName name="Switch___Wholesale_DB_pension_cash_excess_over_charge___real___control">#REF!</definedName>
    <definedName name="Switch___Wholesale_fixed_asset_life__post_override____control">#REF!</definedName>
    <definedName name="SWTBPinputs" localSheetId="1">#REF!</definedName>
    <definedName name="SWTBPinputs" localSheetId="0">#REF!</definedName>
    <definedName name="SWTBPinputs">#REF!</definedName>
    <definedName name="SWTBPtrans" localSheetId="1">#REF!</definedName>
    <definedName name="SWTBPtrans" localSheetId="0">#REF!</definedName>
    <definedName name="SWTBPtrans">#REF!</definedName>
    <definedName name="SWTtransition" localSheetId="1">#REF!</definedName>
    <definedName name="SWTtransition" localSheetId="0">#REF!</definedName>
    <definedName name="SWTtransition" localSheetId="5">#REF!</definedName>
    <definedName name="SWTtransition">#REF!</definedName>
    <definedName name="Table3.4" localSheetId="1" hidden="1">{"CHARGE",#N/A,FALSE,"401C11"}</definedName>
    <definedName name="Table3.4" localSheetId="0" hidden="1">{"CHARGE",#N/A,FALSE,"401C11"}</definedName>
    <definedName name="Table3.4" localSheetId="5" hidden="1">{"CHARGE",#N/A,FALSE,"401C11"}</definedName>
    <definedName name="Table3.4" hidden="1">{"CHARGE",#N/A,FALSE,"401C11"}</definedName>
    <definedName name="Target_level_of_ILD___nominal.ADDN1">#REF!</definedName>
    <definedName name="Target_level_of_ILD___nominal.ADDN2">#REF!</definedName>
    <definedName name="Target_level_of_ILD___nominal.BR">#REF!</definedName>
    <definedName name="Target_level_of_ILD___nominal.WN">#REF!</definedName>
    <definedName name="Target_level_of_ILD___nominal.WR">#REF!</definedName>
    <definedName name="Target_level_of_ILD___nominal.WWN">#REF!</definedName>
    <definedName name="Tariff_Band___Business_retail_average_cost_per_customer_inc_DPC__Welsh_companies____nominal.1">#REF!</definedName>
    <definedName name="Tariff_Band___Business_retail_average_cost_per_customer_inc_DPC__Welsh_companies____nominal.2">#REF!</definedName>
    <definedName name="Tariff_Band___Business_retail_average_cost_per_customer_inc_DPC__Welsh_companies____nominal.3">#REF!</definedName>
    <definedName name="Tariff_Band___Business_retail_average_cost_per_customer_inc_DPC__Welsh_companies____real.1">#REF!</definedName>
    <definedName name="Tariff_Band___Business_retail_average_cost_per_customer_inc_DPC__Welsh_companies____real.2">#REF!</definedName>
    <definedName name="Tariff_Band___Business_retail_average_cost_per_customer_inc_DPC__Welsh_companies____real.3">#REF!</definedName>
    <definedName name="Tariff_Band___Retail_cost_per_customer___nominal.1">#REF!</definedName>
    <definedName name="Tariff_Band___Retail_cost_per_customer___nominal.2">#REF!</definedName>
    <definedName name="Tariff_Band___Retail_cost_per_customer___nominal.3">#REF!</definedName>
    <definedName name="Tariff_Band___Retail_cost_per_customer_inc_DPC___business_retail_revenue_adjustment___nominal.1">#REF!</definedName>
    <definedName name="Tariff_Band___Retail_cost_per_customer_inc_DPC___business_retail_revenue_adjustment___nominal.2">#REF!</definedName>
    <definedName name="Tariff_Band___Retail_cost_per_customer_inc_DPC___business_retail_revenue_adjustment___nominal.3">#REF!</definedName>
    <definedName name="Tariff_Band___Retail_cost_per_customer_inc_DPC___business_retail_revenue_adjustment___real.1">#REF!</definedName>
    <definedName name="Tariff_Band___Retail_cost_per_customer_inc_DPC___business_retail_revenue_adjustment___real.2">#REF!</definedName>
    <definedName name="Tariff_Band___Retail_cost_per_customer_inc_DPC___business_retail_revenue_adjustment___real.3">#REF!</definedName>
    <definedName name="Tariff_band___wholesale_charge___nominal.1">#REF!</definedName>
    <definedName name="Tariff_band___wholesale_charge___nominal.2">#REF!</definedName>
    <definedName name="Tariff_band___wholesale_charge___nominal.3">#REF!</definedName>
    <definedName name="Tariff_band___wholesale_charge_proportion.1">#REF!</definedName>
    <definedName name="Tariff_band___wholesale_charge_proportion.2">#REF!</definedName>
    <definedName name="Tariff_band___wholesale_charge_proportion.3">#REF!</definedName>
    <definedName name="Tax___real___ADDN1">#REF!</definedName>
    <definedName name="Tax___real___ADDN2">#REF!</definedName>
    <definedName name="Tax___real___BR">#REF!</definedName>
    <definedName name="Tax___real___WN">#REF!</definedName>
    <definedName name="Tax___real___WR">#REF!</definedName>
    <definedName name="Tax___real___WWN">#REF!</definedName>
    <definedName name="Tax_by_tariff_band_check">#REF!</definedName>
    <definedName name="Tax_by_tariff_band_check_calc">#REF!</definedName>
    <definedName name="Tax_by_tariff_band_check_overall">#REF!</definedName>
    <definedName name="Tax_cash_balance_for_post_financeability_revenue___nominal.ADDN1">#REF!</definedName>
    <definedName name="Tax_cash_balance_for_post_financeability_revenue___nominal.ADDN1.BEG">#REF!</definedName>
    <definedName name="Tax_cash_balance_for_post_financeability_revenue___nominal.ADDN2">#REF!</definedName>
    <definedName name="Tax_cash_balance_for_post_financeability_revenue___nominal.ADDN2.BEG">#REF!</definedName>
    <definedName name="Tax_cash_balance_for_post_financeability_revenue___nominal.BR">#REF!</definedName>
    <definedName name="Tax_cash_balance_for_post_financeability_revenue___nominal.BR.BEG">#REF!</definedName>
    <definedName name="Tax_cash_balance_for_post_financeability_revenue___nominal.WN">#REF!</definedName>
    <definedName name="Tax_cash_balance_for_post_financeability_revenue___nominal.WN.BEG">#REF!</definedName>
    <definedName name="Tax_cash_balance_for_post_financeability_revenue___nominal.WR">#REF!</definedName>
    <definedName name="Tax_cash_balance_for_post_financeability_revenue___nominal.WR.BEG">#REF!</definedName>
    <definedName name="Tax_cash_balance_for_post_financeability_revenue___nominal.WWN">#REF!</definedName>
    <definedName name="Tax_cash_balance_for_post_financeability_revenue___nominal.WWN.BEG">#REF!</definedName>
    <definedName name="tax_cashflow_balance___wholesale___nominal.ADDN1">#REF!</definedName>
    <definedName name="tax_cashflow_balance___wholesale___nominal.ADDN1.BEG">#REF!</definedName>
    <definedName name="tax_cashflow_balance___wholesale___nominal.ADDN2">#REF!</definedName>
    <definedName name="tax_cashflow_balance___wholesale___nominal.ADDN2.BEG">#REF!</definedName>
    <definedName name="tax_cashflow_balance___wholesale___nominal.BR">#REF!</definedName>
    <definedName name="tax_cashflow_balance___wholesale___nominal.BR.BEG">#REF!</definedName>
    <definedName name="tax_cashflow_balance___wholesale___nominal.WN">#REF!</definedName>
    <definedName name="tax_cashflow_balance___wholesale___nominal.WN.BEG">#REF!</definedName>
    <definedName name="tax_cashflow_balance___wholesale___nominal.WR">#REF!</definedName>
    <definedName name="tax_cashflow_balance___wholesale___nominal.WR.BEG">#REF!</definedName>
    <definedName name="tax_cashflow_balance___wholesale___nominal.WWN">#REF!</definedName>
    <definedName name="tax_cashflow_balance___wholesale___nominal.WWN.BEG">#REF!</definedName>
    <definedName name="Tax_creditor_balance___Business___nominal">#REF!</definedName>
    <definedName name="Tax_creditor_balance___Business___nominal.BEG">#REF!</definedName>
    <definedName name="Tax_creditor_balance___Residential___nominal">#REF!</definedName>
    <definedName name="Tax_creditor_balance___Residential___nominal.BEG">#REF!</definedName>
    <definedName name="Tax_creditor_balance___Retail___nominal">#REF!</definedName>
    <definedName name="Tax_due_prior_to_apportionment___nominal.ADDN1">#REF!</definedName>
    <definedName name="Tax_due_prior_to_apportionment___nominal.ADDN2">#REF!</definedName>
    <definedName name="Tax_due_prior_to_apportionment___nominal.BR">#REF!</definedName>
    <definedName name="Tax_due_prior_to_apportionment___nominal.WN">#REF!</definedName>
    <definedName name="Tax_due_prior_to_apportionment___nominal.WR">#REF!</definedName>
    <definedName name="Tax_due_prior_to_apportionment___nominal.WWN">#REF!</definedName>
    <definedName name="Tax_due_prior_to_apportionment___post_financeability___nominal.ADDN1">#REF!</definedName>
    <definedName name="Tax_due_prior_to_apportionment___post_financeability___nominal.ADDN2">#REF!</definedName>
    <definedName name="Tax_due_prior_to_apportionment___post_financeability___nominal.BR">#REF!</definedName>
    <definedName name="Tax_due_prior_to_apportionment___post_financeability___nominal.WN">#REF!</definedName>
    <definedName name="Tax_due_prior_to_apportionment___post_financeability___nominal.WR">#REF!</definedName>
    <definedName name="Tax_due_prior_to_apportionment___post_financeability___nominal.WWN">#REF!</definedName>
    <definedName name="Tax_interest___control___nominal.ADDN1">#REF!</definedName>
    <definedName name="Tax_interest___control___nominal.ADDN2">#REF!</definedName>
    <definedName name="Tax_interest___control___nominal.BR">#REF!</definedName>
    <definedName name="Tax_interest___control___nominal.WN">#REF!</definedName>
    <definedName name="Tax_interest___control___nominal.WR">#REF!</definedName>
    <definedName name="Tax_interest___control___nominal.WWN">#REF!</definedName>
    <definedName name="Tax_loss_balance___control___nominal.ADDN1">#REF!</definedName>
    <definedName name="Tax_loss_balance___control___nominal.ADDN1.BEG">#REF!</definedName>
    <definedName name="Tax_loss_balance___control___nominal.ADDN2">#REF!</definedName>
    <definedName name="Tax_loss_balance___control___nominal.ADDN2.BEG">#REF!</definedName>
    <definedName name="Tax_loss_balance___control___nominal.BR">#REF!</definedName>
    <definedName name="Tax_loss_balance___control___nominal.BR.BEG">#REF!</definedName>
    <definedName name="Tax_loss_balance___control___nominal.WN">#REF!</definedName>
    <definedName name="Tax_loss_balance___control___nominal.WN.BEG">#REF!</definedName>
    <definedName name="Tax_loss_balance___control___nominal.WR">#REF!</definedName>
    <definedName name="Tax_loss_balance___control___nominal.WR.BEG">#REF!</definedName>
    <definedName name="Tax_loss_balance___control___nominal.WWN">#REF!</definedName>
    <definedName name="Tax_loss_balance___control___nominal.WWN.BEG">#REF!</definedName>
    <definedName name="Tax_loss_balance___post_financeability___wholesale___nominal.ADDN1">#REF!</definedName>
    <definedName name="Tax_loss_balance___post_financeability___wholesale___nominal.ADDN1.BEG">#REF!</definedName>
    <definedName name="Tax_loss_balance___post_financeability___wholesale___nominal.ADDN2">#REF!</definedName>
    <definedName name="Tax_loss_balance___post_financeability___wholesale___nominal.ADDN2.BEG">#REF!</definedName>
    <definedName name="Tax_loss_balance___post_financeability___wholesale___nominal.BR">#REF!</definedName>
    <definedName name="Tax_loss_balance___post_financeability___wholesale___nominal.BR.BEG">#REF!</definedName>
    <definedName name="Tax_loss_balance___post_financeability___wholesale___nominal.WN">#REF!</definedName>
    <definedName name="Tax_loss_balance___post_financeability___wholesale___nominal.WN.BEG">#REF!</definedName>
    <definedName name="Tax_loss_balance___post_financeability___wholesale___nominal.WR">#REF!</definedName>
    <definedName name="Tax_loss_balance___post_financeability___wholesale___nominal.WR.BEG">#REF!</definedName>
    <definedName name="Tax_loss_balance___post_financeability___wholesale___nominal.WWN">#REF!</definedName>
    <definedName name="Tax_loss_balance___post_financeability___wholesale___nominal.WWN.BEG">#REF!</definedName>
    <definedName name="Tax_loss_balance___post_financeability___wholesale_total___nominal">#REF!</definedName>
    <definedName name="Tax_loss_balance___wholesale_total___nominal">#REF!</definedName>
    <definedName name="Tax_loss_in_year___control___nominal.ADDN1">#REF!</definedName>
    <definedName name="Tax_loss_in_year___control___nominal.ADDN2">#REF!</definedName>
    <definedName name="Tax_loss_in_year___control___nominal.BR">#REF!</definedName>
    <definedName name="Tax_loss_in_year___control___nominal.WN">#REF!</definedName>
    <definedName name="Tax_loss_in_year___control___nominal.WR">#REF!</definedName>
    <definedName name="Tax_loss_in_year___control___nominal.WWN">#REF!</definedName>
    <definedName name="Tax_loss_in_year___post_financeability___wholesale___nominal.ADDN1">#REF!</definedName>
    <definedName name="Tax_loss_in_year___post_financeability___wholesale___nominal.ADDN2">#REF!</definedName>
    <definedName name="Tax_loss_in_year___post_financeability___wholesale___nominal.BR">#REF!</definedName>
    <definedName name="Tax_loss_in_year___post_financeability___wholesale___nominal.WN">#REF!</definedName>
    <definedName name="Tax_loss_in_year___post_financeability___wholesale___nominal.WR">#REF!</definedName>
    <definedName name="Tax_loss_in_year___post_financeability___wholesale___nominal.WWN">#REF!</definedName>
    <definedName name="Tax_loss_in_year___wholesale___nominal">#REF!</definedName>
    <definedName name="Tax_loss_in_year___wholesale___nominal_POS">#REF!</definedName>
    <definedName name="Tax_loss_in_year___wholesale___post_financeability___nominal">#REF!</definedName>
    <definedName name="Tax_loss_in_year___wholesale___post_financeability___nominal_POS">#REF!</definedName>
    <definedName name="Tax_loss_in_year___wholesale_total___nominal">#REF!</definedName>
    <definedName name="Tax_loss_in_year___wholesale_total___post_financeability___nominal">#REF!</definedName>
    <definedName name="Tax_loss_in_year_after_apportioned_profits___post_financeability___wholesale___nominal.ADDN1">#REF!</definedName>
    <definedName name="Tax_loss_in_year_after_apportioned_profits___post_financeability___wholesale___nominal.ADDN2">#REF!</definedName>
    <definedName name="Tax_loss_in_year_after_apportioned_profits___post_financeability___wholesale___nominal.BR">#REF!</definedName>
    <definedName name="Tax_loss_in_year_after_apportioned_profits___post_financeability___wholesale___nominal.WN">#REF!</definedName>
    <definedName name="Tax_loss_in_year_after_apportioned_profits___post_financeability___wholesale___nominal.WR">#REF!</definedName>
    <definedName name="Tax_loss_in_year_after_apportioned_profits___post_financeability___wholesale___nominal.WWN">#REF!</definedName>
    <definedName name="Tax_loss_in_year_after_apportioned_profits___wholesale___nominal.ADDN1">#REF!</definedName>
    <definedName name="Tax_loss_in_year_after_apportioned_profits___wholesale___nominal.ADDN2">#REF!</definedName>
    <definedName name="Tax_loss_in_year_after_apportioned_profits___wholesale___nominal.BR">#REF!</definedName>
    <definedName name="Tax_loss_in_year_after_apportioned_profits___wholesale___nominal.WN">#REF!</definedName>
    <definedName name="Tax_loss_in_year_after_apportioned_profits___wholesale___nominal.WR">#REF!</definedName>
    <definedName name="Tax_loss_in_year_after_apportioned_profits___wholesale___nominal.WWN">#REF!</definedName>
    <definedName name="Tax_loss_utilisation___wholesale___nominal">#REF!</definedName>
    <definedName name="Tax_loss_utilisation___wholesale___post_financeability___nominal">#REF!</definedName>
    <definedName name="Tax_losses_available_for_utilisation____post_financeability___nominal.ADDN1">#REF!</definedName>
    <definedName name="Tax_losses_available_for_utilisation____post_financeability___nominal.ADDN2">#REF!</definedName>
    <definedName name="Tax_losses_available_for_utilisation____post_financeability___nominal.BR">#REF!</definedName>
    <definedName name="Tax_losses_available_for_utilisation____post_financeability___nominal.WN">#REF!</definedName>
    <definedName name="Tax_losses_available_for_utilisation____post_financeability___nominal.WR">#REF!</definedName>
    <definedName name="Tax_losses_available_for_utilisation____post_financeability___nominal.WWN">#REF!</definedName>
    <definedName name="Tax_losses_available_for_utilisation___nominal.ADDN1">#REF!</definedName>
    <definedName name="Tax_losses_available_for_utilisation___nominal.ADDN2">#REF!</definedName>
    <definedName name="Tax_losses_available_for_utilisation___nominal.BR">#REF!</definedName>
    <definedName name="Tax_losses_available_for_utilisation___nominal.WN">#REF!</definedName>
    <definedName name="Tax_losses_available_for_utilisation___nominal.WR">#REF!</definedName>
    <definedName name="Tax_losses_available_for_utilisation___nominal.WWN">#REF!</definedName>
    <definedName name="Tax_on_retail_post_financeability_adjustments___nominal">#REF!</definedName>
    <definedName name="Tax_paid___Appointee___nominal">#REF!</definedName>
    <definedName name="Tax_paid___Appointee___nominal.NEG">#REF!</definedName>
    <definedName name="Tax_paid___control___nominal.ADDN1">#REF!</definedName>
    <definedName name="Tax_paid___control___nominal.ADDN1.NEG">#REF!</definedName>
    <definedName name="Tax_paid___control___nominal.ADDN2">#REF!</definedName>
    <definedName name="Tax_paid___control___nominal.ADDN2.NEG">#REF!</definedName>
    <definedName name="Tax_paid___control___nominal.BR">#REF!</definedName>
    <definedName name="Tax_paid___control___nominal.BR.NEG">#REF!</definedName>
    <definedName name="Tax_paid___control___nominal.WN">#REF!</definedName>
    <definedName name="Tax_paid___control___nominal.WN.NEG">#REF!</definedName>
    <definedName name="Tax_paid___control___nominal.WR">#REF!</definedName>
    <definedName name="Tax_paid___control___nominal.WR.NEG">#REF!</definedName>
    <definedName name="Tax_paid___control___nominal.WWN">#REF!</definedName>
    <definedName name="Tax_paid___control___nominal.WWN.NEG">#REF!</definedName>
    <definedName name="Tax_paid___control___real.ADDN1">#REF!</definedName>
    <definedName name="Tax_paid___control___real.ADDN2">#REF!</definedName>
    <definedName name="Tax_paid___control___real.BR">#REF!</definedName>
    <definedName name="Tax_paid___control___real.WN">#REF!</definedName>
    <definedName name="Tax_paid___control___real.WR">#REF!</definedName>
    <definedName name="Tax_paid___control___real.WWN">#REF!</definedName>
    <definedName name="Tax_paid___post_financeability___control___nominal.ADDN1">#REF!</definedName>
    <definedName name="Tax_paid___post_financeability___control___nominal.ADDN2">#REF!</definedName>
    <definedName name="Tax_paid___post_financeability___control___nominal.BR">#REF!</definedName>
    <definedName name="Tax_paid___post_financeability___control___nominal.WN">#REF!</definedName>
    <definedName name="Tax_paid___post_financeability___control___nominal.WR">#REF!</definedName>
    <definedName name="Tax_paid___post_financeability___control___nominal.WWN">#REF!</definedName>
    <definedName name="Tax_paid___post_financeability___control___real.ADDN1">#REF!</definedName>
    <definedName name="Tax_paid___post_financeability___control___real.ADDN2">#REF!</definedName>
    <definedName name="Tax_paid___post_financeability___control___real.BR">#REF!</definedName>
    <definedName name="Tax_paid___post_financeability___control___real.WN">#REF!</definedName>
    <definedName name="Tax_paid___post_financeability___control___real.WR">#REF!</definedName>
    <definedName name="Tax_paid___post_financeability___control___real.WWN">#REF!</definedName>
    <definedName name="Tax_paid___Retail___nominal">#REF!</definedName>
    <definedName name="Tax_paid___Retail___nominal.NEG">#REF!</definedName>
    <definedName name="Tax_paid___Wholesale___nominal">#REF!</definedName>
    <definedName name="Tax_paid___Wholesale___nominal.NEG">#REF!</definedName>
    <definedName name="Tax_paid__control.ADDN1">#REF!</definedName>
    <definedName name="Tax_paid__control.ADDN1.NEG">#REF!</definedName>
    <definedName name="Tax_paid__control.ADDN2">#REF!</definedName>
    <definedName name="Tax_paid__control.ADDN2.NEG">#REF!</definedName>
    <definedName name="Tax_paid__control.BR">#REF!</definedName>
    <definedName name="Tax_paid__control.BR.NEG">#REF!</definedName>
    <definedName name="Tax_paid__control.WN">#REF!</definedName>
    <definedName name="Tax_paid__control.WN.NEG">#REF!</definedName>
    <definedName name="Tax_paid__control.WR">#REF!</definedName>
    <definedName name="Tax_paid__control.WR.NEG">#REF!</definedName>
    <definedName name="Tax_paid__control.WWN">#REF!</definedName>
    <definedName name="Tax_paid__control.WWN.NEG">#REF!</definedName>
    <definedName name="Tax_profit_in_year___wholesale___nominal">#REF!</definedName>
    <definedName name="Tax_profit_in_year___wholesale___post_financeability___nominal">#REF!</definedName>
    <definedName name="Tax_revenue_associated_with_post_financeability___nominal.ADDN1">#REF!</definedName>
    <definedName name="Tax_revenue_associated_with_post_financeability___nominal.ADDN2">#REF!</definedName>
    <definedName name="Tax_revenue_associated_with_post_financeability___nominal.BR">#REF!</definedName>
    <definedName name="Tax_revenue_associated_with_post_financeability___nominal.WN">#REF!</definedName>
    <definedName name="Tax_revenue_associated_with_post_financeability___nominal.WR">#REF!</definedName>
    <definedName name="Tax_revenue_associated_with_post_financeability___nominal.WWN">#REF!</definedName>
    <definedName name="Tax_revenue_associated_with_post_financeability___wholesale___nominal">#REF!</definedName>
    <definedName name="Taxable_profit___loss____control___nominal.ADDN1">#REF!</definedName>
    <definedName name="Taxable_profit___loss____control___nominal.ADDN2">#REF!</definedName>
    <definedName name="Taxable_profit___loss____control___nominal.BR">#REF!</definedName>
    <definedName name="Taxable_profit___loss____control___nominal.WN">#REF!</definedName>
    <definedName name="Taxable_profit___loss____control___nominal.WR">#REF!</definedName>
    <definedName name="Taxable_profit___loss____control___nominal.WWN">#REF!</definedName>
    <definedName name="Taxable_profit___loss____nominal">#REF!</definedName>
    <definedName name="Taxable_profit___loss____post_financeability___control___nominal.ADDN1">#REF!</definedName>
    <definedName name="Taxable_profit___loss____post_financeability___control___nominal.ADDN2">#REF!</definedName>
    <definedName name="Taxable_profit___loss____post_financeability___control___nominal.BR">#REF!</definedName>
    <definedName name="Taxable_profit___loss____post_financeability___control___nominal.WN">#REF!</definedName>
    <definedName name="Taxable_profit___loss____post_financeability___control___nominal.WR">#REF!</definedName>
    <definedName name="Taxable_profit___loss____post_financeability___control___nominal.WWN">#REF!</definedName>
    <definedName name="Taxable_profit___loss____post_financeability___nominal">#REF!</definedName>
    <definedName name="Taxable_profit___loss____Wholesale___nominal">#REF!</definedName>
    <definedName name="Taxable_profit___loss____Wholesale___post_financeability___nominal">#REF!</definedName>
    <definedName name="Taxable_profit__loss____nominal.ADDN1">#REF!</definedName>
    <definedName name="Taxable_profit__loss____nominal.ADDN2">#REF!</definedName>
    <definedName name="Taxable_profit__loss____nominal.BR">#REF!</definedName>
    <definedName name="Taxable_profit__loss____nominal.WN">#REF!</definedName>
    <definedName name="Taxable_profit__loss____nominal.WR">#REF!</definedName>
    <definedName name="Taxable_profit__loss____nominal.WWN">#REF!</definedName>
    <definedName name="Taxable_profit__loss____post_financeability___nominal.ADDN1">#REF!</definedName>
    <definedName name="Taxable_profit__loss____post_financeability___nominal.ADDN2">#REF!</definedName>
    <definedName name="Taxable_profit__loss____post_financeability___nominal.BR">#REF!</definedName>
    <definedName name="Taxable_profit__loss____post_financeability___nominal.WN">#REF!</definedName>
    <definedName name="Taxable_profit__loss____post_financeability___nominal.WR">#REF!</definedName>
    <definedName name="Taxable_profit__loss____post_financeability___nominal.WWN">#REF!</definedName>
    <definedName name="Taxable_profit_after_offset_of_taxable_losses___wholesale___nominal">#REF!</definedName>
    <definedName name="Taxable_profit_after_offset_of_taxable_losses___wholesale___post_financeability___nominal">#REF!</definedName>
    <definedName name="Test23" localSheetId="1" hidden="1">{"NET",#N/A,FALSE,"401C11"}</definedName>
    <definedName name="Test23" localSheetId="0" hidden="1">{"NET",#N/A,FALSE,"401C11"}</definedName>
    <definedName name="Test23" localSheetId="5" hidden="1">{"NET",#N/A,FALSE,"401C11"}</definedName>
    <definedName name="Test23" hidden="1">{"NET",#N/A,FALSE,"401C11"}</definedName>
    <definedName name="Third_party___principal_service_revenues___nominal.ADDN1">#REF!</definedName>
    <definedName name="Third_party___principal_service_revenues___nominal.ADDN2">#REF!</definedName>
    <definedName name="Third_party___principal_service_revenues___nominal.BR">#REF!</definedName>
    <definedName name="Third_party___principal_service_revenues___nominal.WN">#REF!</definedName>
    <definedName name="Third_party___principal_service_revenues___nominal.WR">#REF!</definedName>
    <definedName name="Third_party___principal_service_revenues___nominal.WWN">#REF!</definedName>
    <definedName name="Third_party_and_principal_service_revenues___nominal.ADDN1">#REF!</definedName>
    <definedName name="Third_party_and_principal_service_revenues___nominal.ADDN2">#REF!</definedName>
    <definedName name="Third_party_and_principal_service_revenues___nominal.BR">#REF!</definedName>
    <definedName name="Third_party_and_principal_service_revenues___nominal.WN">#REF!</definedName>
    <definedName name="Third_party_and_principal_service_revenues___nominal.WR">#REF!</definedName>
    <definedName name="Third_party_and_principal_service_revenues___nominal.WWN">#REF!</definedName>
    <definedName name="Third_party_and_principal_service_revenues___real.ADDN1">#REF!</definedName>
    <definedName name="Third_party_and_principal_service_revenues___real.ADDN2">#REF!</definedName>
    <definedName name="Third_party_and_principal_service_revenues___real.BR">#REF!</definedName>
    <definedName name="Third_party_and_principal_service_revenues___real.WN">#REF!</definedName>
    <definedName name="Third_party_and_principal_service_revenues___real.WR">#REF!</definedName>
    <definedName name="Third_party_and_principal_service_revenues___real.WWN">#REF!</definedName>
    <definedName name="Third_party_and_principal_service_revenues___real___ADDN1">#REF!</definedName>
    <definedName name="Third_party_and_principal_service_revenues___real___ADDN2">#REF!</definedName>
    <definedName name="Third_party_and_principal_service_revenues___real___BR">#REF!</definedName>
    <definedName name="Third_party_and_principal_service_revenues___real___WN">#REF!</definedName>
    <definedName name="Third_party_and_principal_service_revenues___real___WR">#REF!</definedName>
    <definedName name="Third_party_and_principal_service_revenues___real___WWN">#REF!</definedName>
    <definedName name="Thousands">#REF!</definedName>
    <definedName name="Thousands_in_a_million">#REF!</definedName>
    <definedName name="time" localSheetId="1">#REF!</definedName>
    <definedName name="time" localSheetId="0">#REF!</definedName>
    <definedName name="time">#REF!</definedName>
    <definedName name="Timeline_label" localSheetId="1">#REF!</definedName>
    <definedName name="Timeline_label">#REF!</definedName>
    <definedName name="TimeRow" localSheetId="1">#REF!</definedName>
    <definedName name="TimeRow">#REF!</definedName>
    <definedName name="TMSBPinputs" localSheetId="1">#REF!</definedName>
    <definedName name="TMSBPinputs" localSheetId="0">#REF!</definedName>
    <definedName name="TMSBPinputs">#REF!</definedName>
    <definedName name="TMSBPtrans" localSheetId="1">#REF!</definedName>
    <definedName name="TMSBPtrans" localSheetId="0">#REF!</definedName>
    <definedName name="TMSBPtrans">#REF!</definedName>
    <definedName name="TMStransition" localSheetId="1">#REF!</definedName>
    <definedName name="TMStransition" localSheetId="0">#REF!</definedName>
    <definedName name="TMStransition" localSheetId="5">#REF!</definedName>
    <definedName name="TMStransition">#REF!</definedName>
    <definedName name="TOCFirstLine" localSheetId="1">#REF!</definedName>
    <definedName name="TOCFirstLine">#REF!</definedName>
    <definedName name="TOCobxActive_inputs">#REF!</definedName>
    <definedName name="TOCobxActive_inputs.Bioresources">#REF!</definedName>
    <definedName name="TOCobxActive_inputs.Business_retail">#REF!</definedName>
    <definedName name="TOCobxActive_inputs.Business_retail.Advance_receipts">#REF!</definedName>
    <definedName name="TOCobxActive_inputs.Business_retail.Charges">#REF!</definedName>
    <definedName name="TOCobxActive_inputs.Business_retail.Debt">#REF!</definedName>
    <definedName name="TOCobxActive_inputs.Business_retail.Dividends">#REF!</definedName>
    <definedName name="TOCobxActive_inputs.Business_retail.Opening_balances">#REF!</definedName>
    <definedName name="TOCobxActive_inputs.Business_retail.Other">#REF!</definedName>
    <definedName name="TOCobxActive_inputs.Business_retail.Tariff_band">#REF!</definedName>
    <definedName name="TOCobxActive_inputs.Business_retail.Working_capital">#REF!</definedName>
    <definedName name="TOCobxActive_inputs.Debt">#REF!</definedName>
    <definedName name="TOCobxActive_inputs.Debt.Cash">#REF!</definedName>
    <definedName name="TOCobxActive_inputs.Debt.Fixed_rate_debt">#REF!</definedName>
    <definedName name="TOCobxActive_inputs.Debt.Floating_rate_debt">#REF!</definedName>
    <definedName name="TOCobxActive_inputs.Debt.Index_linked_debt">#REF!</definedName>
    <definedName name="TOCobxActive_inputs.DPC">#REF!</definedName>
    <definedName name="TOCobxActive_inputs.Equity">#REF!</definedName>
    <definedName name="TOCobxActive_inputs.Equity.Assets">#REF!</definedName>
    <definedName name="TOCobxActive_inputs.Equity.Balance_sheet_movements">#REF!</definedName>
    <definedName name="TOCobxActive_inputs.Equity.Equity">#REF!</definedName>
    <definedName name="TOCobxActive_inputs.Equity.Equity.Dividends">#REF!</definedName>
    <definedName name="TOCobxActive_inputs.Indexation">#REF!</definedName>
    <definedName name="TOCobxActive_inputs.Indexation.CPI_H_">#REF!</definedName>
    <definedName name="TOCobxActive_inputs.Indexation.CPI_H__2022_23">#REF!</definedName>
    <definedName name="TOCobxActive_inputs.Opening_balances">#REF!</definedName>
    <definedName name="TOCobxActive_inputs.Other_active">#REF!</definedName>
    <definedName name="TOCobxActive_inputs.Other_revenue_adjustments">#REF!</definedName>
    <definedName name="TOCobxActive_inputs.Other_revenue_adjustments.Non_price_control_income">#REF!</definedName>
    <definedName name="TOCobxActive_inputs.Other_revenue_adjustments.Other_adjustments">#REF!</definedName>
    <definedName name="TOCobxActive_inputs.Other_revenue_adjustments.Other_revenue">#REF!</definedName>
    <definedName name="TOCobxActive_inputs.PAYG_and_run_off">#REF!</definedName>
    <definedName name="TOCobxActive_inputs.PAYG_and_run_off.PAYG">#REF!</definedName>
    <definedName name="TOCobxActive_inputs.PAYG_and_run_off.Run_off_rates">#REF!</definedName>
    <definedName name="TOCobxActive_inputs.Pensions">#REF!</definedName>
    <definedName name="TOCobxActive_inputs.Post_financeability">#REF!</definedName>
    <definedName name="TOCobxActive_inputs.RCV">#REF!</definedName>
    <definedName name="TOCobxActive_inputs.RCV.RCV_opening_balances">#REF!</definedName>
    <definedName name="TOCobxActive_inputs.Reprofiling">#REF!</definedName>
    <definedName name="TOCobxActive_inputs.Residential_retail">#REF!</definedName>
    <definedName name="TOCobxActive_inputs.Residential_retail.Cost_to_serve">#REF!</definedName>
    <definedName name="TOCobxActive_inputs.Residential_retail.Expenditure">#REF!</definedName>
    <definedName name="TOCobxActive_inputs.Residential_retail.HH_advance_receipts">#REF!</definedName>
    <definedName name="TOCobxActive_inputs.Residential_retail.Households_connected">#REF!</definedName>
    <definedName name="TOCobxActive_inputs.Residential_retail.Households_connected.Alternative_area_bill__SBB_only_">#REF!</definedName>
    <definedName name="TOCobxActive_inputs.Residential_retail.Measured_income_acrrual">#REF!</definedName>
    <definedName name="TOCobxActive_inputs.Residential_retail.Opening_balance">#REF!</definedName>
    <definedName name="TOCobxActive_inputs.Residential_retail.Other">#REF!</definedName>
    <definedName name="TOCobxActive_inputs.Residential_retail.Working_capital">#REF!</definedName>
    <definedName name="TOCobxActive_inputs.Tax">#REF!</definedName>
    <definedName name="TOCobxActive_inputs.Tax.Capital_allowances">#REF!</definedName>
    <definedName name="TOCobxActive_inputs.Totex">#REF!</definedName>
    <definedName name="TOCobxActive_inputs.Totex.Capex">#REF!</definedName>
    <definedName name="TOCobxActive_inputs.Totex.Grants_and_contributions">#REF!</definedName>
    <definedName name="TOCobxActive_inputs.Totex.Opex">#REF!</definedName>
    <definedName name="TOCobxActive_inputs.Wholesale_WACC">#REF!</definedName>
    <definedName name="TOCobxActive_inputs.Working_capital">#REF!</definedName>
    <definedName name="TOCobxActive_inputs.Working_capital.Creditor_days">#REF!</definedName>
    <definedName name="TOCobxActive_inputs.Working_capital.Creditor_days.HH_trade_debtors">#REF!</definedName>
    <definedName name="TOCobxActive_inputs.Working_capital.Trade_receivables">#REF!</definedName>
    <definedName name="TOCobxAppointee_FS_calcs">#REF!</definedName>
    <definedName name="TOCobxAppointee_FS_calcs.FS_calcs">#REF!</definedName>
    <definedName name="TOCobxAppointee_FS_calcs.Loans">#REF!</definedName>
    <definedName name="TOCobxAppointee_FS_calcs.P_L">#REF!</definedName>
    <definedName name="TOCobxAppointee_FS_calcs.P_L._EBIT_LESS_CURRENT_TAX_CHARGE__BUILDING_BLOCKS_METHOD__">#REF!</definedName>
    <definedName name="TOCobxAppointee_FS_calcs.RCV">#REF!</definedName>
    <definedName name="TOCobxAppointee_FS_calcs.Retained_cash">#REF!</definedName>
    <definedName name="TOCobxAppointee_FS_calcs.Retained_earnings">#REF!</definedName>
    <definedName name="TOCobxAppointee_FS_calcs.Revenue_and_income">#REF!</definedName>
    <definedName name="TOCobxAppointee_FS_calcs.Shares_and_dividends">#REF!</definedName>
    <definedName name="TOCobxAppointee_FS_calcs.Tax">#REF!</definedName>
    <definedName name="TOCobxAppointee_FS_calcs.Tax.Movement_in_deferred_tax_provision___check">#REF!</definedName>
    <definedName name="TOCobxBill_Module">#REF!</definedName>
    <definedName name="TOCobxBill_Module.All_households">#REF!</definedName>
    <definedName name="TOCobxBill_Module.Allowed_revenue_per_customer">#REF!</definedName>
    <definedName name="TOCobxBill_Module.Allowed_revenue_per_customer.Joint_service">#REF!</definedName>
    <definedName name="TOCobxBill_Module.Allowed_revenue_per_customer.Single_service">#REF!</definedName>
    <definedName name="TOCobxBill_Module.Average_bills">#REF!</definedName>
    <definedName name="TOCobxBill_Module.Average_bills.Addn_average_bill">#REF!</definedName>
    <definedName name="TOCobxBill_Module.Average_bills.Addn_average_bill.Alternative_area_bill_calculation__SBB_only__">#REF!</definedName>
    <definedName name="TOCobxBill_Module.Average_bills.WaSC_average_bill">#REF!</definedName>
    <definedName name="TOCobxBill_Module.Average_bills.WoC_average_bill">#REF!</definedName>
    <definedName name="TOCobxBill_Module.Dual_Service">#REF!</definedName>
    <definedName name="TOCobxBill_Module.Factors_for_bill_adjustment">#REF!</definedName>
    <definedName name="TOCobxBill_Module.Retail_Income">#REF!</definedName>
    <definedName name="TOCobxBill_Module.Single_Service">#REF!</definedName>
    <definedName name="TOCobxFinancial_indicators">#REF!</definedName>
    <definedName name="TOCobxFinancial_indicators.Ratios_by_wholesale_control">#REF!</definedName>
    <definedName name="TOCobxFinancial_indicators.Ratios_for_Appointee">#REF!</definedName>
    <definedName name="TOCobxFixed_Assets">#REF!</definedName>
    <definedName name="TOCobxFixed_Assets.Fixed_assets">#REF!</definedName>
    <definedName name="TOCobxFixed_Assets.Fixed_assets.Depreciation">#REF!</definedName>
    <definedName name="TOCobxHeadroom_check">#REF!</definedName>
    <definedName name="TOCobxHeadroom_check.Business_net_margin_tariff">#REF!</definedName>
    <definedName name="TOCobxHeadroom_check.Headroom_check_business">#REF!</definedName>
    <definedName name="TOCobxHeadroom_check.Headroom_check_residential">#REF!</definedName>
    <definedName name="TOCobxHeadroom_check.Net_margin_by_tariff_band_check">#REF!</definedName>
    <definedName name="TOCobxHeadroom_check.Tax_by_tariff_band_check">#REF!</definedName>
    <definedName name="TOCobxHeadroom_check.Working_capital_by_tariff_band_check">#REF!</definedName>
    <definedName name="TOCobxIndexation">#REF!</definedName>
    <definedName name="TOCobxIndexation.CPIH_Index_Calculations">#REF!</definedName>
    <definedName name="TOCobxIndexation.CPIH_Monthly_Index">#REF!</definedName>
    <definedName name="TOCobxIndexation.Indexation_of_indexed_linked_debt">#REF!</definedName>
    <definedName name="TOCobxInputs">#REF!</definedName>
    <definedName name="TOCobxInputs.Company_inputs">#REF!</definedName>
    <definedName name="TOCobxInputs.Company_inputs.Bio_resources">#REF!</definedName>
    <definedName name="TOCobxInputs.Company_inputs.Business_retail">#REF!</definedName>
    <definedName name="TOCobxInputs.Company_inputs.Business_retail.Advance_receipts">#REF!</definedName>
    <definedName name="TOCobxInputs.Company_inputs.Business_retail.Charges">#REF!</definedName>
    <definedName name="TOCobxInputs.Company_inputs.Business_retail.Debt">#REF!</definedName>
    <definedName name="TOCobxInputs.Company_inputs.Business_retail.Dividends">#REF!</definedName>
    <definedName name="TOCobxInputs.Company_inputs.Business_retail.Opening_balances">#REF!</definedName>
    <definedName name="TOCobxInputs.Company_inputs.Business_retail.Other">#REF!</definedName>
    <definedName name="TOCobxInputs.Company_inputs.Business_retail.Tariff_Band">#REF!</definedName>
    <definedName name="TOCobxInputs.Company_inputs.Business_retail.Working_capital">#REF!</definedName>
    <definedName name="TOCobxInputs.Company_inputs.Debt">#REF!</definedName>
    <definedName name="TOCobxInputs.Company_inputs.Debt.Cash">#REF!</definedName>
    <definedName name="TOCobxInputs.Company_inputs.Debt.Fixed_rate_debt">#REF!</definedName>
    <definedName name="TOCobxInputs.Company_inputs.Debt.Floating_rate_debt">#REF!</definedName>
    <definedName name="TOCobxInputs.Company_inputs.Debt.Index_linked_debt">#REF!</definedName>
    <definedName name="TOCobxInputs.Company_inputs.DPC">#REF!</definedName>
    <definedName name="TOCobxInputs.Company_inputs.Equity">#REF!</definedName>
    <definedName name="TOCobxInputs.Company_inputs.Equity.Assets">#REF!</definedName>
    <definedName name="TOCobxInputs.Company_inputs.Equity.Balance_sheet_movements">#REF!</definedName>
    <definedName name="TOCobxInputs.Company_inputs.Equity.Equity">#REF!</definedName>
    <definedName name="TOCobxInputs.Company_inputs.Equity.Equity.Dividends">#REF!</definedName>
    <definedName name="TOCobxInputs.Company_inputs.Indexation">#REF!</definedName>
    <definedName name="TOCobxInputs.Company_inputs.Indexation.CPI_H_">#REF!</definedName>
    <definedName name="TOCobxInputs.Company_inputs.Indexation.CPI_H__2022_23">#REF!</definedName>
    <definedName name="TOCobxInputs.Company_inputs.Opening_balances">#REF!</definedName>
    <definedName name="TOCobxInputs.Company_inputs.Other_revenue_adjustments">#REF!</definedName>
    <definedName name="TOCobxInputs.Company_inputs.Other_revenue_adjustments.Non_price_control_income">#REF!</definedName>
    <definedName name="TOCobxInputs.Company_inputs.Other_revenue_adjustments.Other_adjustments">#REF!</definedName>
    <definedName name="TOCobxInputs.Company_inputs.Other_revenue_adjustments.Other_income">#REF!</definedName>
    <definedName name="TOCobxInputs.Company_inputs.PAYG_and_run_off">#REF!</definedName>
    <definedName name="TOCobxInputs.Company_inputs.PAYG_and_run_off.PAYG">#REF!</definedName>
    <definedName name="TOCobxInputs.Company_inputs.PAYG_and_run_off.Run_off">#REF!</definedName>
    <definedName name="TOCobxInputs.Company_inputs.Pensions">#REF!</definedName>
    <definedName name="TOCobxInputs.Company_inputs.Post_financeability">#REF!</definedName>
    <definedName name="TOCobxInputs.Company_inputs.RCV">#REF!</definedName>
    <definedName name="TOCobxInputs.Company_inputs.RCV.RCV_opening_balances">#REF!</definedName>
    <definedName name="TOCobxInputs.Company_inputs.Reprofiling">#REF!</definedName>
    <definedName name="TOCobxInputs.Company_inputs.Residential_retail">#REF!</definedName>
    <definedName name="TOCobxInputs.Company_inputs.Residential_retail.Cost_to_serve">#REF!</definedName>
    <definedName name="TOCobxInputs.Company_inputs.Residential_retail.Expenditure">#REF!</definedName>
    <definedName name="TOCobxInputs.Company_inputs.Residential_retail.HH_Advance_receipts">#REF!</definedName>
    <definedName name="TOCobxInputs.Company_inputs.Residential_retail.HH_connected">#REF!</definedName>
    <definedName name="TOCobxInputs.Company_inputs.Residential_retail.Measured_income_accrual">#REF!</definedName>
    <definedName name="TOCobxInputs.Company_inputs.Residential_retail.Opening_balances">#REF!</definedName>
    <definedName name="TOCobxInputs.Company_inputs.Residential_retail.Other">#REF!</definedName>
    <definedName name="TOCobxInputs.Company_inputs.Residential_retail.Working_capital">#REF!</definedName>
    <definedName name="TOCobxInputs.Company_inputs.Tax">#REF!</definedName>
    <definedName name="TOCobxInputs.Company_inputs.Tax.Capital_allowances">#REF!</definedName>
    <definedName name="TOCobxInputs.Company_inputs.Totex">#REF!</definedName>
    <definedName name="TOCobxInputs.Company_inputs.Totex.Capex">#REF!</definedName>
    <definedName name="TOCobxInputs.Company_inputs.Totex.Grants_and_contributions">#REF!</definedName>
    <definedName name="TOCobxInputs.Company_inputs.Totex.Opex">#REF!</definedName>
    <definedName name="TOCobxInputs.Company_inputs.Wholesale_WACC">#REF!</definedName>
    <definedName name="TOCobxInputs.Company_inputs.Working_capital">#REF!</definedName>
    <definedName name="TOCobxInputs.Company_inputs.Working_capital.Creditor_days">#REF!</definedName>
    <definedName name="TOCobxInputs.Company_inputs.Working_capital.Creditor_days.HH_Trade_Debtors">#REF!</definedName>
    <definedName name="TOCobxInputs.Company_inputs.Working_capital.Trade_Receivables">#REF!</definedName>
    <definedName name="TOCobxInputs.Model_Constants">#REF!</definedName>
    <definedName name="TOCobxInputs.Ofwat_inputs">#REF!</definedName>
    <definedName name="TOCobxInputs.Ofwat_inputs.Bio_resources">#REF!</definedName>
    <definedName name="TOCobxInputs.Ofwat_inputs.Business_Retail">#REF!</definedName>
    <definedName name="TOCobxInputs.Ofwat_inputs.Business_Retail.Advance_receipts">#REF!</definedName>
    <definedName name="TOCobxInputs.Ofwat_inputs.Business_Retail.Charges">#REF!</definedName>
    <definedName name="TOCobxInputs.Ofwat_inputs.Business_Retail.Debt">#REF!</definedName>
    <definedName name="TOCobxInputs.Ofwat_inputs.Business_Retail.Dividends">#REF!</definedName>
    <definedName name="TOCobxInputs.Ofwat_inputs.Business_Retail.Opening_balances">#REF!</definedName>
    <definedName name="TOCobxInputs.Ofwat_inputs.Business_Retail.Other">#REF!</definedName>
    <definedName name="TOCobxInputs.Ofwat_inputs.Business_Retail.Tariff_Band">#REF!</definedName>
    <definedName name="TOCobxInputs.Ofwat_inputs.Business_Retail.Working_capital">#REF!</definedName>
    <definedName name="TOCobxInputs.Ofwat_inputs.Debt">#REF!</definedName>
    <definedName name="TOCobxInputs.Ofwat_inputs.Debt.Cash">#REF!</definedName>
    <definedName name="TOCobxInputs.Ofwat_inputs.Debt.Fixed_rate_debt">#REF!</definedName>
    <definedName name="TOCobxInputs.Ofwat_inputs.Debt.Floating_rate_debt">#REF!</definedName>
    <definedName name="TOCobxInputs.Ofwat_inputs.Debt.Index_linked_debt">#REF!</definedName>
    <definedName name="TOCobxInputs.Ofwat_inputs.DPC">#REF!</definedName>
    <definedName name="TOCobxInputs.Ofwat_inputs.Equity">#REF!</definedName>
    <definedName name="TOCobxInputs.Ofwat_inputs.Equity.Assets">#REF!</definedName>
    <definedName name="TOCobxInputs.Ofwat_inputs.Equity.Balance_sheet_movements">#REF!</definedName>
    <definedName name="TOCobxInputs.Ofwat_inputs.Equity.Equity">#REF!</definedName>
    <definedName name="TOCobxInputs.Ofwat_inputs.Equity.Equity.Dividends">#REF!</definedName>
    <definedName name="TOCobxInputs.Ofwat_inputs.Indexation">#REF!</definedName>
    <definedName name="TOCobxInputs.Ofwat_inputs.Indexation.CPI_H_">#REF!</definedName>
    <definedName name="TOCobxInputs.Ofwat_inputs.Indexation.CPI_H__2022_23">#REF!</definedName>
    <definedName name="TOCobxInputs.Ofwat_inputs.Opening_balances">#REF!</definedName>
    <definedName name="TOCobxInputs.Ofwat_inputs.Other_revenue_adjustments">#REF!</definedName>
    <definedName name="TOCobxInputs.Ofwat_inputs.Other_revenue_adjustments.Non_price_control_income">#REF!</definedName>
    <definedName name="TOCobxInputs.Ofwat_inputs.Other_revenue_adjustments.Other_adjustments">#REF!</definedName>
    <definedName name="TOCobxInputs.Ofwat_inputs.Other_revenue_adjustments.Other_income">#REF!</definedName>
    <definedName name="TOCobxInputs.Ofwat_inputs.PAYG_and_run_off">#REF!</definedName>
    <definedName name="TOCobxInputs.Ofwat_inputs.PAYG_and_run_off.PAYG">#REF!</definedName>
    <definedName name="TOCobxInputs.Ofwat_inputs.PAYG_and_run_off.Run_off">#REF!</definedName>
    <definedName name="TOCobxInputs.Ofwat_inputs.Pensions">#REF!</definedName>
    <definedName name="TOCobxInputs.Ofwat_inputs.Post_financeability">#REF!</definedName>
    <definedName name="TOCobxInputs.Ofwat_inputs.RCV">#REF!</definedName>
    <definedName name="TOCobxInputs.Ofwat_inputs.RCV.RCV_opening_balances">#REF!</definedName>
    <definedName name="TOCobxInputs.Ofwat_inputs.Reprofiling">#REF!</definedName>
    <definedName name="TOCobxInputs.Ofwat_inputs.Residential_retail">#REF!</definedName>
    <definedName name="TOCobxInputs.Ofwat_inputs.Residential_retail.Cost_to_serve">#REF!</definedName>
    <definedName name="TOCobxInputs.Ofwat_inputs.Residential_retail.Expenditure">#REF!</definedName>
    <definedName name="TOCobxInputs.Ofwat_inputs.Residential_retail.HH_advance_receipts">#REF!</definedName>
    <definedName name="TOCobxInputs.Ofwat_inputs.Residential_retail.HH_connected">#REF!</definedName>
    <definedName name="TOCobxInputs.Ofwat_inputs.Residential_retail.Measured_income_accrual">#REF!</definedName>
    <definedName name="TOCobxInputs.Ofwat_inputs.Residential_retail.Opening_balances">#REF!</definedName>
    <definedName name="TOCobxInputs.Ofwat_inputs.Residential_retail.Other">#REF!</definedName>
    <definedName name="TOCobxInputs.Ofwat_inputs.Residential_retail.Working_capital">#REF!</definedName>
    <definedName name="TOCobxInputs.Ofwat_inputs.Tax">#REF!</definedName>
    <definedName name="TOCobxInputs.Ofwat_inputs.Tax.Capital_allowances">#REF!</definedName>
    <definedName name="TOCobxInputs.Ofwat_inputs.Totex">#REF!</definedName>
    <definedName name="TOCobxInputs.Ofwat_inputs.Totex.Capex">#REF!</definedName>
    <definedName name="TOCobxInputs.Ofwat_inputs.Totex.Grants_and_contributions">#REF!</definedName>
    <definedName name="TOCobxInputs.Ofwat_inputs.Totex.Opex">#REF!</definedName>
    <definedName name="TOCobxInputs.Ofwat_inputs.Wholesale_WACC">#REF!</definedName>
    <definedName name="TOCobxInputs.Ofwat_inputs.Working_capital">#REF!</definedName>
    <definedName name="TOCobxInputs.Ofwat_inputs.Working_capital.Creditor_days">#REF!</definedName>
    <definedName name="TOCobxInputs.Ofwat_inputs.Working_capital.Creditor_days.HH_trade_debtors">#REF!</definedName>
    <definedName name="TOCobxInputs.Ofwat_inputs.Working_capital.Trade_receivables">#REF!</definedName>
    <definedName name="TOCobxInputs.Override_inputs">#REF!</definedName>
    <definedName name="TOCobxInputs.Override_inputs.Bio_resources">#REF!</definedName>
    <definedName name="TOCobxInputs.Override_inputs.Business_retail">#REF!</definedName>
    <definedName name="TOCobxInputs.Override_inputs.Business_retail.Advanced_receipts">#REF!</definedName>
    <definedName name="TOCobxInputs.Override_inputs.Business_retail.Charges">#REF!</definedName>
    <definedName name="TOCobxInputs.Override_inputs.Business_retail.Debt">#REF!</definedName>
    <definedName name="TOCobxInputs.Override_inputs.Business_retail.Dividends">#REF!</definedName>
    <definedName name="TOCobxInputs.Override_inputs.Business_retail.Opening_balances">#REF!</definedName>
    <definedName name="TOCobxInputs.Override_inputs.Business_retail.Other">#REF!</definedName>
    <definedName name="TOCobxInputs.Override_inputs.Business_retail.Tariff_Band">#REF!</definedName>
    <definedName name="TOCobxInputs.Override_inputs.Business_retail.Working_capital">#REF!</definedName>
    <definedName name="TOCobxInputs.Override_inputs.Debt">#REF!</definedName>
    <definedName name="TOCobxInputs.Override_inputs.Debt.Cash">#REF!</definedName>
    <definedName name="TOCobxInputs.Override_inputs.Debt.Fixed_rate_debt">#REF!</definedName>
    <definedName name="TOCobxInputs.Override_inputs.Debt.Floating_rate_debt">#REF!</definedName>
    <definedName name="TOCobxInputs.Override_inputs.Debt.Index_linked_debt">#REF!</definedName>
    <definedName name="TOCobxInputs.Override_inputs.DPC">#REF!</definedName>
    <definedName name="TOCobxInputs.Override_inputs.Equity">#REF!</definedName>
    <definedName name="TOCobxInputs.Override_inputs.Equity.Assets">#REF!</definedName>
    <definedName name="TOCobxInputs.Override_inputs.Equity.Balance_sheet_movements">#REF!</definedName>
    <definedName name="TOCobxInputs.Override_inputs.Equity.Equity">#REF!</definedName>
    <definedName name="TOCobxInputs.Override_inputs.Equity.Equity.Dividends">#REF!</definedName>
    <definedName name="TOCobxInputs.Override_inputs.Indexation">#REF!</definedName>
    <definedName name="TOCobxInputs.Override_inputs.Indexation.CPI_H_">#REF!</definedName>
    <definedName name="TOCobxInputs.Override_inputs.Indexation.CPI_H__2022_23">#REF!</definedName>
    <definedName name="TOCobxInputs.Override_inputs.Opening_balances">#REF!</definedName>
    <definedName name="TOCobxInputs.Override_inputs.Other_revenue_adjustments">#REF!</definedName>
    <definedName name="TOCobxInputs.Override_inputs.Other_revenue_adjustments.Non_price_control_income">#REF!</definedName>
    <definedName name="TOCobxInputs.Override_inputs.Other_revenue_adjustments.Other_adjustments">#REF!</definedName>
    <definedName name="TOCobxInputs.Override_inputs.Other_revenue_adjustments.Other_income">#REF!</definedName>
    <definedName name="TOCobxInputs.Override_inputs.PAYG_and_run_off">#REF!</definedName>
    <definedName name="TOCobxInputs.Override_inputs.PAYG_and_run_off.PAYG">#REF!</definedName>
    <definedName name="TOCobxInputs.Override_inputs.PAYG_and_run_off.Run_off_rates">#REF!</definedName>
    <definedName name="TOCobxInputs.Override_inputs.Pensions">#REF!</definedName>
    <definedName name="TOCobxInputs.Override_inputs.Post_financeability">#REF!</definedName>
    <definedName name="TOCobxInputs.Override_inputs.RCV">#REF!</definedName>
    <definedName name="TOCobxInputs.Override_inputs.RCV.RCV_opening_balances">#REF!</definedName>
    <definedName name="TOCobxInputs.Override_inputs.Reprofiling">#REF!</definedName>
    <definedName name="TOCobxInputs.Override_inputs.Residentail_retail">#REF!</definedName>
    <definedName name="TOCobxInputs.Override_inputs.Residentail_retail.Cost_to_serve">#REF!</definedName>
    <definedName name="TOCobxInputs.Override_inputs.Residentail_retail.Expenditure">#REF!</definedName>
    <definedName name="TOCobxInputs.Override_inputs.Residentail_retail.HH_advanced_receipts">#REF!</definedName>
    <definedName name="TOCobxInputs.Override_inputs.Residentail_retail.HH_connected">#REF!</definedName>
    <definedName name="TOCobxInputs.Override_inputs.Residentail_retail.Measured_income_accrual">#REF!</definedName>
    <definedName name="TOCobxInputs.Override_inputs.Residentail_retail.Opening_balances">#REF!</definedName>
    <definedName name="TOCobxInputs.Override_inputs.Residentail_retail.Other">#REF!</definedName>
    <definedName name="TOCobxInputs.Override_inputs.Residentail_retail.Working_capital">#REF!</definedName>
    <definedName name="TOCobxInputs.Override_inputs.Tax">#REF!</definedName>
    <definedName name="TOCobxInputs.Override_inputs.Tax.Capital_allowances">#REF!</definedName>
    <definedName name="TOCobxInputs.Override_inputs.Totex">#REF!</definedName>
    <definedName name="TOCobxInputs.Override_inputs.Totex.Capex">#REF!</definedName>
    <definedName name="TOCobxInputs.Override_inputs.Totex.Grants_and_contributions">#REF!</definedName>
    <definedName name="TOCobxInputs.Override_inputs.Totex.Opex">#REF!</definedName>
    <definedName name="TOCobxInputs.Override_inputs.Wholesale_WACC">#REF!</definedName>
    <definedName name="TOCobxInputs.Override_inputs.Working_capital">#REF!</definedName>
    <definedName name="TOCobxInputs.Override_inputs.Working_capital.Creditor_Days">#REF!</definedName>
    <definedName name="TOCobxInputs.Override_inputs.Working_capital.Creditor_Days.HH_trade_debtors">#REF!</definedName>
    <definedName name="TOCobxInputs.Override_inputs.Working_capital.Trade_receivables">#REF!</definedName>
    <definedName name="TOCobxInputs.Switches">#REF!</definedName>
    <definedName name="TOCobxInputs.Switches.Business_retail">#REF!</definedName>
    <definedName name="TOCobxInputs.Switches.Business_retail.Tariff_band">#REF!</definedName>
    <definedName name="TOCobxInputs.Switches.Debt">#REF!</definedName>
    <definedName name="TOCobxInputs.Switches.Grants_and_contributions">#REF!</definedName>
    <definedName name="TOCobxInputs.Switches.Key_switches">#REF!</definedName>
    <definedName name="TOCobxInputs.Switches.Key_switches.Post_financeability">#REF!</definedName>
    <definedName name="TOCobxInputs.Switches.Other">#REF!</definedName>
    <definedName name="TOCobxInputs.Switches.Other.Dividends">#REF!</definedName>
    <definedName name="TOCobxInputs.Switches.Other.Equity">#REF!</definedName>
    <definedName name="TOCobxInputs.Switches.Other.Fixed_assets">#REF!</definedName>
    <definedName name="TOCobxInputs.Switches.Other.Opening_balances">#REF!</definedName>
    <definedName name="TOCobxInputs.Switches.Other.Pensions">#REF!</definedName>
    <definedName name="TOCobxInputs.Switches.Residential_retail">#REF!</definedName>
    <definedName name="TOCobxInputs.Switches.Setup_switches">#REF!</definedName>
    <definedName name="TOCobxInputs.Switches.Tax">#REF!</definedName>
    <definedName name="TOCobxInputs.Switches.Tax.Capital_allowances">#REF!</definedName>
    <definedName name="TOCobxInputs.Switches.Working_capital">#REF!</definedName>
    <definedName name="TOCobxInputs.Time">#REF!</definedName>
    <definedName name="TOCobxInterest_on_tax_and_dividends">#REF!</definedName>
    <definedName name="TOCobxInterest_on_tax_and_dividends.Interest_on_tax_and_dividends">#REF!</definedName>
    <definedName name="TOCobxModel_Checks_and_Alerts">#REF!</definedName>
    <definedName name="TOCobxModel_Checks_and_Alerts.Model_Alerts">#REF!</definedName>
    <definedName name="TOCobxModel_Checks_and_Alerts.Model_Checks">#REF!</definedName>
    <definedName name="TOCobxModel_Checks_and_Alerts.Model_Checks.Appointee_Balances_checks">#REF!</definedName>
    <definedName name="TOCobxModel_Checks_and_Alerts.Model_Checks.Financial_Statement_checks">#REF!</definedName>
    <definedName name="TOCobxModel_Checks_and_Alerts.Model_Checks.Financial_Statement_checks.BS">#REF!</definedName>
    <definedName name="TOCobxModel_Checks_and_Alerts.Model_Checks.Financial_Statement_checks.CF">#REF!</definedName>
    <definedName name="TOCobxModel_Checks_and_Alerts.Model_Checks.Financial_Statement_checks.PL">#REF!</definedName>
    <definedName name="TOCobxOther_revenue">#REF!</definedName>
    <definedName name="TOCobxOther_revenue.Operating_income">#REF!</definedName>
    <definedName name="TOCobxOther_revenue.Pensions">#REF!</definedName>
    <definedName name="TOCobxOther_revenue.Third_party_and_other">#REF!</definedName>
    <definedName name="TOCobxPAYG_Calc">#REF!</definedName>
    <definedName name="TOCobxPAYG_Calc.PAYG">#REF!</definedName>
    <definedName name="TOCobxPAYG_Calc.Weighted_PAYG_rate">#REF!</definedName>
    <definedName name="TOCobxPost_financeability_adjustment">#REF!</definedName>
    <definedName name="TOCobxPost_financeability_adjustment.Innovation_funding">#REF!</definedName>
    <definedName name="TOCobxPost_financeability_adjustment.Post_financeability">#REF!</definedName>
    <definedName name="TOCobxPost_financeability_adjustment.Post_financeability_adjustments_eligible_for_tax_uplift">#REF!</definedName>
    <definedName name="TOCobxPost_financeability_adjustment.Post_financeability_adjustments_not_eligble_for_tax_uplift">#REF!</definedName>
    <definedName name="TOCobxPre_Post_impacts_">#REF!</definedName>
    <definedName name="TOCobxPre_Post_impacts_.Financial_ratio_adjustments">#REF!</definedName>
    <definedName name="TOCobxPre_Post_impacts_.Financial_ratio_adjustments.Post_financeability_metrics">#REF!</definedName>
    <definedName name="TOCobxPre_Post_impacts_.Retail_revenue_impacts">#REF!</definedName>
    <definedName name="TOCobxPre_Post_impacts_.Retail_revenue_impacts.Retail_Business">#REF!</definedName>
    <definedName name="TOCobxPre_Post_impacts_.Wholesale">#REF!</definedName>
    <definedName name="TOCobxPRE_wholesale_revenues">#REF!</definedName>
    <definedName name="TOCobxPRE_wholesale_revenues.Allowed_Revenues">#REF!</definedName>
    <definedName name="TOCobxPRE_wholesale_revenues.Reprofiled_revenues">#REF!</definedName>
    <definedName name="TOCobxPRE_wholesale_revenues.Revenue_requirement">#REF!</definedName>
    <definedName name="TOCobxRCV">#REF!</definedName>
    <definedName name="TOCobxRCV.RCV_balances">#REF!</definedName>
    <definedName name="TOCobxRCV.RCV_balances.2020_25_RCV">#REF!</definedName>
    <definedName name="TOCobxRCV.RCV_balances.2020_25_RCV.2020_25_RCV_Average">#REF!</definedName>
    <definedName name="TOCobxRCV.RCV_balances.Post_2025_RCV">#REF!</definedName>
    <definedName name="TOCobxRCV.RCV_balances.Post_2025_RCV.Post_2025_RCV_Average">#REF!</definedName>
    <definedName name="TOCobxRCV.RCV_balances.Pre_2020_RCV">#REF!</definedName>
    <definedName name="TOCobxRCV.RCV_balances.Pre_2020_RCV.Pre_2020_RCV_Average">#REF!</definedName>
    <definedName name="TOCobxRCV.RCV_balances.Totals">#REF!</definedName>
    <definedName name="TOCobxRCV.RCV_balances.Totals.RCV_balance">#REF!</definedName>
    <definedName name="TOCobxRCV.RCV_balances.Totals.RCV_growth">#REF!</definedName>
    <definedName name="TOCobxRCV.RCV_balances.Totals.RCV_Run_off">#REF!</definedName>
    <definedName name="TOCobxRCV.RCV_balances.Totals.Return_on_Capital">#REF!</definedName>
    <definedName name="TOCobxRCV.RCV_checks">#REF!</definedName>
    <definedName name="TOCobxRCV.RCV_checks.2020_25_RCV_check">#REF!</definedName>
    <definedName name="TOCobxRCV.RCV_checks.Post_2025_RCV_check">#REF!</definedName>
    <definedName name="TOCobxRCV.RCV_checks.Pre_2020_RCV_check">#REF!</definedName>
    <definedName name="TOCobxRCV.WACC">#REF!</definedName>
    <definedName name="TOCobxRCV.Weighted_RCV_run_off_rate">#REF!</definedName>
    <definedName name="TOCobxReport_lookups">#REF!</definedName>
    <definedName name="TOCobxReport_lookups.Allowed_revenue_per_customer">#REF!</definedName>
    <definedName name="TOCobxReport_lookups.Allowed_revenues">#REF!</definedName>
    <definedName name="TOCobxReport_lookups.Average_bills">#REF!</definedName>
    <definedName name="TOCobxReport_lookups.Checks">#REF!</definedName>
    <definedName name="TOCobxReport_lookups.RCV_Balances">#REF!</definedName>
    <definedName name="TOCobxReport_lookups.Wholesale">#REF!</definedName>
    <definedName name="TOCobxReport_lookups.Wholesale_allowed_revenue_breakdown___real">#REF!</definedName>
    <definedName name="TOCobxReport_lookups.Wholesale_allowed_revenue_breakdown___real.ADDN1">#REF!</definedName>
    <definedName name="TOCobxReport_lookups.Wholesale_allowed_revenue_breakdown___real.ADDN2">#REF!</definedName>
    <definedName name="TOCobxReport_lookups.Wholesale_allowed_revenue_breakdown___real.BR">#REF!</definedName>
    <definedName name="TOCobxReport_lookups.Wholesale_allowed_revenue_breakdown___real.WN">#REF!</definedName>
    <definedName name="TOCobxReport_lookups.Wholesale_allowed_revenue_breakdown___real.WR">#REF!</definedName>
    <definedName name="TOCobxReport_lookups.Wholesale_allowed_revenue_breakdown___real.WWN">#REF!</definedName>
    <definedName name="TOCobxReprofiling">#REF!</definedName>
    <definedName name="TOCobxReprofiling.Impact_of_reprofiling">#REF!</definedName>
    <definedName name="TOCobxReprofiling.NPV">#REF!</definedName>
    <definedName name="TOCobxRetail_Business">#REF!</definedName>
    <definedName name="TOCobxRetail_Business.Advanced_receipts">#REF!</definedName>
    <definedName name="TOCobxRetail_Business.Advanced_receipts.Advance_receipts_target_balance">#REF!</definedName>
    <definedName name="TOCobxRetail_Business.Advanced_receipts.Movement">#REF!</definedName>
    <definedName name="TOCobxRetail_Business.Capex">#REF!</definedName>
    <definedName name="TOCobxRetail_Business.Capex.Capex_creditor">#REF!</definedName>
    <definedName name="TOCobxRetail_Business.Capex.Fixed_Asset_balance">#REF!</definedName>
    <definedName name="TOCobxRetail_Business.Creditors">#REF!</definedName>
    <definedName name="TOCobxRetail_Business.Creditors.Business_wholesale_creditors">#REF!</definedName>
    <definedName name="TOCobxRetail_Business.Creditors.Retail_trade_and_other_payables">#REF!</definedName>
    <definedName name="TOCobxRetail_Business.Debtors">#REF!</definedName>
    <definedName name="TOCobxRetail_Business.Dividends">#REF!</definedName>
    <definedName name="TOCobxRetail_Business.Measured_income_accruals">#REF!</definedName>
    <definedName name="TOCobxRetail_Business.Opex">#REF!</definedName>
    <definedName name="TOCobxRetail_Business.Pensions">#REF!</definedName>
    <definedName name="TOCobxRetail_Business.Retained_cash">#REF!</definedName>
    <definedName name="TOCobxRetail_Business.Retained_earnings">#REF!</definedName>
    <definedName name="TOCobxRetail_Business.Revenue">#REF!</definedName>
    <definedName name="TOCobxRetail_Business.Revenue.Allowed_revenue_by_band">#REF!</definedName>
    <definedName name="TOCobxRetail_Business.Revenue.Apportioned_wholesale_charge">#REF!</definedName>
    <definedName name="TOCobxRetail_Business.Revenue.Business_retail_revenue">#REF!</definedName>
    <definedName name="TOCobxRetail_Business.Revenue.Total_business_costs_by_tariff">#REF!</definedName>
    <definedName name="TOCobxRetail_Business.Revenue.Value_of_retail_business_margi">#REF!</definedName>
    <definedName name="TOCobxRetail_Business.Revenue.Wholesale_charges_by_band">#REF!</definedName>
    <definedName name="TOCobxRetail_Business.Tariff">#REF!</definedName>
    <definedName name="TOCobxRetail_Business.Tariff.Allowed_revenue">#REF!</definedName>
    <definedName name="TOCobxRetail_Business.Tax">#REF!</definedName>
    <definedName name="TOCobxRetail_FS_calcs">#REF!</definedName>
    <definedName name="TOCobxRetail_FS_calcs.Balance_Sheet">#REF!</definedName>
    <definedName name="TOCobxRetail_FS_calcs.Cashflow">#REF!</definedName>
    <definedName name="TOCobxRetail_FS_calcs.Profit___Loss">#REF!</definedName>
    <definedName name="TOCobxRetail_Residential">#REF!</definedName>
    <definedName name="TOCobxRetail_Residential._Dividends">#REF!</definedName>
    <definedName name="TOCobxRetail_Residential._Tax">#REF!</definedName>
    <definedName name="TOCobxRetail_Residential.Advanced_Receipts">#REF!</definedName>
    <definedName name="TOCobxRetail_Residential.Advanced_Receipts.Advanced_receipts_movement">#REF!</definedName>
    <definedName name="TOCobxRetail_Residential.Advanced_Receipts.Advanced_receipts_target_balan">#REF!</definedName>
    <definedName name="TOCobxRetail_Residential.Advanced_Receipts.Advanced_receipts_target_balan.Advance_receipts_lag_factor">#REF!</definedName>
    <definedName name="TOCobxRetail_Residential.Advanced_Receipts.Advanced_receipts_target_balan.Total_retail_service_revenue">#REF!</definedName>
    <definedName name="TOCobxRetail_Residential.Advanced_Receipts.Measured_balance___Res">#REF!</definedName>
    <definedName name="TOCobxRetail_Residential.Advanced_Receipts.Unmeasured_balance___Res">#REF!</definedName>
    <definedName name="TOCobxRetail_Residential.Calculations_for_Bill_Module">#REF!</definedName>
    <definedName name="TOCobxRetail_Residential.Calculations_for_Bill_Module.Cost_to_serve">#REF!</definedName>
    <definedName name="TOCobxRetail_Residential.Calculations_for_Bill_Module.Cost_to_serve.Allowance_per_customer">#REF!</definedName>
    <definedName name="TOCobxRetail_Residential.Calculations_for_Bill_Module.Cost_to_serve.Allowance_per_customer.Allowance_per_customer_after_post_financeability_adjustments">#REF!</definedName>
    <definedName name="TOCobxRetail_Residential.Calculations_for_Bill_Module.Cost_to_serve.Allowance_per_customer.Allowance_per_customer_after_post_financeability_adjustments.Nominal">#REF!</definedName>
    <definedName name="TOCobxRetail_Residential.Calculations_for_Bill_Module.Cost_to_serve.Allowance_per_customer.Allowance_per_customer_after_post_financeability_adjustments.Real">#REF!</definedName>
    <definedName name="TOCobxRetail_Residential.Calculations_for_Bill_Module.Cost_to_serve.Allowance_per_customer.Allowance_per_customer_before_post_financeability_adjustments">#REF!</definedName>
    <definedName name="TOCobxRetail_Residential.Calculations_for_Bill_Module.Cost_to_serve.Allowance_per_customer.Allowance_per_customer_before_post_financeability_adjustments.Nominal">#REF!</definedName>
    <definedName name="TOCobxRetail_Residential.Calculations_for_Bill_Module.Cost_to_serve.Allowance_per_customer.Allowance_per_customer_before_post_financeability_adjustments.Real">#REF!</definedName>
    <definedName name="TOCobxRetail_Residential.Calculations_for_Bill_Module.Cost_to_serve.Measured_sewerage">#REF!</definedName>
    <definedName name="TOCobxRetail_Residential.Calculations_for_Bill_Module.Cost_to_serve.Measured_water">#REF!</definedName>
    <definedName name="TOCobxRetail_Residential.Calculations_for_Bill_Module.Cost_to_serve.Unmeasured_sewerage">#REF!</definedName>
    <definedName name="TOCobxRetail_Residential.Calculations_for_Bill_Module.Cost_to_serve.Unmeasured_water">#REF!</definedName>
    <definedName name="TOCobxRetail_Residential.CAPEX">#REF!</definedName>
    <definedName name="TOCobxRetail_Residential.CAPEX.Capex_creditor">#REF!</definedName>
    <definedName name="TOCobxRetail_Residential.CAPEX.Capex_creditor.Capex_creditor_balance___Res">#REF!</definedName>
    <definedName name="TOCobxRetail_Residential.CAPEX.Capex_creditor.Capex_creditor_days_target_bal">#REF!</definedName>
    <definedName name="TOCobxRetail_Residential.CAPEX.Capex_creditor.Movement_in_capex_creditor_Res">#REF!</definedName>
    <definedName name="TOCobxRetail_Residential.CAPEX.Capital_Expenditure">#REF!</definedName>
    <definedName name="TOCobxRetail_Residential.CAPEX.Fixed_Asset_Balance___Res">#REF!</definedName>
    <definedName name="TOCobxRetail_Residential.Dual_service">#REF!</definedName>
    <definedName name="TOCobxRetail_Residential.Measured_Income_Accruals">#REF!</definedName>
    <definedName name="TOCobxRetail_Residential.Measured_Income_Accruals.Income_accrual_target_balance">#REF!</definedName>
    <definedName name="TOCobxRetail_Residential.Measured_Income_Accruals.Meas_income_accrual_bal___Res">#REF!</definedName>
    <definedName name="TOCobxRetail_Residential.Measured_Income_Accruals.Movement_in_mes_income_accrual">#REF!</definedName>
    <definedName name="TOCobxRetail_Residential.Opex">#REF!</definedName>
    <definedName name="TOCobxRetail_Residential.Opex.Res_total_costs__excl._Dep_">#REF!</definedName>
    <definedName name="TOCobxRetail_Residential.Opex.Retail_Service_Opex">#REF!</definedName>
    <definedName name="TOCobxRetail_Residential.Opex.Wholesale_charge">#REF!</definedName>
    <definedName name="TOCobxRetail_Residential.Other">#REF!</definedName>
    <definedName name="TOCobxRetail_Residential.Pensions">#REF!</definedName>
    <definedName name="TOCobxRetail_Residential.Residential_retail_revenue_check">#REF!</definedName>
    <definedName name="TOCobxRetail_Residential.Residential_retail_service_revenue_checks">#REF!</definedName>
    <definedName name="TOCobxRetail_Residential.Residential_retail_service_revenue_checks.Post_financeability">#REF!</definedName>
    <definedName name="TOCobxRetail_Residential.Residential_retail_service_revenue_checks.Pre_financeability">#REF!</definedName>
    <definedName name="TOCobxRetail_Residential.Retail_apportionment">#REF!</definedName>
    <definedName name="TOCobxRetail_Residential.Retained_cash">#REF!</definedName>
    <definedName name="TOCobxRetail_Residential.Revenue">#REF!</definedName>
    <definedName name="TOCobxRetail_Residential.Trade_Creditor">#REF!</definedName>
    <definedName name="TOCobxRetail_Residential.Trade_Creditor.Res._wholesale_creditors">#REF!</definedName>
    <definedName name="TOCobxRetail_Residential.Trade_Creditor.Res._wholesale_creditors.Creditor_target_balance">#REF!</definedName>
    <definedName name="TOCobxRetail_Residential.Trade_Creditor.Res._wholesale_creditors.Movement_in_wholesale_creditor">#REF!</definedName>
    <definedName name="TOCobxRetail_Residential.Trade_Creditor.Res._wholesale_creditors.Wholesale_creditor_balance_Res">#REF!</definedName>
    <definedName name="TOCobxRetail_Residential.Trade_Creditor.Retail_Trade_and_Other_Payable">#REF!</definedName>
    <definedName name="TOCobxRetail_Residential.Trade_Creditor.Retail_Trade_and_Other_Payable.Creditor_balance___Residential">#REF!</definedName>
    <definedName name="TOCobxRetail_Residential.Trade_Creditor.Retail_Trade_and_Other_Payable.Movement_Cred_balance___Res">#REF!</definedName>
    <definedName name="TOCobxRetail_Residential.Trade_Creditor.Retail_Trade_and_Other_Payable.Movement_in_trade_and_others">#REF!</definedName>
    <definedName name="TOCobxRetail_Residential.Trade_Creditor.Retail_Trade_and_Other_Payable.Retail_trade___Other_Payables">#REF!</definedName>
    <definedName name="TOCobxRetail_Residential.Trade_Creditor.Retail_Trade_and_Other_Payable.Trade_and_other_cred_balance">#REF!</definedName>
    <definedName name="TOCobxRetail_Residential.Trade_Creditor.Retail_Trade_and_Other_Payable.Trade_and_other_in._balance">#REF!</definedName>
    <definedName name="TOCobxRetail_Residential.Trade_Receivables">#REF!</definedName>
    <definedName name="TOCobxRetail_Residential.Trade_Receivables.Debtor_balance___Residential">#REF!</definedName>
    <definedName name="TOCobxRetail_Residential.Trade_Receivables.Movement_in_trade_debtor">#REF!</definedName>
    <definedName name="TOCobxRetail_Residential.Trade_Receivables.Res._weighted_avg_debtor_days">#REF!</definedName>
    <definedName name="TOCobxRetail_Residential.Trade_Receivables.Trade_debtors_b_f">#REF!</definedName>
    <definedName name="TOCobxRORE">#REF!</definedName>
    <definedName name="TOCobxRORE.Base_regulated_equity">#REF!</definedName>
    <definedName name="TOCobxRORE.Base_Return___m_">#REF!</definedName>
    <definedName name="TOCobxRORE.Base_RoRE">#REF!</definedName>
    <definedName name="TOCobxSummary_calcs">#REF!</definedName>
    <definedName name="TOCobxSummary_calcs._Wholesale_calcs">#REF!</definedName>
    <definedName name="TOCobxSummary_calcs.Allowed_revenue___increase">#REF!</definedName>
    <definedName name="TOCobxSummary_calcs.Allowed_revenues">#REF!</definedName>
    <definedName name="TOCobxSummary_calcs.Allowed_revenues.Bioresources">#REF!</definedName>
    <definedName name="TOCobxSummary_calcs.Annual_percentage_increased__deflated_using_Nov_Nov_CPI_">#REF!</definedName>
    <definedName name="TOCobxSummary_calcs.PAYG_totex">#REF!</definedName>
    <definedName name="TOCobxSummary_calcs.Return_on_capital___real">#REF!</definedName>
    <definedName name="TOCobxTax">#REF!</definedName>
    <definedName name="TOCobxTax.Capital_allowances">#REF!</definedName>
    <definedName name="TOCobxTax.Deferred_tax">#REF!</definedName>
    <definedName name="TOCobxTax.Grants_and_contributions_taxable_on_receipt">#REF!</definedName>
    <definedName name="TOCobxTax.Pensions">#REF!</definedName>
    <definedName name="TOCobxTax.Taxable_profit_loss_apportioned">#REF!</definedName>
    <definedName name="TOCobxTax.Wholesale_taxable_profit_loss">#REF!</definedName>
    <definedName name="TOCobxTax.Wholesale_taxable_profit_loss.Wholesale_balances_for_tax">#REF!</definedName>
    <definedName name="TOCobxTax_Post_Financeability">#REF!</definedName>
    <definedName name="TOCobxTax_Post_Financeability.Deferred_tax_Post_financeability">#REF!</definedName>
    <definedName name="TOCobxTax_Post_Financeability.Grants_and_contributions">#REF!</definedName>
    <definedName name="TOCobxTax_Post_Financeability.Taxable_profit_loss_Post_Financeability___apportioned">#REF!</definedName>
    <definedName name="TOCobxTax_Post_Financeability.Wholesale_taxable_profit_loss___post_financeability">#REF!</definedName>
    <definedName name="TOCobxTime">#REF!</definedName>
    <definedName name="TOCobxTime.AMP_period_flag">#REF!</definedName>
    <definedName name="TOCobxTime.End_of_AMP_period_flag">#REF!</definedName>
    <definedName name="TOCobxTime.Forecast_end_period_flag">#REF!</definedName>
    <definedName name="TOCobxTime.Forecast_period_flag">#REF!</definedName>
    <definedName name="TOCobxTime.Forecast_start_period_flag">#REF!</definedName>
    <definedName name="TOCobxTime.Headers">#REF!</definedName>
    <definedName name="TOCobxTime.Model_period_start">#REF!</definedName>
    <definedName name="TOCobxTime.Modelling_period_check">#REF!</definedName>
    <definedName name="TOCobxTime.Pre_forecast_flag">#REF!</definedName>
    <definedName name="TOCobxTotex">#REF!</definedName>
    <definedName name="TOCobxTotex.Capex">#REF!</definedName>
    <definedName name="TOCobxTotex.Capex.Capex">#REF!</definedName>
    <definedName name="TOCobxTotex.Capex.Capex_G_and_Cs">#REF!</definedName>
    <definedName name="TOCobxTotex.Net_totex">#REF!</definedName>
    <definedName name="TOCobxTotex.Net_totex.Totex_for_PAYG">#REF!</definedName>
    <definedName name="TOCobxTotex.Opex">#REF!</definedName>
    <definedName name="TOCobxTotex.Opex.Opex_G_and_Cs">#REF!</definedName>
    <definedName name="TOCobxUnallocated">#REF!</definedName>
    <definedName name="TOCobxWholesale_debt">#REF!</definedName>
    <definedName name="TOCobxWholesale_debt.Fixed_rate_debt">#REF!</definedName>
    <definedName name="TOCobxWholesale_debt.Index_linked_debt">#REF!</definedName>
    <definedName name="TOCobxWholesale_debt.Interest">#REF!</definedName>
    <definedName name="TOCobxWholesale_debt.Net_debt">#REF!</definedName>
    <definedName name="TOCobxWholesale_other">#REF!</definedName>
    <definedName name="TOCobxWholesale_other.Apportioned_revenue">#REF!</definedName>
    <definedName name="TOCobxWholesale_other.Balance_sheet">#REF!</definedName>
    <definedName name="TOCobxWholesale_other.Dividends">#REF!</definedName>
    <definedName name="TOCobxWholesale_other.DPC">#REF!</definedName>
    <definedName name="TOCobxWholesale_other.Other_income">#REF!</definedName>
    <definedName name="TOCobxWholesale_other.Regulated_equity">#REF!</definedName>
    <definedName name="TOCobxWorking_capital">#REF!</definedName>
    <definedName name="TOCobxWorking_capital.Appointee">#REF!</definedName>
    <definedName name="TOCobxWorking_capital.Wholesale_controls">#REF!</definedName>
    <definedName name="TOCobxWorking_capital.Wholesale_controls.Creditors">#REF!</definedName>
    <definedName name="TOCobxWorking_capital.Wholesale_controls.Creditors.Capex_creditors">#REF!</definedName>
    <definedName name="TOCobxWorking_capital.Wholesale_controls.Creditors.Other_creditors">#REF!</definedName>
    <definedName name="TOCobxWorking_capital.Wholesale_controls.Creditors.Trade_creditors">#REF!</definedName>
    <definedName name="TOCobxWorking_capital.Wholesale_controls.Debtors">#REF!</definedName>
    <definedName name="TOCobxWorking_capital.Wholesale_controls.Debtors.Other_debtors">#REF!</definedName>
    <definedName name="TOCobxWorking_capital.Wholesale_controls.Debtors.Trade_debtors">#REF!</definedName>
    <definedName name="TOCobxWorking_capital.Wholesale_controls.Other_working_capital">#REF!</definedName>
    <definedName name="TOCrepobxExec_Summary_Year">#REF!</definedName>
    <definedName name="TOCrepobxFinStat_Appointee_Year">#REF!</definedName>
    <definedName name="TOCrepobxFinStat_Business_Year">#REF!</definedName>
    <definedName name="TOCrepobxFinStat_Residential_Year">#REF!</definedName>
    <definedName name="TOCrepobxFinStat_Retail_Year">#REF!</definedName>
    <definedName name="TOCrepobxFinStat_Wholesale_Year">#REF!</definedName>
    <definedName name="TOCrepobxPrice_Limits_Retail_Year">#REF!</definedName>
    <definedName name="TOCrepobxWholesale_Control_Year">#REF!</definedName>
    <definedName name="Total_additions_to_capital_allowance_balance___new_capital_expenditure">#REF!</definedName>
    <definedName name="Total_allowed_costs___excl._Ofwat_net_margin___real">#REF!</definedName>
    <definedName name="Total_allowed_revenue___Default_tariff___excl._Ofwat_net_margin___nominal.1">#REF!</definedName>
    <definedName name="Total_allowed_revenue___Default_tariff___excl._Ofwat_net_margin___nominal.2">#REF!</definedName>
    <definedName name="Total_allowed_revenue___Default_tariff___excl._Ofwat_net_margin___nominal.3">#REF!</definedName>
    <definedName name="Total_allowed_revenue___Default_tariff___excl._Ofwat_net_margin___real.1">#REF!</definedName>
    <definedName name="Total_allowed_revenue___Default_tariff___excl._Ofwat_net_margin___real.2">#REF!</definedName>
    <definedName name="Total_allowed_revenue___Default_tariff___excl._Ofwat_net_margin___real.3">#REF!</definedName>
    <definedName name="Total_Allowed_Revenues___control___real">#REF!</definedName>
    <definedName name="Total_alternative_area_revenue_per_customer___WN__real">#REF!</definedName>
    <definedName name="Total_alternative_area_revenue_per_customer___WR__real">#REF!</definedName>
    <definedName name="Total_annual_change__deflated_using_Nov_Nov_CPI_H_____first_year____control___real.ADDN1">#REF!</definedName>
    <definedName name="Total_annual_change__deflated_using_Nov_Nov_CPI_H_____first_year____control___real.ADDN2">#REF!</definedName>
    <definedName name="Total_annual_change__deflated_using_Nov_Nov_CPI_H_____first_year____control___real.BR">#REF!</definedName>
    <definedName name="Total_annual_change__deflated_using_Nov_Nov_CPI_H_____first_year____control___real.WN">#REF!</definedName>
    <definedName name="Total_annual_change__deflated_using_Nov_Nov_CPI_H_____first_year____control___real.WR">#REF!</definedName>
    <definedName name="Total_annual_change__deflated_using_Nov_Nov_CPI_H_____first_year____control___real.WWN">#REF!</definedName>
    <definedName name="Total_annual_change__deflated_using_Nov_Nov_CPI_H_____last_year____control___real.ADDN1">#REF!</definedName>
    <definedName name="Total_annual_change__deflated_using_Nov_Nov_CPI_H_____last_year____control___real.ADDN2">#REF!</definedName>
    <definedName name="Total_annual_change__deflated_using_Nov_Nov_CPI_H_____last_year____control___real.BR">#REF!</definedName>
    <definedName name="Total_annual_change__deflated_using_Nov_Nov_CPI_H_____last_year____control___real.WN">#REF!</definedName>
    <definedName name="Total_annual_change__deflated_using_Nov_Nov_CPI_H_____last_year____control___real.WR">#REF!</definedName>
    <definedName name="Total_annual_change__deflated_using_Nov_Nov_CPI_H_____last_year____control___real.WWN">#REF!</definedName>
    <definedName name="Total_assets___Business___nominal">#REF!</definedName>
    <definedName name="Total_assets___Residential___nominal">#REF!</definedName>
    <definedName name="Total_Base_RoRE___control___nominal.ADDN1">#REF!</definedName>
    <definedName name="Total_Base_RoRE___control___nominal.ADDN2">#REF!</definedName>
    <definedName name="Total_Base_RoRE___control___nominal.BR">#REF!</definedName>
    <definedName name="Total_Base_RoRE___control___nominal.WN">#REF!</definedName>
    <definedName name="Total_Base_RoRE___control___nominal.WR">#REF!</definedName>
    <definedName name="Total_Base_RoRE___control___nominal.WWN">#REF!</definedName>
    <definedName name="Total_borrowing_balance___control___nominal.ADDN1">#REF!</definedName>
    <definedName name="Total_borrowing_balance___control___nominal.ADDN2">#REF!</definedName>
    <definedName name="Total_borrowing_balance___control___nominal.BR">#REF!</definedName>
    <definedName name="Total_borrowing_balance___control___nominal.WN">#REF!</definedName>
    <definedName name="Total_borrowing_balance___control___nominal.WR">#REF!</definedName>
    <definedName name="Total_borrowing_balance___control___nominal.WWN">#REF!</definedName>
    <definedName name="Total_borrowing_balance___Wholesale___nominal">#REF!</definedName>
    <definedName name="Total_Business_allowed_retail_revenue__excludes_margin____nominal">#REF!</definedName>
    <definedName name="Total_Business_allowed_retail_revenue__excludes_margin____nominal___m_">#REF!</definedName>
    <definedName name="Total_business_allowed_revenue___Default_tariff___excl._Ofwat_net_margin___nominal">#REF!</definedName>
    <definedName name="Total_Business_costs__before_margin____nominal">#REF!</definedName>
    <definedName name="Total_Business_costs__before_margin__band___nominal.1">#REF!</definedName>
    <definedName name="Total_Business_costs__before_margin__band___nominal.2">#REF!</definedName>
    <definedName name="Total_Business_costs__before_margin__band___nominal.3">#REF!</definedName>
    <definedName name="Total_Business_tax_charge_band___nominal">#REF!</definedName>
    <definedName name="Total_Business_working_capital_interest_by_tariff_band___nominal">#REF!</definedName>
    <definedName name="Total_cost_net_margin_customers___Tariff_Band___real.1">#REF!</definedName>
    <definedName name="Total_cost_net_margin_customers___Tariff_Band___real.2">#REF!</definedName>
    <definedName name="Total_cost_net_margin_customers___Tariff_Band___real.3">#REF!</definedName>
    <definedName name="Total_costs___Default_tariff___excl._Ofwat_net_margin___real.1">#REF!</definedName>
    <definedName name="Total_costs___Default_tariff___excl._Ofwat_net_margin___real.2">#REF!</definedName>
    <definedName name="Total_costs___Default_tariff___excl._Ofwat_net_margin___real.3">#REF!</definedName>
    <definedName name="Total_costs__exc._allowed_depreciation____Business___nominal">#REF!</definedName>
    <definedName name="Total_costs__excluding_allowed_depreciation____Business___nominal">#REF!</definedName>
    <definedName name="Total_costs__excluding_allowed_depreciation____Business___nominal.NEG">#REF!</definedName>
    <definedName name="Total_costs__excluding_allowed_depreciation____Residential___nominal">#REF!</definedName>
    <definedName name="Total_costs__excluding_allowed_depreciation____Residential___nominal.NEG">#REF!</definedName>
    <definedName name="Total_costs_net_margin_customers___real">#REF!</definedName>
    <definedName name="Total_current_assets___control___nominal.ADDN1">#REF!</definedName>
    <definedName name="Total_current_assets___control___nominal.ADDN2">#REF!</definedName>
    <definedName name="Total_current_assets___control___nominal.BR">#REF!</definedName>
    <definedName name="Total_current_assets___control___nominal.WN">#REF!</definedName>
    <definedName name="Total_current_assets___control___nominal.WR">#REF!</definedName>
    <definedName name="Total_current_assets___control___nominal.WWN">#REF!</definedName>
    <definedName name="Total_current_assets___Retail___nominal">#REF!</definedName>
    <definedName name="Total_current_assets___Wholesale___nominal">#REF!</definedName>
    <definedName name="Total_direct_procurement_from_customers___infrastructure_cost____control___nominal.ADDN1">#REF!</definedName>
    <definedName name="Total_direct_procurement_from_customers___infrastructure_cost____control___nominal.ADDN2">#REF!</definedName>
    <definedName name="Total_direct_procurement_from_customers___infrastructure_cost____control___nominal.BR">#REF!</definedName>
    <definedName name="Total_direct_procurement_from_customers___infrastructure_cost____control___nominal.WN">#REF!</definedName>
    <definedName name="Total_direct_procurement_from_customers___infrastructure_cost____control___nominal.WR">#REF!</definedName>
    <definedName name="Total_direct_procurement_from_customers___infrastructure_cost____control___nominal.WWN">#REF!</definedName>
    <definedName name="Total_direct_procurement_from_customers___infrastructure_cost____wholesale___nominal">#REF!</definedName>
    <definedName name="Total_direct_procurement_from_customers___infrastructure_cost___real___Total">#REF!</definedName>
    <definedName name="Total_Discounted_TDS">#REF!</definedName>
    <definedName name="Total_equity___Appointee___nominal">#REF!</definedName>
    <definedName name="Total_equity___control___nominal.ADDN1">#REF!</definedName>
    <definedName name="Total_equity___control___nominal.ADDN2">#REF!</definedName>
    <definedName name="Total_equity___control___nominal.BR">#REF!</definedName>
    <definedName name="Total_equity___control___nominal.WN">#REF!</definedName>
    <definedName name="Total_equity___control___nominal.WR">#REF!</definedName>
    <definedName name="Total_equity___control___nominal.WWN">#REF!</definedName>
    <definedName name="Total_equity___Retail___nominal">#REF!</definedName>
    <definedName name="Total_equity___Wholesale___nominal">#REF!</definedName>
    <definedName name="Total_equity_Appointee_total_check">#REF!</definedName>
    <definedName name="Total_equity_Appointee_total_check_overall">#REF!</definedName>
    <definedName name="Total_expenditure_excl._capex___control___nominal.ADDN1">#REF!</definedName>
    <definedName name="Total_expenditure_excl._capex___control___nominal.ADDN2">#REF!</definedName>
    <definedName name="Total_expenditure_excl._capex___control___nominal.BR">#REF!</definedName>
    <definedName name="Total_expenditure_excl._capex___control___nominal.WN">#REF!</definedName>
    <definedName name="Total_expenditure_excl._capex___control___nominal.WR">#REF!</definedName>
    <definedName name="Total_expenditure_excl._capex___control___nominal.WWN">#REF!</definedName>
    <definedName name="Total_FFO_adjustment_for_post_financeability___nominal">#REF!</definedName>
    <definedName name="Total_FFO_pre_interest_adjustment_for_post_financeability___nominal">#REF!</definedName>
    <definedName name="Total_households_connected">#REF!</definedName>
    <definedName name="Total_Index_linked_debt_BEG___nominal.ADDN1">#REF!</definedName>
    <definedName name="Total_Index_linked_debt_BEG___nominal.ADDN2">#REF!</definedName>
    <definedName name="Total_Index_linked_debt_BEG___nominal.BR">#REF!</definedName>
    <definedName name="Total_Index_linked_debt_BEG___nominal.WN">#REF!</definedName>
    <definedName name="Total_Index_linked_debt_BEG___nominal.WR">#REF!</definedName>
    <definedName name="Total_Index_linked_debt_BEG___nominal.WWN">#REF!</definedName>
    <definedName name="Total_Index_linked_debt_indexation___nominal.ADDN1">#REF!</definedName>
    <definedName name="Total_Index_linked_debt_indexation___nominal.ADDN1.NEG">#REF!</definedName>
    <definedName name="Total_Index_linked_debt_indexation___nominal.ADDN2">#REF!</definedName>
    <definedName name="Total_Index_linked_debt_indexation___nominal.ADDN2.NEG">#REF!</definedName>
    <definedName name="Total_Index_linked_debt_indexation___nominal.BR">#REF!</definedName>
    <definedName name="Total_Index_linked_debt_indexation___nominal.BR.NEG">#REF!</definedName>
    <definedName name="Total_Index_linked_debt_indexation___nominal.WN">#REF!</definedName>
    <definedName name="Total_Index_linked_debt_indexation___nominal.WN.NEG">#REF!</definedName>
    <definedName name="Total_Index_linked_debt_indexation___nominal.WR">#REF!</definedName>
    <definedName name="Total_Index_linked_debt_indexation___nominal.WR.NEG">#REF!</definedName>
    <definedName name="Total_Index_linked_debt_indexation___nominal.WWN">#REF!</definedName>
    <definedName name="Total_Index_linked_debt_indexation___nominal.WWN.NEG">#REF!</definedName>
    <definedName name="Total_interest_adjustment_for_financial_metrics___Appointee___nominal">#REF!</definedName>
    <definedName name="Total_interest_adjustment_for_post_financeability___nominal.ADDN1">#REF!</definedName>
    <definedName name="Total_interest_adjustment_for_post_financeability___nominal.ADDN2">#REF!</definedName>
    <definedName name="Total_interest_adjustment_for_post_financeability___nominal.BR">#REF!</definedName>
    <definedName name="Total_interest_adjustment_for_post_financeability___nominal.WN">#REF!</definedName>
    <definedName name="Total_interest_adjustment_for_post_financeability___nominal.WR">#REF!</definedName>
    <definedName name="Total_interest_adjustment_for_post_financeability___nominal.WWN">#REF!</definedName>
    <definedName name="Total_liabilities___control___nominal.ADDN1">#REF!</definedName>
    <definedName name="Total_liabilities___control___nominal.ADDN2">#REF!</definedName>
    <definedName name="Total_liabilities___control___nominal.BR">#REF!</definedName>
    <definedName name="Total_liabilities___control___nominal.WN">#REF!</definedName>
    <definedName name="Total_liabilities___control___nominal.WR">#REF!</definedName>
    <definedName name="Total_liabilities___control___nominal.WWN">#REF!</definedName>
    <definedName name="Total_liabilities___Retail___nominal">#REF!</definedName>
    <definedName name="Total_liabilities___Wholesale___nominal">#REF!</definedName>
    <definedName name="Total_liabilities_and_equity___Business___nominal">#REF!</definedName>
    <definedName name="Total_liabilities_and_equity___Residential___nominal">#REF!</definedName>
    <definedName name="Total_loan_interest___control___nominal.ADDN1">#REF!</definedName>
    <definedName name="Total_loan_interest___control___nominal.ADDN2">#REF!</definedName>
    <definedName name="Total_loan_interest___control___nominal.BR">#REF!</definedName>
    <definedName name="Total_loan_interest___control___nominal.WN">#REF!</definedName>
    <definedName name="Total_loan_interest___control___nominal.WR">#REF!</definedName>
    <definedName name="Total_loan_interest___control___nominal.WWN">#REF!</definedName>
    <definedName name="Total_loan_interest___control___wholesale___nominal">#REF!</definedName>
    <definedName name="Total_measured_and_unmeasured_residential_revenue_inclusive_of_DPC_margin___post_financeability___real">#REF!</definedName>
    <definedName name="Total_measured_residential_retail_service_revenue___nominal">#REF!</definedName>
    <definedName name="Total_net_capital_expenditure___nominal.ADDN1">#REF!</definedName>
    <definedName name="Total_net_capital_expenditure___nominal.ADDN1.NEG">#REF!</definedName>
    <definedName name="Total_net_capital_expenditure___nominal.ADDN2">#REF!</definedName>
    <definedName name="Total_net_capital_expenditure___nominal.ADDN2.NEG">#REF!</definedName>
    <definedName name="Total_net_capital_expenditure___nominal.BR">#REF!</definedName>
    <definedName name="Total_net_capital_expenditure___nominal.BR.NEG">#REF!</definedName>
    <definedName name="Total_net_capital_expenditure___nominal.WN">#REF!</definedName>
    <definedName name="Total_net_capital_expenditure___nominal.WN.NEG">#REF!</definedName>
    <definedName name="Total_net_capital_expenditure___nominal.WR">#REF!</definedName>
    <definedName name="Total_net_capital_expenditure___nominal.WR.NEG">#REF!</definedName>
    <definedName name="Total_net_capital_expenditure___nominal.WWN">#REF!</definedName>
    <definedName name="Total_net_capital_expenditure___nominal.WWN.NEG">#REF!</definedName>
    <definedName name="Total_net_margin___nominal">#REF!</definedName>
    <definedName name="Total_net_operating_expenditure___nominal.ADDN1">#REF!</definedName>
    <definedName name="Total_net_operating_expenditure___nominal.ADDN1.NEG">#REF!</definedName>
    <definedName name="Total_net_operating_expenditure___nominal.ADDN2">#REF!</definedName>
    <definedName name="Total_net_operating_expenditure___nominal.ADDN2.NEG">#REF!</definedName>
    <definedName name="Total_net_operating_expenditure___nominal.BR">#REF!</definedName>
    <definedName name="Total_net_operating_expenditure___nominal.BR.NEG">#REF!</definedName>
    <definedName name="Total_net_operating_expenditure___nominal.WN">#REF!</definedName>
    <definedName name="Total_net_operating_expenditure___nominal.WN.NEG">#REF!</definedName>
    <definedName name="Total_net_operating_expenditure___nominal.WR">#REF!</definedName>
    <definedName name="Total_net_operating_expenditure___nominal.WR.NEG">#REF!</definedName>
    <definedName name="Total_net_operating_expenditure___nominal.WWN">#REF!</definedName>
    <definedName name="Total_net_operating_expenditure___nominal.WWN.NEG">#REF!</definedName>
    <definedName name="Total_net_operating_expenditure___wholesale___nominal">#REF!</definedName>
    <definedName name="Total_net_operating_expenditure_for_PAYG___nominal.ADDN1">#REF!</definedName>
    <definedName name="Total_net_operating_expenditure_for_PAYG___nominal.ADDN2">#REF!</definedName>
    <definedName name="Total_net_operating_expenditure_for_PAYG___nominal.BR">#REF!</definedName>
    <definedName name="Total_net_operating_expenditure_for_PAYG___nominal.WN">#REF!</definedName>
    <definedName name="Total_net_operating_expenditure_for_PAYG___nominal.WR">#REF!</definedName>
    <definedName name="Total_net_operating_expenditure_for_PAYG___nominal.WWN">#REF!</definedName>
    <definedName name="Total_non_current_assets___control___nominal.ADDN1">#REF!</definedName>
    <definedName name="Total_non_current_assets___control___nominal.ADDN2">#REF!</definedName>
    <definedName name="Total_non_current_assets___control___nominal.BR">#REF!</definedName>
    <definedName name="Total_non_current_assets___control___nominal.WN">#REF!</definedName>
    <definedName name="Total_non_current_assets___control___nominal.WR">#REF!</definedName>
    <definedName name="Total_non_current_assets___control___nominal.WWN">#REF!</definedName>
    <definedName name="Total_non_current_assets___Retail___nominal">#REF!</definedName>
    <definedName name="Total_non_current_assets___Wholesale___nominal">#REF!</definedName>
    <definedName name="Total_operating_income___nominal.ADDN1">#REF!</definedName>
    <definedName name="Total_operating_income___nominal.ADDN2">#REF!</definedName>
    <definedName name="Total_operating_income___nominal.BR">#REF!</definedName>
    <definedName name="Total_operating_income___nominal.WN">#REF!</definedName>
    <definedName name="Total_operating_income___nominal.WR">#REF!</definedName>
    <definedName name="Total_operating_income___nominal.WWN">#REF!</definedName>
    <definedName name="Total_ordinary_shares_issued___nominal">#REF!</definedName>
    <definedName name="Total_other_income__incl._3rd_party_income____wholesale___nominal">#REF!</definedName>
    <definedName name="Total_other_income__incl._3rd_party_income___control.ADDN1">#REF!</definedName>
    <definedName name="Total_other_income__incl._3rd_party_income___control.ADDN2">#REF!</definedName>
    <definedName name="Total_other_income__incl._3rd_party_income___control.BR">#REF!</definedName>
    <definedName name="Total_other_income__incl._3rd_party_income___control.WN">#REF!</definedName>
    <definedName name="Total_other_income__incl._3rd_party_income___control.WR">#REF!</definedName>
    <definedName name="Total_other_income__incl._3rd_party_income___control.WWN">#REF!</definedName>
    <definedName name="Total_post_financeability_impact_on_tax___wholesale___nominal">#REF!</definedName>
    <definedName name="Total_post_financeability_revenue_adjustments___Business____real">#REF!</definedName>
    <definedName name="Total_receivables_by_tariff_bands___nominal">#REF!</definedName>
    <definedName name="Total_regulatory_equity___regulated_earnings_for_the_regulated_company___Appointee">#REF!</definedName>
    <definedName name="Total_residential_retail_costs___households___bill_module">#REF!</definedName>
    <definedName name="Total_residential_retail_costs___single_service___bill_module">#REF!</definedName>
    <definedName name="Total_residential_retail_costs___Water_and_Wastewater___bill_module">#REF!</definedName>
    <definedName name="Total_residential_retail_costs_per_dual_service_household___bill_module">#REF!</definedName>
    <definedName name="Total_residential_retail_costs_per_household___bill_module">#REF!</definedName>
    <definedName name="Total_residential_retail_costs_per_single_service_household___bill_module">#REF!</definedName>
    <definedName name="Total_residential_retail_joint_service_revenue_inc_DPC_margin___real">#REF!</definedName>
    <definedName name="Total_residential_retail_service_revenue_for_debtor_days___nominal">#REF!</definedName>
    <definedName name="Total_residential_retail_single_service_revenue_inc_DPC_margin___real">#REF!</definedName>
    <definedName name="Total_Residentials_connected___control.ADDN1">#REF!</definedName>
    <definedName name="Total_Residentials_connected___control.ADDN2">#REF!</definedName>
    <definedName name="Total_Residentials_connected___control.BR">#REF!</definedName>
    <definedName name="Total_Residentials_connected___control.WN">#REF!</definedName>
    <definedName name="Total_Residentials_connected___control.WR">#REF!</definedName>
    <definedName name="Total_Residentials_connected___control.WWN">#REF!</definedName>
    <definedName name="Total_Residentials_connected___control__ADDN1_">#REF!</definedName>
    <definedName name="Total_Residentials_connected___control__ADDN2_">#REF!</definedName>
    <definedName name="Total_Residentials_connected___control__WN_">#REF!</definedName>
    <definedName name="Total_Residentials_connected___control__WR_">#REF!</definedName>
    <definedName name="Total_retail_cost_for_Residential_customers__inclusive_of_wholesale_costs____nominal">#REF!</definedName>
    <definedName name="Total_retail_depreciation___nominal">#REF!</definedName>
    <definedName name="Total_retail_depreciation___nominal.NEG">#REF!</definedName>
    <definedName name="Total_retail_depreciation___Nominal_POS">#REF!</definedName>
    <definedName name="Total_retail_Fixed_assets_balance___nominal">#REF!</definedName>
    <definedName name="Total_Retail_income___real">#REF!</definedName>
    <definedName name="Total_retail_operating_expenditure___nominal">#REF!</definedName>
    <definedName name="Total_retail_operating_expenditure___nominal.NEG">#REF!</definedName>
    <definedName name="Total_Retail_residential_income">#REF!</definedName>
    <definedName name="Total_Retail_retained_cash_balance___Nominal">#REF!</definedName>
    <definedName name="Total_revenue_accrued___Business___nominal">#REF!</definedName>
    <definedName name="Total_revenue_accrued_nominal___residential___nominal">#REF!</definedName>
    <definedName name="Total_revenue_per_customer___ADDN1___real">#REF!</definedName>
    <definedName name="Total_revenue_per_customer___ADDN2___real">#REF!</definedName>
    <definedName name="Total_tariff_band___forecast_allocated_wholesale_charge___nominal">#REF!</definedName>
    <definedName name="Total_tax_charge___wholesale___nominal">#REF!</definedName>
    <definedName name="Total_tax_charge___wholesale___nominal.NEG">#REF!</definedName>
    <definedName name="Total_temporary_difference_arising_in_year___nominal.ADDN1">#REF!</definedName>
    <definedName name="Total_temporary_difference_arising_in_year___nominal.ADDN2">#REF!</definedName>
    <definedName name="Total_temporary_difference_arising_in_year___nominal.BR">#REF!</definedName>
    <definedName name="Total_temporary_difference_arising_in_year___nominal.WN">#REF!</definedName>
    <definedName name="Total_temporary_difference_arising_in_year___nominal.WR">#REF!</definedName>
    <definedName name="Total_temporary_difference_arising_in_year___nominal.WWN">#REF!</definedName>
    <definedName name="Total_temporary_difference_arising_in_year___post_financeability___nominal.ADDN1">#REF!</definedName>
    <definedName name="Total_temporary_difference_arising_in_year___post_financeability___nominal.ADDN2">#REF!</definedName>
    <definedName name="Total_temporary_difference_arising_in_year___post_financeability___nominal.BR">#REF!</definedName>
    <definedName name="Total_temporary_difference_arising_in_year___post_financeability___nominal.WN">#REF!</definedName>
    <definedName name="Total_temporary_difference_arising_in_year___post_financeability___nominal.WR">#REF!</definedName>
    <definedName name="Total_temporary_difference_arising_in_year___post_financeability___nominal.WWN">#REF!</definedName>
    <definedName name="Total_third_party___principal_service_revenues___control___real.ADDN1">#REF!</definedName>
    <definedName name="Total_third_party___principal_service_revenues___control___real.ADDN2">#REF!</definedName>
    <definedName name="Total_third_party___principal_service_revenues___control___real.BR">#REF!</definedName>
    <definedName name="Total_third_party___principal_service_revenues___control___real.WN">#REF!</definedName>
    <definedName name="Total_third_party___principal_service_revenues___control___real.WR">#REF!</definedName>
    <definedName name="Total_third_party___principal_service_revenues___control___real.WWN">#REF!</definedName>
    <definedName name="Total_unmeasured_residential_retail_service_revenue___nominal">#REF!</definedName>
    <definedName name="Total_value_of_retail_Business_Margin___nominal">#REF!</definedName>
    <definedName name="Total_value_of_scrip_shares_issued___nominal">#REF!</definedName>
    <definedName name="Total_wholesale_charge_Business___nominal">#REF!</definedName>
    <definedName name="Total_Wholesale_control___Allowed_Revenues___simple_average___real">#REF!</definedName>
    <definedName name="Total_wholesale_revenue_impact_of_post_financeability___nominal.ADDN1">#REF!</definedName>
    <definedName name="Total_wholesale_revenue_impact_of_post_financeability___nominal.ADDN2">#REF!</definedName>
    <definedName name="Total_wholesale_revenue_impact_of_post_financeability___nominal.BR">#REF!</definedName>
    <definedName name="Total_wholesale_revenue_impact_of_post_financeability___nominal.WN">#REF!</definedName>
    <definedName name="Total_wholesale_revenue_impact_of_post_financeability___nominal.WR">#REF!</definedName>
    <definedName name="Total_wholesale_revenue_impact_of_post_financeability___nominal.WWN">#REF!</definedName>
    <definedName name="Total_wholesale_revenue_impact_of_post_financeability___real.ADDN1">#REF!</definedName>
    <definedName name="Total_wholesale_revenue_impact_of_post_financeability___real.ADDN2">#REF!</definedName>
    <definedName name="Total_wholesale_revenue_impact_of_post_financeability___real.BR">#REF!</definedName>
    <definedName name="Total_wholesale_revenue_impact_of_post_financeability___real.WN">#REF!</definedName>
    <definedName name="Total_wholesale_revenue_impact_of_post_financeability___real.WR">#REF!</definedName>
    <definedName name="Total_wholesale_revenue_impact_of_post_financeability___real.WWN">#REF!</definedName>
    <definedName name="Total_Wholesale_revenue_impact_of_post_financeability_margin___Business___real">#REF!</definedName>
    <definedName name="TotalNETScapex" localSheetId="1">#REF!</definedName>
    <definedName name="TotalNETScapex" localSheetId="0">#REF!</definedName>
    <definedName name="TotalNETScapex">#REF!</definedName>
    <definedName name="TotalNETwcapex" localSheetId="1">#REF!</definedName>
    <definedName name="TotalNETwcapex" localSheetId="0">#REF!</definedName>
    <definedName name="TotalNETwcapex">#REF!</definedName>
    <definedName name="Totals" localSheetId="1">#REF!</definedName>
    <definedName name="Totals">#REF!</definedName>
    <definedName name="Totex____control___real.ADDN1" localSheetId="1">#REF!</definedName>
    <definedName name="Totex____control___real.ADDN1">#REF!</definedName>
    <definedName name="Totex____control___real.ADDN2" localSheetId="1">#REF!</definedName>
    <definedName name="Totex____control___real.ADDN2">#REF!</definedName>
    <definedName name="Totex____control___real.BR">#REF!</definedName>
    <definedName name="Totex____control___real.WN">#REF!</definedName>
    <definedName name="Totex____control___real.WR">#REF!</definedName>
    <definedName name="Totex____control___real.WWN">#REF!</definedName>
    <definedName name="TOTgrosscapsew" localSheetId="1">#REF!</definedName>
    <definedName name="TOTgrosscapsew" localSheetId="0">#REF!</definedName>
    <definedName name="TOTgrosscapsew">#REF!</definedName>
    <definedName name="TOTgrosscapwat" localSheetId="1">#REF!</definedName>
    <definedName name="TOTgrosscapwat" localSheetId="0">#REF!</definedName>
    <definedName name="TOTgrosscapwat">#REF!</definedName>
    <definedName name="TOTnetcapsew2" localSheetId="1">#REF!</definedName>
    <definedName name="TOTnetcapsew2" localSheetId="0">#REF!</definedName>
    <definedName name="TOTnetcapsew2">#REF!</definedName>
    <definedName name="TOTnetcapwat2" localSheetId="1">#REF!</definedName>
    <definedName name="TOTnetcapwat2" localSheetId="0">#REF!</definedName>
    <definedName name="TOTnetcapwat2">#REF!</definedName>
    <definedName name="Trade_and_other_creditors_balance___Business___nominal" localSheetId="1">#REF!</definedName>
    <definedName name="Trade_and_other_creditors_balance___Business___nominal">#REF!</definedName>
    <definedName name="Trade_and_other_creditors_balance___Business___nominal.BEG" localSheetId="1">#REF!</definedName>
    <definedName name="Trade_and_other_creditors_balance___Business___nominal.BEG">#REF!</definedName>
    <definedName name="Trade_and_other_creditors_balance___Residential___nominal" localSheetId="1">#REF!</definedName>
    <definedName name="Trade_and_other_creditors_balance___Residential___nominal">#REF!</definedName>
    <definedName name="Trade_and_other_creditors_balance___Residential___nominal.BEG">#REF!</definedName>
    <definedName name="Trade_and_other_creditors_initial_balance___business___nominal">#REF!</definedName>
    <definedName name="Trade_and_other_creditors_initial_balance___Residential___nominal">#REF!</definedName>
    <definedName name="Trade_and_other_payables___Wholesale_creditors___residential_retail___POS">#REF!</definedName>
    <definedName name="Trade_creditors_and_other_payables_balance___Appointee___nominal">#REF!</definedName>
    <definedName name="Trade_creditors_and_other_payables_balance___control___nominal.ADDN1">#REF!</definedName>
    <definedName name="Trade_creditors_and_other_payables_balance___control___nominal.ADDN2">#REF!</definedName>
    <definedName name="Trade_creditors_and_other_payables_balance___control___nominal.BR">#REF!</definedName>
    <definedName name="Trade_creditors_and_other_payables_balance___control___nominal.WN">#REF!</definedName>
    <definedName name="Trade_creditors_and_other_payables_balance___control___nominal.WR">#REF!</definedName>
    <definedName name="Trade_creditors_and_other_payables_balance___control___nominal.WWN">#REF!</definedName>
    <definedName name="Trade_creditors_and_other_payables_balance___Wholesale___nominal">#REF!</definedName>
    <definedName name="Trade_creditors_balance___control___nominal.ADDN1">#REF!</definedName>
    <definedName name="Trade_creditors_balance___control___nominal.ADDN1.BEG">#REF!</definedName>
    <definedName name="Trade_creditors_balance___control___nominal.ADDN2">#REF!</definedName>
    <definedName name="Trade_creditors_balance___control___nominal.ADDN2.BEG">#REF!</definedName>
    <definedName name="Trade_creditors_balance___control___nominal.BR">#REF!</definedName>
    <definedName name="Trade_creditors_balance___control___nominal.BR.BEG">#REF!</definedName>
    <definedName name="Trade_creditors_balance___control___nominal.WN">#REF!</definedName>
    <definedName name="Trade_creditors_balance___control___nominal.WN.BEG">#REF!</definedName>
    <definedName name="Trade_creditors_balance___control___nominal.WR">#REF!</definedName>
    <definedName name="Trade_creditors_balance___control___nominal.WR.BEG">#REF!</definedName>
    <definedName name="Trade_creditors_balance___control___nominal.WWN">#REF!</definedName>
    <definedName name="Trade_creditors_balance___control___nominal.WWN.BEG">#REF!</definedName>
    <definedName name="Trade_creditors_target_balance___control___nominal.ADDN1">#REF!</definedName>
    <definedName name="Trade_creditors_target_balance___control___nominal.ADDN2">#REF!</definedName>
    <definedName name="Trade_creditors_target_balance___control___nominal.BR">#REF!</definedName>
    <definedName name="Trade_creditors_target_balance___control___nominal.WN">#REF!</definedName>
    <definedName name="Trade_creditors_target_balance___control___nominal.WR">#REF!</definedName>
    <definedName name="Trade_creditors_target_balance___control___nominal.WWN">#REF!</definedName>
    <definedName name="Trade_debtor_and_other_receivables_balance___Appointee___nominal">#REF!</definedName>
    <definedName name="Trade_debtors___Residential_b_f___nominal">#REF!</definedName>
    <definedName name="Trade_debtors_and_other_receivables_balance___control___nominal.ADDN1">#REF!</definedName>
    <definedName name="Trade_debtors_and_other_receivables_balance___control___nominal.ADDN2">#REF!</definedName>
    <definedName name="Trade_debtors_and_other_receivables_balance___control___nominal.BR">#REF!</definedName>
    <definedName name="Trade_debtors_and_other_receivables_balance___control___nominal.WN">#REF!</definedName>
    <definedName name="Trade_debtors_and_other_receivables_balance___control___nominal.WR">#REF!</definedName>
    <definedName name="Trade_debtors_and_other_receivables_balance___control___nominal.WWN">#REF!</definedName>
    <definedName name="Trade_debtors_and_other_receivables_balance___Wholesale___nominal">#REF!</definedName>
    <definedName name="Trade_debtors_balance___control___nominal.ADDN1">#REF!</definedName>
    <definedName name="Trade_debtors_balance___control___nominal.ADDN1.BEG">#REF!</definedName>
    <definedName name="Trade_debtors_balance___control___nominal.ADDN2">#REF!</definedName>
    <definedName name="Trade_debtors_balance___control___nominal.ADDN2.BEG">#REF!</definedName>
    <definedName name="Trade_debtors_balance___control___nominal.BR">#REF!</definedName>
    <definedName name="Trade_debtors_balance___control___nominal.BR.BEG">#REF!</definedName>
    <definedName name="Trade_debtors_balance___control___nominal.WN">#REF!</definedName>
    <definedName name="Trade_debtors_balance___control___nominal.WN.BEG">#REF!</definedName>
    <definedName name="Trade_debtors_balance___control___nominal.WR">#REF!</definedName>
    <definedName name="Trade_debtors_balance___control___nominal.WR.BEG">#REF!</definedName>
    <definedName name="Trade_debtors_balance___control___nominal.WWN">#REF!</definedName>
    <definedName name="Trade_debtors_balance___control___nominal.WWN.BEG">#REF!</definedName>
    <definedName name="Trade_debtors_target_balance___control___nominal.ADDN1">#REF!</definedName>
    <definedName name="Trade_debtors_target_balance___control___nominal.ADDN2">#REF!</definedName>
    <definedName name="Trade_debtors_target_balance___control___nominal.BR">#REF!</definedName>
    <definedName name="Trade_debtors_target_balance___control___nominal.WN">#REF!</definedName>
    <definedName name="Trade_debtors_target_balance___control___nominal.WR">#REF!</definedName>
    <definedName name="Trade_debtors_target_balance___control___nominal.WWN">#REF!</definedName>
    <definedName name="Transition" localSheetId="1">#REF!</definedName>
    <definedName name="Transition" localSheetId="0">#REF!</definedName>
    <definedName name="Transition">#REF!</definedName>
    <definedName name="trdhtr" localSheetId="1" hidden="1">#REF!</definedName>
    <definedName name="trdhtr" localSheetId="0" hidden="1">#REF!</definedName>
    <definedName name="trdhtr" localSheetId="5" hidden="1">#REF!</definedName>
    <definedName name="trdhtr" hidden="1">#REF!</definedName>
    <definedName name="Trk_Tol" localSheetId="1">#REF!</definedName>
    <definedName name="Trk_Tol" localSheetId="0">#REF!</definedName>
    <definedName name="Trk_Tol" localSheetId="5">#REF!</definedName>
    <definedName name="Trk_Tol">#REF!</definedName>
    <definedName name="TYNE_WEAR" localSheetId="1">#REF!</definedName>
    <definedName name="TYNE_WEAR" localSheetId="0">#REF!</definedName>
    <definedName name="TYNE_WEAR" localSheetId="5">#REF!</definedName>
    <definedName name="TYNE_WEAR">#REF!</definedName>
    <definedName name="Units">#REF!</definedName>
    <definedName name="Units_in_a_million">#REF!</definedName>
    <definedName name="Unmeasured_apportioned_revenue___business___nominal.ADDN1">#REF!</definedName>
    <definedName name="Unmeasured_apportioned_revenue___business___nominal.ADDN2">#REF!</definedName>
    <definedName name="Unmeasured_apportioned_revenue___business___nominal.BR">#REF!</definedName>
    <definedName name="Unmeasured_apportioned_revenue___business___nominal.WN">#REF!</definedName>
    <definedName name="Unmeasured_apportioned_revenue___business___nominal.WR">#REF!</definedName>
    <definedName name="Unmeasured_apportioned_revenue___business___nominal.WWN">#REF!</definedName>
    <definedName name="Unmeasured_apportioned_revenue___business___nominal_total">#REF!</definedName>
    <definedName name="Unmeasured_apportioned_revenue___residential___nominal.ADDN1">#REF!</definedName>
    <definedName name="Unmeasured_apportioned_revenue___residential___nominal.ADDN2">#REF!</definedName>
    <definedName name="Unmeasured_apportioned_revenue___residential___nominal.BR">#REF!</definedName>
    <definedName name="Unmeasured_apportioned_revenue___residential___nominal.WN">#REF!</definedName>
    <definedName name="Unmeasured_apportioned_revenue___residential___nominal.WR">#REF!</definedName>
    <definedName name="Unmeasured_apportioned_revenue___residential___nominal.WWN">#REF!</definedName>
    <definedName name="Unmeasured_apportioned_revenue___residential___nominal_total">#REF!</definedName>
    <definedName name="Unmeasured_dual_service_customer_service_revenue_inc_DPC_margin___post_financeability___real">#REF!</definedName>
    <definedName name="Unmeasured_dual_service_customer_service_revenue_inc_DPC_margin___real">#REF!</definedName>
    <definedName name="Unmeasured_residential_retail_service_revenue___real">#REF!</definedName>
    <definedName name="Unmeasured_residential_retail_service_revenue_for_debtor_days___nominal">#REF!</definedName>
    <definedName name="Unmeasured_residential_retail_service_revenue_inc_DPC_margin___nominal">#REF!</definedName>
    <definedName name="Unmeasured_residential_retail_service_revenue_inc_DPC_margin___real">#REF!</definedName>
    <definedName name="Unmeasured_residential_retail_service_revenue_weighting">#REF!</definedName>
    <definedName name="Unmeasured_sewerage_customer_service_revenue_inc_DPC_margin___post_financeability___real">#REF!</definedName>
    <definedName name="Unmeasured_sewerage_customer_service_revenue_inc_DPC_margin___real">#REF!</definedName>
    <definedName name="Unmeasured_water_customer_service_revenue_inc_DPC_margin___post_financeability___real">#REF!</definedName>
    <definedName name="Unmeasured_water_customer_service_revenue_inc_DPC_margin___real">#REF!</definedName>
    <definedName name="Useful_life_of_wholesale_fixed_assets_roundup___control.ADDN1">#REF!</definedName>
    <definedName name="Useful_life_of_wholesale_fixed_assets_roundup___control.ADDN2">#REF!</definedName>
    <definedName name="Useful_life_of_wholesale_fixed_assets_roundup___control.BR">#REF!</definedName>
    <definedName name="Useful_life_of_wholesale_fixed_assets_roundup___control.WN">#REF!</definedName>
    <definedName name="Useful_life_of_wholesale_fixed_assets_roundup___control.WR">#REF!</definedName>
    <definedName name="Useful_life_of_wholesale_fixed_assets_roundup___control.WWN">#REF!</definedName>
    <definedName name="Value_of_scrip_shares_issued___control___nominal.ADDN1">#REF!</definedName>
    <definedName name="Value_of_scrip_shares_issued___control___nominal.ADDN2">#REF!</definedName>
    <definedName name="Value_of_scrip_shares_issued___control___nominal.BR">#REF!</definedName>
    <definedName name="Value_of_scrip_shares_issued___control___nominal.WN">#REF!</definedName>
    <definedName name="Value_of_scrip_shares_issued___control___nominal.WR">#REF!</definedName>
    <definedName name="Value_of_scrip_shares_issued___control___nominal.WWN">#REF!</definedName>
    <definedName name="W_GLAM" localSheetId="1">#REF!</definedName>
    <definedName name="W_GLAM" localSheetId="0">#REF!</definedName>
    <definedName name="W_GLAM" localSheetId="5">#REF!</definedName>
    <definedName name="W_GLAM">#REF!</definedName>
    <definedName name="W_MIDS" localSheetId="1">#REF!</definedName>
    <definedName name="W_MIDS" localSheetId="0">#REF!</definedName>
    <definedName name="W_MIDS" localSheetId="5">#REF!</definedName>
    <definedName name="W_MIDS">#REF!</definedName>
    <definedName name="W_SUSSEX" localSheetId="1">#REF!</definedName>
    <definedName name="W_SUSSEX" localSheetId="0">#REF!</definedName>
    <definedName name="W_SUSSEX" localSheetId="5">#REF!</definedName>
    <definedName name="W_SUSSEX">#REF!</definedName>
    <definedName name="W_YORKS" localSheetId="1">#REF!</definedName>
    <definedName name="W_YORKS" localSheetId="0">#REF!</definedName>
    <definedName name="W_YORKS" localSheetId="5">#REF!</definedName>
    <definedName name="W_YORKS">#REF!</definedName>
    <definedName name="WACC_nominal.ADDN1">#REF!</definedName>
    <definedName name="WACC_nominal.ADDN2">#REF!</definedName>
    <definedName name="WACC_nominal.BR">#REF!</definedName>
    <definedName name="WACC_nominal.WN">#REF!</definedName>
    <definedName name="WACC_nominal.WR">#REF!</definedName>
    <definedName name="WACC_nominal.WWN">#REF!</definedName>
    <definedName name="WACC_real.ADDN1">#REF!</definedName>
    <definedName name="WACC_real.ADDN2">#REF!</definedName>
    <definedName name="WACC_real.BR">#REF!</definedName>
    <definedName name="WACC_real.WN">#REF!</definedName>
    <definedName name="WACC_real.WR">#REF!</definedName>
    <definedName name="WACC_real.WWN">#REF!</definedName>
    <definedName name="WARWICKS" localSheetId="1">#REF!</definedName>
    <definedName name="WARWICKS" localSheetId="0">#REF!</definedName>
    <definedName name="WARWICKS" localSheetId="5">#REF!</definedName>
    <definedName name="WARWICKS">#REF!</definedName>
    <definedName name="WaSC_average_bill___5yr_average___nominal">#REF!</definedName>
    <definedName name="WaSC_average_bill___5yr_average___real">#REF!</definedName>
    <definedName name="WaSC_average_bill___nominal">#REF!</definedName>
    <definedName name="WaSC_average_bill___real">#REF!</definedName>
    <definedName name="WaSC_average_bill_growth___nominal">#REF!</definedName>
    <definedName name="WaSC_average_bill_growth___real">#REF!</definedName>
    <definedName name="WaSCstransition" localSheetId="1">#REF!</definedName>
    <definedName name="WaSCstransition" localSheetId="0">#REF!</definedName>
    <definedName name="WaSCstransition" localSheetId="5">#REF!</definedName>
    <definedName name="WaSCstransition">#REF!</definedName>
    <definedName name="Wastewater___Allowed_Revenues___real">#REF!</definedName>
    <definedName name="Wastewater_network___Allowed_Revenues___real">#REF!</definedName>
    <definedName name="Wastewater_network___K___periodic">#REF!</definedName>
    <definedName name="Wastewater_network_allowed_revenue_build_up___check">#REF!</definedName>
    <definedName name="Wastewater_network_allowed_revenue_build_up___check_overall">#REF!</definedName>
    <definedName name="Water___Allowed_Revenues___real">#REF!</definedName>
    <definedName name="Water_network___Allowed_Revenues___real">#REF!</definedName>
    <definedName name="Water_network___K___periodic">#REF!</definedName>
    <definedName name="Water_network_allowed_revenue_build_up___check">#REF!</definedName>
    <definedName name="Water_network_allowed_revenue_build_up___check_overall">#REF!</definedName>
    <definedName name="Water_resources___Allowed_Revenues___real">#REF!</definedName>
    <definedName name="Water_resources___K___periodic">#REF!</definedName>
    <definedName name="Water_resources_allowed_revenue_build_up___check">#REF!</definedName>
    <definedName name="Water_resources_allowed_revenue_build_up___check_overall">#REF!</definedName>
    <definedName name="WaterGC" localSheetId="1">#REF!</definedName>
    <definedName name="WaterGC" localSheetId="0">#REF!</definedName>
    <definedName name="WaterGC">#REF!</definedName>
    <definedName name="watIRE" localSheetId="1">#REF!</definedName>
    <definedName name="watIRE" localSheetId="0">#REF!</definedName>
    <definedName name="watIRE">#REF!</definedName>
    <definedName name="WatMNIgc" localSheetId="1">#REF!</definedName>
    <definedName name="WatMNIgc" localSheetId="0">#REF!</definedName>
    <definedName name="WatMNIgc">#REF!</definedName>
    <definedName name="WBaseG_Act" localSheetId="1">#REF!</definedName>
    <definedName name="WBaseG_Act" localSheetId="0">#REF!</definedName>
    <definedName name="WBaseG_Act">#REF!</definedName>
    <definedName name="WBaseG_BP" localSheetId="1">#REF!</definedName>
    <definedName name="WBaseG_BP" localSheetId="0">#REF!</definedName>
    <definedName name="WBaseG_BP">#REF!</definedName>
    <definedName name="WBaseG_FD" localSheetId="1">#REF!</definedName>
    <definedName name="WBaseG_FD" localSheetId="0">#REF!</definedName>
    <definedName name="WBaseG_FD">#REF!</definedName>
    <definedName name="WBaseN_Act" localSheetId="1">#REF!</definedName>
    <definedName name="WBaseN_Act" localSheetId="0">#REF!</definedName>
    <definedName name="WBaseN_Act">#REF!</definedName>
    <definedName name="WBaseN_FD" localSheetId="1">#REF!</definedName>
    <definedName name="WBaseN_FD" localSheetId="0">#REF!</definedName>
    <definedName name="WBaseN_FD">#REF!</definedName>
    <definedName name="wdfw" localSheetId="1">#REF!</definedName>
    <definedName name="wdfw" localSheetId="0">#REF!</definedName>
    <definedName name="wdfw" localSheetId="5">#REF!</definedName>
    <definedName name="wdfw">#REF!</definedName>
    <definedName name="wedfw" localSheetId="1">#REF!</definedName>
    <definedName name="wedfw" localSheetId="0">#REF!</definedName>
    <definedName name="wedfw" localSheetId="5">#REF!</definedName>
    <definedName name="wedfw">#REF!</definedName>
    <definedName name="wefw" localSheetId="1">#REF!</definedName>
    <definedName name="wefw" localSheetId="0">#REF!</definedName>
    <definedName name="wefw" localSheetId="5">#REF!</definedName>
    <definedName name="wefw">#REF!</definedName>
    <definedName name="wefwe" localSheetId="1">#REF!</definedName>
    <definedName name="wefwe" localSheetId="0">#REF!</definedName>
    <definedName name="wefwe" localSheetId="5">#REF!</definedName>
    <definedName name="wefwe">#REF!</definedName>
    <definedName name="wefwerf" localSheetId="1">#REF!</definedName>
    <definedName name="wefwerf" localSheetId="0">#REF!</definedName>
    <definedName name="wefwerf" localSheetId="5">#REF!</definedName>
    <definedName name="wefwerf">#REF!</definedName>
    <definedName name="Weighted_average_Base_RoRE_Appointee___nominal">#REF!</definedName>
    <definedName name="Weighted_PAYG_rate.ADDN1">#REF!</definedName>
    <definedName name="Weighted_PAYG_rate.ADDN2">#REF!</definedName>
    <definedName name="Weighted_PAYG_rate.BR">#REF!</definedName>
    <definedName name="Weighted_PAYG_rate.WN">#REF!</definedName>
    <definedName name="Weighted_PAYG_rate.WR">#REF!</definedName>
    <definedName name="Weighted_PAYG_rate.WWN">#REF!</definedName>
    <definedName name="Weighted_PAYG_rate___Wholesale">#REF!</definedName>
    <definedName name="Weighted_RCV_run_off_rate___nominal.ADDN1">#REF!</definedName>
    <definedName name="Weighted_RCV_run_off_rate___nominal.ADDN2">#REF!</definedName>
    <definedName name="Weighted_RCV_run_off_rate___nominal.BR">#REF!</definedName>
    <definedName name="Weighted_RCV_run_off_rate___nominal.WN">#REF!</definedName>
    <definedName name="Weighted_RCV_run_off_rate___nominal.WR">#REF!</definedName>
    <definedName name="Weighted_RCV_run_off_rate___nominal.WWN">#REF!</definedName>
    <definedName name="Weighted_RCV_run_off_rate___Wholesale___nominal">#REF!</definedName>
    <definedName name="Weighted_Total_retail_Business_margin">#REF!</definedName>
    <definedName name="WEnhG_BP" localSheetId="1">#REF!</definedName>
    <definedName name="WEnhG_BP" localSheetId="0">#REF!</definedName>
    <definedName name="WEnhG_BP">#REF!</definedName>
    <definedName name="WEnhG_FD" localSheetId="1">#REF!</definedName>
    <definedName name="WEnhG_FD" localSheetId="0">#REF!</definedName>
    <definedName name="WEnhG_FD">#REF!</definedName>
    <definedName name="WEnhN_Act" localSheetId="1">#REF!</definedName>
    <definedName name="WEnhN_Act" localSheetId="0">#REF!</definedName>
    <definedName name="WEnhN_Act">#REF!</definedName>
    <definedName name="WEnhN_FD" localSheetId="1">#REF!</definedName>
    <definedName name="WEnhN_FD" localSheetId="0">#REF!</definedName>
    <definedName name="WEnhN_FD">#REF!</definedName>
    <definedName name="wert" localSheetId="1" hidden="1">{"GROSS",#N/A,FALSE,"401C11"}</definedName>
    <definedName name="wert" localSheetId="0" hidden="1">{"GROSS",#N/A,FALSE,"401C11"}</definedName>
    <definedName name="wert" localSheetId="5" hidden="1">{"GROSS",#N/A,FALSE,"401C11"}</definedName>
    <definedName name="wert" hidden="1">{"GROSS",#N/A,FALSE,"401C11"}</definedName>
    <definedName name="WGross_Act" localSheetId="1">#REF!</definedName>
    <definedName name="WGross_Act" localSheetId="0">#REF!</definedName>
    <definedName name="WGross_Act">#REF!</definedName>
    <definedName name="Wholesale_additional_control_1_allowed_revenue__excluding_capital_connection_charges___other_income_and_operating_income__per_residential_customer___real" localSheetId="1">#REF!</definedName>
    <definedName name="Wholesale_additional_control_1_allowed_revenue__excluding_capital_connection_charges___other_income_and_operating_income__per_residential_customer___real">#REF!</definedName>
    <definedName name="Wholesale_additional_control_2_allowed_revenue__excluding_capital_connection_charges___other_income_and_operating_income__per_residential_customer___real" localSheetId="1">#REF!</definedName>
    <definedName name="Wholesale_additional_control_2_allowed_revenue__excluding_capital_connection_charges___other_income_and_operating_income__per_residential_customer___real">#REF!</definedName>
    <definedName name="Wholesale_allowed_revenue_per_customer___Growth___control.ADDN1" localSheetId="1">#REF!</definedName>
    <definedName name="Wholesale_allowed_revenue_per_customer___Growth___control.ADDN1">#REF!</definedName>
    <definedName name="Wholesale_allowed_revenue_per_customer___Growth___control.ADDN2">#REF!</definedName>
    <definedName name="Wholesale_allowed_revenue_per_customer___Growth___control.BR">#REF!</definedName>
    <definedName name="Wholesale_allowed_revenue_per_customer___Growth___control.WN">#REF!</definedName>
    <definedName name="Wholesale_allowed_revenue_per_customer___Growth___control.WR">#REF!</definedName>
    <definedName name="Wholesale_allowed_revenue_per_customer___Growth___control.WWN">#REF!</definedName>
    <definedName name="Wholesale_allowed_revenue_per_customer___real___Growth___ADDN1___real">#REF!</definedName>
    <definedName name="Wholesale_allowed_revenue_per_customer___real___Growth___ADDN2___real">#REF!</definedName>
    <definedName name="Wholesale_allowed_revenue_per_customer___real___Growth___BR___real">#REF!</definedName>
    <definedName name="Wholesale_allowed_revenue_per_customer___real___Growth___WN">#REF!</definedName>
    <definedName name="Wholesale_allowed_revenue_per_customer___real___Growth___WR">#REF!</definedName>
    <definedName name="Wholesale_allowed_revenue_per_customer___real___Growth___WWN___real">#REF!</definedName>
    <definedName name="Wholesale_and_retail_line_item_split___Capex_creditor___business_retail___nominal___POS">#REF!</definedName>
    <definedName name="Wholesale_and_retail_line_item_split___capex_creditors___residential_retail___nominal_POS">#REF!</definedName>
    <definedName name="Wholesale_bio_resources_allowed_revenue__excluding_capital_connection_charges___other_income_and_operating_income__per_residential_customer___real">#REF!</definedName>
    <definedName name="Wholesale_charge___Residential___nominal">#REF!</definedName>
    <definedName name="Wholesale_control___residential_apportionment_CALC.ADDN1">#REF!</definedName>
    <definedName name="Wholesale_control___residential_apportionment_CALC.ADDN2">#REF!</definedName>
    <definedName name="Wholesale_control___residential_apportionment_CALC.BR">#REF!</definedName>
    <definedName name="Wholesale_control___residential_apportionment_CALC.WN">#REF!</definedName>
    <definedName name="Wholesale_control___residential_apportionment_CALC.WR">#REF!</definedName>
    <definedName name="Wholesale_control___residential_apportionment_CALC.WWN">#REF!</definedName>
    <definedName name="Wholesale_control__growth_calculated_over_5_years_period____K.ADDN1">#REF!</definedName>
    <definedName name="Wholesale_control__growth_calculated_over_5_years_period____K.ADDN2">#REF!</definedName>
    <definedName name="Wholesale_control__growth_calculated_over_5_years_period____K.BR">#REF!</definedName>
    <definedName name="Wholesale_control__growth_calculated_over_5_years_period____K.WN">#REF!</definedName>
    <definedName name="Wholesale_control__growth_calculated_over_5_years_period____K.WR">#REF!</definedName>
    <definedName name="Wholesale_control__growth_calculated_over_5_years_period____K.WWN">#REF!</definedName>
    <definedName name="Wholesale_control__growth_calculated_over_5_years_period____K___simple_average.ADDN1">#REF!</definedName>
    <definedName name="Wholesale_control__growth_calculated_over_5_years_period____K___simple_average.ADDN2">#REF!</definedName>
    <definedName name="Wholesale_control__growth_calculated_over_5_years_period____K___simple_average.BR">#REF!</definedName>
    <definedName name="Wholesale_control__growth_calculated_over_5_years_period____K___simple_average.WN">#REF!</definedName>
    <definedName name="Wholesale_control__growth_calculated_over_5_years_period____K___simple_average.WR">#REF!</definedName>
    <definedName name="Wholesale_control__growth_calculated_over_5_years_period____K___simple_average.WWN">#REF!</definedName>
    <definedName name="Wholesale_control_allowed_revenue__exc_capital_connection_charges__other_income_and_operating_income__per_residential_customer____real.ADDN1">#REF!</definedName>
    <definedName name="Wholesale_control_allowed_revenue__exc_capital_connection_charges__other_income_and_operating_income__per_residential_customer____real.ADDN2">#REF!</definedName>
    <definedName name="Wholesale_control_allowed_revenue__exc_capital_connection_charges__other_income_and_operating_income__per_residential_customer____real.BR">#REF!</definedName>
    <definedName name="Wholesale_control_allowed_revenue__exc_capital_connection_charges__other_income_and_operating_income__per_residential_customer____real.WN">#REF!</definedName>
    <definedName name="Wholesale_control_allowed_revenue__exc_capital_connection_charges__other_income_and_operating_income__per_residential_customer____real.WR">#REF!</definedName>
    <definedName name="Wholesale_control_allowed_revenue__exc_capital_connection_charges__other_income_and_operating_income__per_residential_customer____real.WWN">#REF!</definedName>
    <definedName name="Wholesale_control_allowed_revenue__exc_capital_connection_charges__other_income_and_operating_income__per_residential_customer____real___BR">#REF!</definedName>
    <definedName name="Wholesale_control_allowed_revenue__exc_capital_connection_charges__other_income_and_operating_income__per_residential_customer____real___WWN">#REF!</definedName>
    <definedName name="Wholesale_control_balance_sheet_balances.ADDN1">#REF!</definedName>
    <definedName name="Wholesale_control_balance_sheet_balances.ADDN2">#REF!</definedName>
    <definedName name="Wholesale_control_balance_sheet_balances.BR">#REF!</definedName>
    <definedName name="Wholesale_control_balance_sheet_balances.WN">#REF!</definedName>
    <definedName name="Wholesale_control_balance_sheet_balances.WR">#REF!</definedName>
    <definedName name="Wholesale_control_balance_sheet_balances.WWN">#REF!</definedName>
    <definedName name="Wholesale_control_balance_sheet_balances_overall.ADDN1">#REF!</definedName>
    <definedName name="Wholesale_control_balance_sheet_balances_overall.ADDN2">#REF!</definedName>
    <definedName name="Wholesale_control_balance_sheet_balances_overall.BR">#REF!</definedName>
    <definedName name="Wholesale_control_balance_sheet_balances_overall.WN">#REF!</definedName>
    <definedName name="Wholesale_control_balance_sheet_balances_overall.WR">#REF!</definedName>
    <definedName name="Wholesale_control_balance_sheet_balances_overall.WWN">#REF!</definedName>
    <definedName name="Wholesale_control_balance_sheets_balance">#REF!</definedName>
    <definedName name="Wholesale_control_balance_sheets_balance_overall">#REF!</definedName>
    <definedName name="Wholesale_creditor_balance___Business___nominal">#REF!</definedName>
    <definedName name="Wholesale_creditor_balance___Business___nominal.BEG">#REF!</definedName>
    <definedName name="Wholesale_creditor_balance___Residential___nominal">#REF!</definedName>
    <definedName name="Wholesale_creditor_balance___Residential___nominal.BEG">#REF!</definedName>
    <definedName name="Wholesale_DB_pension_cash_excess_over_charge___nominal.ADDN1">#REF!</definedName>
    <definedName name="Wholesale_DB_pension_cash_excess_over_charge___nominal.ADDN2">#REF!</definedName>
    <definedName name="Wholesale_DB_pension_cash_excess_over_charge___nominal.BR">#REF!</definedName>
    <definedName name="Wholesale_DB_pension_cash_excess_over_charge___nominal.WN">#REF!</definedName>
    <definedName name="Wholesale_DB_pension_cash_excess_over_charge___nominal.WR">#REF!</definedName>
    <definedName name="Wholesale_DB_pension_cash_excess_over_charge___nominal.WWN">#REF!</definedName>
    <definedName name="Wholesale_fixed_assets___half___control___nominal.ADDN1">#REF!</definedName>
    <definedName name="Wholesale_fixed_assets___half___control___nominal.ADDN2">#REF!</definedName>
    <definedName name="Wholesale_fixed_assets___half___control___nominal.BR">#REF!</definedName>
    <definedName name="Wholesale_fixed_assets___half___control___nominal.WN">#REF!</definedName>
    <definedName name="Wholesale_fixed_assets___half___control___nominal.WR">#REF!</definedName>
    <definedName name="Wholesale_fixed_assets___half___control___nominal.WWN">#REF!</definedName>
    <definedName name="Wholesale_fixed_assets_acc._dep._initial_balance___control___nominal.ADDN1">#REF!</definedName>
    <definedName name="Wholesale_fixed_assets_acc._dep._initial_balance___control___nominal.ADDN2">#REF!</definedName>
    <definedName name="Wholesale_fixed_assets_acc._dep._initial_balance___control___nominal.BR">#REF!</definedName>
    <definedName name="Wholesale_fixed_assets_acc._dep._initial_balance___control___nominal.WN">#REF!</definedName>
    <definedName name="Wholesale_fixed_assets_acc._dep._initial_balance___control___nominal.WR">#REF!</definedName>
    <definedName name="Wholesale_fixed_assets_acc._dep._initial_balance___control___nominal.WWN">#REF!</definedName>
    <definedName name="Wholesale_fixed_assets_balance___control___nominal.ADDN1">#REF!</definedName>
    <definedName name="Wholesale_fixed_assets_balance___control___nominal.ADDN1.BEG">#REF!</definedName>
    <definedName name="Wholesale_fixed_assets_balance___control___nominal.ADDN2">#REF!</definedName>
    <definedName name="Wholesale_fixed_assets_balance___control___nominal.ADDN2.BEG">#REF!</definedName>
    <definedName name="Wholesale_fixed_assets_balance___control___nominal.BR">#REF!</definedName>
    <definedName name="Wholesale_fixed_assets_balance___control___nominal.BR.BEG">#REF!</definedName>
    <definedName name="Wholesale_fixed_assets_balance___control___nominal.WN">#REF!</definedName>
    <definedName name="Wholesale_fixed_assets_balance___control___nominal.WN.BEG">#REF!</definedName>
    <definedName name="Wholesale_fixed_assets_balance___control___nominal.WR">#REF!</definedName>
    <definedName name="Wholesale_fixed_assets_balance___control___nominal.WR.BEG">#REF!</definedName>
    <definedName name="Wholesale_fixed_assets_balance___control___nominal.WWN">#REF!</definedName>
    <definedName name="Wholesale_fixed_assets_balance___control___nominal.WWN.BEG">#REF!</definedName>
    <definedName name="Wholesale_fixed_assets_depreciation___nominal.ADDN1">#REF!</definedName>
    <definedName name="Wholesale_fixed_assets_depreciation___nominal.ADDN1.NEG">#REF!</definedName>
    <definedName name="Wholesale_fixed_assets_depreciation___nominal.ADDN2">#REF!</definedName>
    <definedName name="Wholesale_fixed_assets_depreciation___nominal.ADDN2.NEG">#REF!</definedName>
    <definedName name="Wholesale_fixed_assets_depreciation___nominal.BR">#REF!</definedName>
    <definedName name="Wholesale_fixed_assets_depreciation___nominal.BR.NEG">#REF!</definedName>
    <definedName name="Wholesale_fixed_assets_depreciation___nominal.WN">#REF!</definedName>
    <definedName name="Wholesale_fixed_assets_depreciation___nominal.WN.NEG">#REF!</definedName>
    <definedName name="Wholesale_fixed_assets_depreciation___nominal.WR">#REF!</definedName>
    <definedName name="Wholesale_fixed_assets_depreciation___nominal.WR.NEG">#REF!</definedName>
    <definedName name="Wholesale_fixed_assets_depreciation___nominal.WWN">#REF!</definedName>
    <definedName name="Wholesale_fixed_assets_depreciation___nominal.WWN.NEG">#REF!</definedName>
    <definedName name="Wholesale_fixed_assets_depreciation___wholesale___nominal">#REF!</definedName>
    <definedName name="Wholesale_fixed_assets_depreciation___wholesale___nominal.NEG">#REF!</definedName>
    <definedName name="Wholesale_fixed_assets_depreciation_rate___control.ADDN1">#REF!</definedName>
    <definedName name="Wholesale_fixed_assets_depreciation_rate___control.ADDN2">#REF!</definedName>
    <definedName name="Wholesale_fixed_assets_depreciation_rate___control.BR">#REF!</definedName>
    <definedName name="Wholesale_fixed_assets_depreciation_rate___control.WN">#REF!</definedName>
    <definedName name="Wholesale_fixed_assets_depreciation_rate___control.WR">#REF!</definedName>
    <definedName name="Wholesale_fixed_assets_depreciation_rate___control.WWN">#REF!</definedName>
    <definedName name="Wholesale_fixed_assets_initial_balance___control___nominal.ADDN1">#REF!</definedName>
    <definedName name="Wholesale_fixed_assets_initial_balance___control___nominal.ADDN2">#REF!</definedName>
    <definedName name="Wholesale_fixed_assets_initial_balance___control___nominal.BR">#REF!</definedName>
    <definedName name="Wholesale_fixed_assets_initial_balance___control___nominal.WN">#REF!</definedName>
    <definedName name="Wholesale_fixed_assets_initial_balance___control___nominal.WR">#REF!</definedName>
    <definedName name="Wholesale_fixed_assets_initial_balance___control___nominal.WWN">#REF!</definedName>
    <definedName name="Wholesale_measured_charge___Retail_residential___nominal">#REF!</definedName>
    <definedName name="Wholesale_measured_charge_proportion_____100__alert">#REF!</definedName>
    <definedName name="Wholesale_measured_charge_proportion_____100__alert_overall">#REF!</definedName>
    <definedName name="Wholesale_measured_residential_revenue_weighting">#REF!</definedName>
    <definedName name="Wholesale_negative_tax_calculated___nominal">#REF!</definedName>
    <definedName name="Wholesale_negative_tax_calculated___post_financeability___nominal">#REF!</definedName>
    <definedName name="Wholesale_positive_tax_calculated___nominal">#REF!</definedName>
    <definedName name="Wholesale_positive_tax_calculated___post_financeability___nominal">#REF!</definedName>
    <definedName name="Wholesale_post_financeability_adjustments___real.ADDN1">#REF!</definedName>
    <definedName name="Wholesale_post_financeability_adjustments___real.ADDN2">#REF!</definedName>
    <definedName name="Wholesale_post_financeability_adjustments___real.BR">#REF!</definedName>
    <definedName name="Wholesale_post_financeability_adjustments___real.WN">#REF!</definedName>
    <definedName name="Wholesale_post_financeability_adjustments___real.WR">#REF!</definedName>
    <definedName name="Wholesale_post_financeability_adjustments___real.WWN">#REF!</definedName>
    <definedName name="Wholesale_post_financeability_revenue_impact___nominal">#REF!</definedName>
    <definedName name="Wholesale_revenue_impact_of_post_financeability__by_tariff_band___Business___nominal.1">#REF!</definedName>
    <definedName name="Wholesale_revenue_impact_of_post_financeability__by_tariff_band___Business___nominal.2">#REF!</definedName>
    <definedName name="Wholesale_revenue_impact_of_post_financeability__by_tariff_band___Business___nominal.3">#REF!</definedName>
    <definedName name="Wholesale_revenue_impact_of_post_financeability_margin___by_tariff_band___Business___nominal.1">#REF!</definedName>
    <definedName name="Wholesale_revenue_impact_of_post_financeability_margin___by_tariff_band___Business___nominal.2">#REF!</definedName>
    <definedName name="Wholesale_revenue_impact_of_post_financeability_margin___by_tariff_band___Business___nominal.3">#REF!</definedName>
    <definedName name="Wholesale_revenue_impact_of_post_financeability_margin___by_tariff_band___Business___real.1">#REF!</definedName>
    <definedName name="Wholesale_revenue_impact_of_post_financeability_margin___by_tariff_band___Business___real.2">#REF!</definedName>
    <definedName name="Wholesale_revenue_impact_of_post_financeability_margin___by_tariff_band___Business___real.3">#REF!</definedName>
    <definedName name="Wholesale_tax_due___nominal">#REF!</definedName>
    <definedName name="Wholesale_tax_due___post_financeability___nominal">#REF!</definedName>
    <definedName name="Wholesale_tax_loss_balance___nominal">#REF!</definedName>
    <definedName name="Wholesale_tax_loss_balance___nominal.BEG">#REF!</definedName>
    <definedName name="Wholesale_tax_loss_balance___post_financeability___nominal">#REF!</definedName>
    <definedName name="Wholesale_tax_loss_balance___post_financeability___nominal.BEG">#REF!</definedName>
    <definedName name="Wholesale_total_base_RORE___nominal">#REF!</definedName>
    <definedName name="Wholesale_total_revenue_apportioned___residential___nominal">#REF!</definedName>
    <definedName name="Wholesale_unmeasured_charge___Retail_residential___nominal">#REF!</definedName>
    <definedName name="Wholesale_unmeasured_charge_proportion_____100__alert">#REF!</definedName>
    <definedName name="Wholesale_unmeasured_charge_proportion_____100__alert_overall">#REF!</definedName>
    <definedName name="Wholesale_unmeasured_residential_revenue_weighting">#REF!</definedName>
    <definedName name="Wholesale_wastewater_network_allowed_revenue__excluding_capital_connection_charges__other_income_and_operating_income__per_residential_customer___real">#REF!</definedName>
    <definedName name="Wholesale_water_network_allowed_revenue__excluding_capital_connection_charges__other_income_and_operating_income__per_residential_customer___real">#REF!</definedName>
    <definedName name="Wholesale_water_resources_allowed_revenue__excluding_capital_connection_charges__other_income_and_operating_income__per_residential_customer___real">#REF!</definedName>
    <definedName name="WILTS" localSheetId="1">#REF!</definedName>
    <definedName name="WILTS" localSheetId="0">#REF!</definedName>
    <definedName name="WILTS" localSheetId="5">#REF!</definedName>
    <definedName name="WILTS">#REF!</definedName>
    <definedName name="WIREN_Act" localSheetId="1">#REF!</definedName>
    <definedName name="WIREN_Act" localSheetId="0">#REF!</definedName>
    <definedName name="WIREN_Act">#REF!</definedName>
    <definedName name="WMNIN_Act" localSheetId="1">#REF!</definedName>
    <definedName name="WMNIN_Act" localSheetId="0">#REF!</definedName>
    <definedName name="WMNIN_Act">#REF!</definedName>
    <definedName name="WNet_Act" localSheetId="1">#REF!</definedName>
    <definedName name="WNet_Act" localSheetId="0">#REF!</definedName>
    <definedName name="WNet_Act">#REF!</definedName>
    <definedName name="WNet_BP" localSheetId="1">#REF!</definedName>
    <definedName name="WNet_BP" localSheetId="0">#REF!</definedName>
    <definedName name="WNet_BP">#REF!</definedName>
    <definedName name="WNet_FD" localSheetId="1">#REF!</definedName>
    <definedName name="WNet_FD" localSheetId="0">#REF!</definedName>
    <definedName name="WNet_FD">#REF!</definedName>
    <definedName name="WoC_average_bill___5yr_average___nominal" localSheetId="1">#REF!</definedName>
    <definedName name="WoC_average_bill___5yr_average___nominal">#REF!</definedName>
    <definedName name="WoC_average_bill___5yr_average___real" localSheetId="1">#REF!</definedName>
    <definedName name="WoC_average_bill___5yr_average___real">#REF!</definedName>
    <definedName name="WoC_average_bill___nominal" localSheetId="1">#REF!</definedName>
    <definedName name="WoC_average_bill___nominal">#REF!</definedName>
    <definedName name="WoC_average_bill___real">#REF!</definedName>
    <definedName name="WoC_average_bill_growth___nominal">#REF!</definedName>
    <definedName name="WoC_average_bill_growth___real">#REF!</definedName>
    <definedName name="WoCstransition" localSheetId="1">#REF!</definedName>
    <definedName name="WoCstransition" localSheetId="0">#REF!</definedName>
    <definedName name="WoCstransition" localSheetId="5">#REF!</definedName>
    <definedName name="WoCstransition">#REF!</definedName>
    <definedName name="wombat" localSheetId="1" hidden="1">#REF!</definedName>
    <definedName name="wombat" localSheetId="0" hidden="1">#REF!</definedName>
    <definedName name="wombat" localSheetId="5" hidden="1">#REF!</definedName>
    <definedName name="wombat" hidden="1">#REF!</definedName>
    <definedName name="Working_capital_balances___control___nominal.ADDN1">#REF!</definedName>
    <definedName name="Working_capital_balances___control___nominal.ADDN2">#REF!</definedName>
    <definedName name="Working_capital_balances___control___nominal.BR">#REF!</definedName>
    <definedName name="Working_capital_balances___control___nominal.WN">#REF!</definedName>
    <definedName name="Working_capital_balances___control___nominal.WR">#REF!</definedName>
    <definedName name="Working_capital_balances___control___nominal.WWN">#REF!</definedName>
    <definedName name="Working_capital_by_tariff_band_check">#REF!</definedName>
    <definedName name="Working_capital_by_tariff_band_check_calc">#REF!</definedName>
    <definedName name="Working_capital_by_tariff_band_check_overall">#REF!</definedName>
    <definedName name="wotsthis" localSheetId="1" hidden="1">{"P&amp;L phased",#N/A,FALSE,"P and L";"Interest phased",#N/A,FALSE,"Interest";"Cshf phased",#N/A,FALSE,"Cashflow";"BSheet phased",#N/A,FALSE,"B Sheet";"Capex phased",#N/A,FALSE,"Capex"}</definedName>
    <definedName name="wotsthis" localSheetId="0" hidden="1">{"P&amp;L phased",#N/A,FALSE,"P and L";"Interest phased",#N/A,FALSE,"Interest";"Cshf phased",#N/A,FALSE,"Cashflow";"BSheet phased",#N/A,FALSE,"B Sheet";"Capex phased",#N/A,FALSE,"Capex"}</definedName>
    <definedName name="wotsthis" localSheetId="5" hidden="1">{"P&amp;L phased",#N/A,FALSE,"P and L";"Interest phased",#N/A,FALSE,"Interest";"Cshf phased",#N/A,FALSE,"Cashflow";"BSheet phased",#N/A,FALSE,"B Sheet";"Capex phased",#N/A,FALSE,"Capex"}</definedName>
    <definedName name="wotsthis" hidden="1">{"P&amp;L phased",#N/A,FALSE,"P and L";"Interest phased",#N/A,FALSE,"Interest";"Cshf phased",#N/A,FALSE,"Cashflow";"BSheet phased",#N/A,FALSE,"B Sheet";"Capex phased",#N/A,FALSE,"Capex"}</definedName>
    <definedName name="wrn.CHARGE." localSheetId="1" hidden="1">{"CHARGE",#N/A,FALSE,"401C11"}</definedName>
    <definedName name="wrn.CHARGE." localSheetId="0" hidden="1">{"CHARGE",#N/A,FALSE,"401C11"}</definedName>
    <definedName name="wrn.CHARGE." localSheetId="5" hidden="1">{"CHARGE",#N/A,FALSE,"401C11"}</definedName>
    <definedName name="wrn.CHARGE." hidden="1">{"CHARGE",#N/A,FALSE,"401C11"}</definedName>
    <definedName name="wrn.GROSS." localSheetId="1" hidden="1">{"GROSS",#N/A,FALSE,"401C11"}</definedName>
    <definedName name="wrn.GROSS." localSheetId="0" hidden="1">{"GROSS",#N/A,FALSE,"401C11"}</definedName>
    <definedName name="wrn.GROSS." localSheetId="5" hidden="1">{"GROSS",#N/A,FALSE,"401C11"}</definedName>
    <definedName name="wrn.GROSS." hidden="1">{"GROSS",#N/A,FALSE,"401C11"}</definedName>
    <definedName name="wrn.NET." localSheetId="1" hidden="1">{"NET",#N/A,FALSE,"401C11"}</definedName>
    <definedName name="wrn.NET." localSheetId="0" hidden="1">{"NET",#N/A,FALSE,"401C11"}</definedName>
    <definedName name="wrn.NET." localSheetId="5" hidden="1">{"NET",#N/A,FALSE,"401C11"}</definedName>
    <definedName name="wrn.NET." hidden="1">{"NET",#N/A,FALSE,"401C11"}</definedName>
    <definedName name="wrn.papersdraft" localSheetId="1" hidden="1">{"bal",#N/A,FALSE,"working papers";"income",#N/A,FALSE,"working papers"}</definedName>
    <definedName name="wrn.papersdraft" localSheetId="0" hidden="1">{"bal",#N/A,FALSE,"working papers";"income",#N/A,FALSE,"working papers"}</definedName>
    <definedName name="wrn.papersdraft" localSheetId="5" hidden="1">{"bal",#N/A,FALSE,"working papers";"income",#N/A,FALSE,"working papers"}</definedName>
    <definedName name="wrn.papersdraft" hidden="1">{"bal",#N/A,FALSE,"working papers";"income",#N/A,FALSE,"working papers"}</definedName>
    <definedName name="wrn.Print._.5._.and._.12." localSheetId="1" hidden="1">{"EBIT 5",#N/A,FALSE,"EBIT";"NPAT 5",#N/A,FALSE,"EBIT";"EBITDA 5",#N/A,FALSE,"EBIT";"INTEREST 5",#N/A,FALSE,"EBIT";"TAX 5",#N/A,FALSE,"EBIT";"MI 5",#N/A,FALSE,"EBIT";"3G 5",#N/A,FALSE,"EBIT";"E-Com 5",#N/A,FALSE,"EBIT";"EBIT 12",#N/A,FALSE,"EBIT";"NPAT 12",#N/A,FALSE,"EBIT";"EBITDA 12",#N/A,FALSE,"EBIT";"INTEREST 12",#N/A,FALSE,"EBIT";"TAX 12",#N/A,FALSE,"EBIT";"MI 12",#N/A,FALSE,"EBIT"}</definedName>
    <definedName name="wrn.Print._.5._.and._.12." localSheetId="0" hidden="1">{"EBIT 5",#N/A,FALSE,"EBIT";"NPAT 5",#N/A,FALSE,"EBIT";"EBITDA 5",#N/A,FALSE,"EBIT";"INTEREST 5",#N/A,FALSE,"EBIT";"TAX 5",#N/A,FALSE,"EBIT";"MI 5",#N/A,FALSE,"EBIT";"3G 5",#N/A,FALSE,"EBIT";"E-Com 5",#N/A,FALSE,"EBIT";"EBIT 12",#N/A,FALSE,"EBIT";"NPAT 12",#N/A,FALSE,"EBIT";"EBITDA 12",#N/A,FALSE,"EBIT";"INTEREST 12",#N/A,FALSE,"EBIT";"TAX 12",#N/A,FALSE,"EBIT";"MI 12",#N/A,FALSE,"EBIT"}</definedName>
    <definedName name="wrn.Print._.5._.and._.12." localSheetId="5" hidden="1">{"EBIT 5",#N/A,FALSE,"EBIT";"NPAT 5",#N/A,FALSE,"EBIT";"EBITDA 5",#N/A,FALSE,"EBIT";"INTEREST 5",#N/A,FALSE,"EBIT";"TAX 5",#N/A,FALSE,"EBIT";"MI 5",#N/A,FALSE,"EBIT";"3G 5",#N/A,FALSE,"EBIT";"E-Com 5",#N/A,FALSE,"EBIT";"EBIT 12",#N/A,FALSE,"EBIT";"NPAT 12",#N/A,FALSE,"EBIT";"EBITDA 12",#N/A,FALSE,"EBIT";"INTEREST 12",#N/A,FALSE,"EBIT";"TAX 12",#N/A,FALSE,"EBIT";"MI 12",#N/A,FALSE,"EBIT"}</definedName>
    <definedName name="wrn.Print._.5._.and._.12." hidden="1">{"EBIT 5",#N/A,FALSE,"EBIT";"NPAT 5",#N/A,FALSE,"EBIT";"EBITDA 5",#N/A,FALSE,"EBIT";"INTEREST 5",#N/A,FALSE,"EBIT";"TAX 5",#N/A,FALSE,"EBIT";"MI 5",#N/A,FALSE,"EBIT";"3G 5",#N/A,FALSE,"EBIT";"E-Com 5",#N/A,FALSE,"EBIT";"EBIT 12",#N/A,FALSE,"EBIT";"NPAT 12",#N/A,FALSE,"EBIT";"EBITDA 12",#N/A,FALSE,"EBIT";"INTEREST 12",#N/A,FALSE,"EBIT";"TAX 12",#N/A,FALSE,"EBIT";"MI 12",#N/A,FALSE,"EBIT"}</definedName>
    <definedName name="wrn.Print._.Phased." localSheetId="1" hidden="1">{"P&amp;L phased",#N/A,FALSE,"P and L";"Interest phased",#N/A,FALSE,"Interest";"Cshf phased",#N/A,FALSE,"Cashflow";"BSheet phased",#N/A,FALSE,"B Sheet";"Capex phased",#N/A,FALSE,"Capex"}</definedName>
    <definedName name="wrn.Print._.Phased." localSheetId="0" hidden="1">{"P&amp;L phased",#N/A,FALSE,"P and L";"Interest phased",#N/A,FALSE,"Interest";"Cshf phased",#N/A,FALSE,"Cashflow";"BSheet phased",#N/A,FALSE,"B Sheet";"Capex phased",#N/A,FALSE,"Capex"}</definedName>
    <definedName name="wrn.Print._.Phased." localSheetId="5" hidden="1">{"P&amp;L phased",#N/A,FALSE,"P and L";"Interest phased",#N/A,FALSE,"Interest";"Cshf phased",#N/A,FALSE,"Cashflow";"BSheet phased",#N/A,FALSE,"B Sheet";"Capex phased",#N/A,FALSE,"Capex"}</definedName>
    <definedName name="wrn.Print._.Phased." hidden="1">{"P&amp;L phased",#N/A,FALSE,"P and L";"Interest phased",#N/A,FALSE,"Interest";"Cshf phased",#N/A,FALSE,"Cashflow";"BSheet phased",#N/A,FALSE,"B Sheet";"Capex phased",#N/A,FALSE,"Capex"}</definedName>
    <definedName name="wrn.wpapers." localSheetId="1" hidden="1">{"bal",#N/A,FALSE,"working papers";"income",#N/A,FALSE,"working papers"}</definedName>
    <definedName name="wrn.wpapers." localSheetId="0" hidden="1">{"bal",#N/A,FALSE,"working papers";"income",#N/A,FALSE,"working papers"}</definedName>
    <definedName name="wrn.wpapers." localSheetId="5" hidden="1">{"bal",#N/A,FALSE,"working papers";"income",#N/A,FALSE,"working papers"}</definedName>
    <definedName name="wrn.wpapers." hidden="1">{"bal",#N/A,FALSE,"working papers";"income",#N/A,FALSE,"working papers"}</definedName>
    <definedName name="WSHBPinputs" localSheetId="1">#REF!</definedName>
    <definedName name="WSHBPinputs" localSheetId="0">#REF!</definedName>
    <definedName name="WSHBPinputs">#REF!</definedName>
    <definedName name="WSHBPtrans" localSheetId="1">#REF!</definedName>
    <definedName name="WSHBPtrans" localSheetId="0">#REF!</definedName>
    <definedName name="WSHBPtrans">#REF!</definedName>
    <definedName name="WSHtransition" localSheetId="1">#REF!</definedName>
    <definedName name="WSHtransition" localSheetId="0">#REF!</definedName>
    <definedName name="WSHtransition" localSheetId="5">#REF!</definedName>
    <definedName name="WSHtransition">#REF!</definedName>
    <definedName name="WSXBPinputs" localSheetId="1">#REF!</definedName>
    <definedName name="WSXBPinputs" localSheetId="0">#REF!</definedName>
    <definedName name="WSXBPinputs">#REF!</definedName>
    <definedName name="WSXBPtrans" localSheetId="1">#REF!</definedName>
    <definedName name="WSXBPtrans" localSheetId="0">#REF!</definedName>
    <definedName name="WSXBPtrans">#REF!</definedName>
    <definedName name="WSXtransition" localSheetId="1">#REF!</definedName>
    <definedName name="WSXtransition" localSheetId="0">#REF!</definedName>
    <definedName name="WSXtransition" localSheetId="5">#REF!</definedName>
    <definedName name="WSXtransition">#REF!</definedName>
    <definedName name="Wtotalgrosscapx" localSheetId="1">#REF!</definedName>
    <definedName name="Wtotalgrosscapx" localSheetId="0">#REF!</definedName>
    <definedName name="Wtotalgrosscapx">#REF!</definedName>
    <definedName name="xxx" localSheetId="1" hidden="1">{"CHARGE",#N/A,FALSE,"401C11"}</definedName>
    <definedName name="xxx" localSheetId="0" hidden="1">{"CHARGE",#N/A,FALSE,"401C11"}</definedName>
    <definedName name="xxx" localSheetId="5" hidden="1">{"CHARGE",#N/A,FALSE,"401C11"}</definedName>
    <definedName name="xxx" hidden="1">{"CHARGE",#N/A,FALSE,"401C11"}</definedName>
    <definedName name="Year" localSheetId="1">#REF!</definedName>
    <definedName name="Year" localSheetId="0">#REF!</definedName>
    <definedName name="Year">#REF!</definedName>
    <definedName name="Year_average___nominal___RCV___Growth___BR" localSheetId="1">#REF!</definedName>
    <definedName name="Year_average___nominal___RCV___Growth___BR">#REF!</definedName>
    <definedName name="Year_average_nominal_RCV___Growth___ADDN1" localSheetId="1">#REF!</definedName>
    <definedName name="Year_average_nominal_RCV___Growth___ADDN1">#REF!</definedName>
    <definedName name="Year_average_nominal_RCV___Growth___ADDN2" localSheetId="1">#REF!</definedName>
    <definedName name="Year_average_nominal_RCV___Growth___ADDN2">#REF!</definedName>
    <definedName name="Year_average_nominal_RCV___Growth___WWN">#REF!</definedName>
    <definedName name="Year_average_nominal_RCV_Growth___WN">#REF!</definedName>
    <definedName name="Year_average_nominal_RCV_growth___WR">#REF!</definedName>
    <definedName name="Year_average_RCV___Growth___Wholesale___nominal">#REF!</definedName>
    <definedName name="Year_average_RCV_Growth____control.ADDN1">#REF!</definedName>
    <definedName name="Year_average_RCV_Growth____control.ADDN2">#REF!</definedName>
    <definedName name="Year_average_RCV_Growth____control.BR">#REF!</definedName>
    <definedName name="Year_average_RCV_Growth____control.WN">#REF!</definedName>
    <definedName name="Year_average_RCV_Growth____control.WR">#REF!</definedName>
    <definedName name="Year_average_RCV_Growth____control.WWN">#REF!</definedName>
    <definedName name="Years_from_valuation_date">#REF!</definedName>
    <definedName name="yhnry" localSheetId="1">#REF!</definedName>
    <definedName name="yhnry" localSheetId="0">#REF!</definedName>
    <definedName name="yhnry" localSheetId="5">#REF!</definedName>
    <definedName name="yhnry">#REF!</definedName>
    <definedName name="YKYBPinputs" localSheetId="1">#REF!</definedName>
    <definedName name="YKYBPinputs" localSheetId="0">#REF!</definedName>
    <definedName name="YKYBPinputs">#REF!</definedName>
    <definedName name="YKYBPtrans" localSheetId="1">#REF!</definedName>
    <definedName name="YKYBPtrans" localSheetId="0">#REF!</definedName>
    <definedName name="YKYBPtrans">#REF!</definedName>
    <definedName name="YKYtransition" localSheetId="1">#REF!</definedName>
    <definedName name="YKYtransition" localSheetId="0">#REF!</definedName>
    <definedName name="YKYtransition" localSheetId="5">#REF!</definedName>
    <definedName name="YKYtransition">#REF!</definedName>
    <definedName name="yyy" localSheetId="1" hidden="1">{"GROSS",#N/A,FALSE,"401C11"}</definedName>
    <definedName name="yyy" localSheetId="0" hidden="1">{"GROSS",#N/A,FALSE,"401C11"}</definedName>
    <definedName name="yyy" localSheetId="5" hidden="1">{"GROSS",#N/A,FALSE,"401C11"}</definedName>
    <definedName name="yyy" hidden="1">{"GROSS",#N/A,FALSE,"401C11"}</definedName>
    <definedName name="zzz" localSheetId="1" hidden="1">{"NET",#N/A,FALSE,"401C11"}</definedName>
    <definedName name="zzz" localSheetId="0" hidden="1">{"NET",#N/A,FALSE,"401C11"}</definedName>
    <definedName name="zzz" localSheetId="5" hidden="1">{"NET",#N/A,FALSE,"401C11"}</definedName>
    <definedName name="zzz" hidden="1">{"NET",#N/A,FALSE,"401C11"}</definedName>
  </definedNames>
  <calcPr calcId="191028"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136" i="7" l="1" a="1"/>
  <c r="O136" i="7" s="1"/>
  <c r="O135" i="7" a="1"/>
  <c r="O135" i="7" s="1"/>
  <c r="O134" i="7" a="1"/>
  <c r="O134" i="7" s="1"/>
  <c r="O133" i="7" a="1"/>
  <c r="O133" i="7" s="1"/>
  <c r="O132" i="7" a="1"/>
  <c r="O132" i="7" s="1"/>
  <c r="O131" i="7" a="1"/>
  <c r="O131" i="7" s="1"/>
  <c r="O130" i="7" a="1"/>
  <c r="O130" i="7" s="1"/>
  <c r="O129" i="7" a="1"/>
  <c r="O129" i="7" s="1"/>
  <c r="O128" i="7" a="1"/>
  <c r="O128" i="7" s="1"/>
  <c r="O127" i="7" a="1"/>
  <c r="O127" i="7" s="1"/>
  <c r="O153" i="7" a="1"/>
  <c r="O153" i="7" s="1"/>
  <c r="O152" i="7" a="1"/>
  <c r="O152" i="7" s="1"/>
  <c r="O151" i="7" a="1"/>
  <c r="O151" i="7" s="1"/>
  <c r="O150" i="7" a="1"/>
  <c r="O150" i="7" s="1"/>
  <c r="O149" i="7" a="1"/>
  <c r="O149" i="7" s="1"/>
  <c r="O148" i="7" a="1"/>
  <c r="O148" i="7" s="1"/>
  <c r="O147" i="7" a="1"/>
  <c r="O147" i="7" s="1"/>
  <c r="O146" i="7" a="1"/>
  <c r="O146" i="7" s="1"/>
  <c r="O145" i="7" a="1"/>
  <c r="O145" i="7" s="1"/>
  <c r="O144" i="7" a="1"/>
  <c r="O144" i="7" s="1"/>
  <c r="O272" i="7" a="1"/>
  <c r="O272" i="7" s="1"/>
  <c r="O271" i="7" a="1"/>
  <c r="O271" i="7" s="1"/>
  <c r="O270" i="7" a="1"/>
  <c r="O270" i="7" s="1"/>
  <c r="O269" i="7" a="1"/>
  <c r="O269" i="7" s="1"/>
  <c r="O268" i="7" a="1"/>
  <c r="O268" i="7" s="1"/>
  <c r="O267" i="7" a="1"/>
  <c r="O267" i="7" s="1"/>
  <c r="O266" i="7" a="1"/>
  <c r="O266" i="7" s="1"/>
  <c r="O265" i="7" a="1"/>
  <c r="O265" i="7" s="1"/>
  <c r="O264" i="7" a="1"/>
  <c r="O264" i="7" s="1"/>
  <c r="O263" i="7" a="1"/>
  <c r="O263" i="7" s="1"/>
  <c r="O255" i="7" a="1"/>
  <c r="O255" i="7" s="1"/>
  <c r="O254" i="7" a="1"/>
  <c r="O254" i="7" s="1"/>
  <c r="O253" i="7" a="1"/>
  <c r="O253" i="7" s="1"/>
  <c r="O252" i="7" a="1"/>
  <c r="O252" i="7" s="1"/>
  <c r="O251" i="7" a="1"/>
  <c r="O251" i="7" s="1"/>
  <c r="O250" i="7" a="1"/>
  <c r="O250" i="7" s="1"/>
  <c r="O249" i="7" a="1"/>
  <c r="O249" i="7" s="1"/>
  <c r="O248" i="7" a="1"/>
  <c r="O248" i="7" s="1"/>
  <c r="O247" i="7" a="1"/>
  <c r="O247" i="7" s="1"/>
  <c r="O246" i="7" a="1"/>
  <c r="O246" i="7" s="1"/>
  <c r="O273" i="7" l="1"/>
  <c r="O256" i="7"/>
  <c r="O137" i="7"/>
  <c r="O154" i="7"/>
  <c r="O230" i="7" a="1"/>
  <c r="O230" i="7" s="1"/>
  <c r="O231" i="7" a="1"/>
  <c r="O231" i="7" s="1"/>
  <c r="O232" i="7" a="1"/>
  <c r="O232" i="7" s="1"/>
  <c r="O233" i="7" a="1"/>
  <c r="O233" i="7" s="1"/>
  <c r="O234" i="7" a="1"/>
  <c r="O234" i="7" s="1"/>
  <c r="O235" i="7" a="1"/>
  <c r="O235" i="7" s="1"/>
  <c r="O236" i="7" a="1"/>
  <c r="O236" i="7" s="1"/>
  <c r="O237" i="7" a="1"/>
  <c r="O237" i="7" s="1"/>
  <c r="O238" i="7" a="1"/>
  <c r="O238" i="7" s="1"/>
  <c r="O229" i="7" a="1"/>
  <c r="O229" i="7" s="1"/>
  <c r="O239" i="7" l="1"/>
  <c r="A1" i="39" l="1"/>
  <c r="C7" i="38"/>
  <c r="B3" i="38" s="1"/>
  <c r="A1" i="38"/>
  <c r="R63" i="22" l="1"/>
  <c r="Q63" i="22"/>
  <c r="R62" i="22"/>
  <c r="Q62" i="22"/>
  <c r="R61" i="22"/>
  <c r="Q61" i="22"/>
  <c r="R60" i="22"/>
  <c r="Q60" i="22"/>
  <c r="R59" i="22"/>
  <c r="Q59" i="22"/>
  <c r="R58" i="22"/>
  <c r="Q58" i="22"/>
  <c r="R57" i="22"/>
  <c r="Q57" i="22"/>
  <c r="R56" i="22"/>
  <c r="Q56" i="22"/>
  <c r="R55" i="22"/>
  <c r="Q55" i="22"/>
  <c r="R54" i="22"/>
  <c r="Q54" i="22"/>
  <c r="R53" i="22"/>
  <c r="Q53" i="22"/>
  <c r="R52" i="22"/>
  <c r="Q52" i="22"/>
  <c r="R51" i="22"/>
  <c r="Q51" i="22"/>
  <c r="R50" i="22"/>
  <c r="Q50" i="22"/>
  <c r="R49" i="22"/>
  <c r="Q49" i="22"/>
  <c r="R48" i="22"/>
  <c r="Q48" i="22"/>
  <c r="R47" i="22"/>
  <c r="Q47" i="22"/>
  <c r="R46" i="22"/>
  <c r="Q46" i="22"/>
  <c r="R45" i="22"/>
  <c r="Q45" i="22"/>
  <c r="R44" i="22"/>
  <c r="Q44" i="22"/>
  <c r="R43" i="22"/>
  <c r="Q43" i="22"/>
  <c r="R42" i="22"/>
  <c r="Q42" i="22"/>
  <c r="R41" i="22"/>
  <c r="Q41" i="22"/>
  <c r="R40" i="22"/>
  <c r="Q40" i="22"/>
  <c r="R39" i="22"/>
  <c r="Q39" i="22"/>
  <c r="R38" i="22"/>
  <c r="Q38" i="22"/>
  <c r="R37" i="22"/>
  <c r="Q37" i="22"/>
  <c r="R36" i="22"/>
  <c r="Q36" i="22"/>
  <c r="R35" i="22"/>
  <c r="Q35" i="22"/>
  <c r="R34" i="22"/>
  <c r="Q34" i="22"/>
  <c r="R33" i="22"/>
  <c r="Q33" i="22"/>
  <c r="R32" i="22"/>
  <c r="Q32" i="22"/>
  <c r="R31" i="22"/>
  <c r="Q31" i="22"/>
  <c r="R30" i="22"/>
  <c r="Q30" i="22"/>
  <c r="R29" i="22"/>
  <c r="Q29" i="22"/>
  <c r="R28" i="22"/>
  <c r="Q28" i="22"/>
  <c r="R27" i="22"/>
  <c r="Q27" i="22"/>
  <c r="R26" i="22"/>
  <c r="Q26" i="22"/>
  <c r="R25" i="22"/>
  <c r="Q25" i="22"/>
  <c r="R24" i="22"/>
  <c r="Q24" i="22"/>
  <c r="R23" i="22"/>
  <c r="Q23" i="22"/>
  <c r="R22" i="22"/>
  <c r="Q22" i="22"/>
  <c r="R21" i="22"/>
  <c r="Q21" i="22"/>
  <c r="R20" i="22"/>
  <c r="Q20" i="22"/>
  <c r="R19" i="22"/>
  <c r="Q19" i="22"/>
  <c r="R18" i="22"/>
  <c r="Q18" i="22"/>
  <c r="R17" i="22"/>
  <c r="Q17" i="22"/>
  <c r="R16" i="22"/>
  <c r="Q16" i="22"/>
  <c r="R15" i="22"/>
  <c r="Q15" i="22"/>
  <c r="R14" i="22"/>
  <c r="Q14" i="22"/>
  <c r="R13" i="22"/>
  <c r="Q13" i="22"/>
  <c r="R12" i="22"/>
  <c r="Q12" i="22"/>
  <c r="R11" i="22"/>
  <c r="Q11" i="22"/>
  <c r="R10" i="22"/>
  <c r="Q10" i="22"/>
  <c r="R9" i="22"/>
  <c r="Q9" i="22"/>
  <c r="R8" i="22"/>
  <c r="Q8" i="22"/>
  <c r="R7" i="22"/>
  <c r="Q7" i="22"/>
  <c r="R6" i="22"/>
  <c r="Q6" i="22"/>
  <c r="R5" i="22"/>
  <c r="Q5" i="22"/>
  <c r="R4" i="22"/>
  <c r="Q4" i="22"/>
  <c r="AA256" i="7" l="1"/>
  <c r="Z256" i="7"/>
  <c r="Y256" i="7"/>
  <c r="X256" i="7"/>
  <c r="W256" i="7"/>
  <c r="V256" i="7"/>
  <c r="C51" i="7" l="1" a="1"/>
  <c r="C51" i="7" s="1"/>
  <c r="C50" i="7" a="1"/>
  <c r="C50" i="7" s="1"/>
  <c r="C49" i="7" a="1"/>
  <c r="C49" i="7" s="1"/>
  <c r="C48" i="7" a="1"/>
  <c r="C48" i="7" s="1"/>
  <c r="C47" i="7" a="1"/>
  <c r="C47" i="7" s="1"/>
  <c r="C46" i="7" a="1"/>
  <c r="C46" i="7" s="1"/>
  <c r="C45" i="7" a="1"/>
  <c r="C45" i="7" s="1"/>
  <c r="C44" i="7" a="1"/>
  <c r="C44" i="7" s="1"/>
  <c r="C43" i="7" a="1"/>
  <c r="C43" i="7" s="1"/>
  <c r="C42" i="7" a="1"/>
  <c r="C42" i="7" s="1"/>
  <c r="N272" i="7" a="1"/>
  <c r="N272" i="7" s="1"/>
  <c r="M272" i="7" a="1"/>
  <c r="M272" i="7" s="1"/>
  <c r="L272" i="7" a="1"/>
  <c r="L272" i="7" s="1"/>
  <c r="K272" i="7" a="1"/>
  <c r="K272" i="7" s="1"/>
  <c r="J272" i="7" a="1"/>
  <c r="J272" i="7" s="1"/>
  <c r="I272" i="7" a="1"/>
  <c r="I272" i="7" s="1"/>
  <c r="H272" i="7" a="1"/>
  <c r="H272" i="7" s="1"/>
  <c r="G272" i="7" a="1"/>
  <c r="G272" i="7" s="1"/>
  <c r="F272" i="7" a="1"/>
  <c r="F272" i="7" s="1"/>
  <c r="E272" i="7" a="1"/>
  <c r="E272" i="7" s="1"/>
  <c r="D272" i="7" a="1"/>
  <c r="D272" i="7" s="1"/>
  <c r="C272" i="7" a="1"/>
  <c r="C272" i="7" s="1"/>
  <c r="N271" i="7" a="1"/>
  <c r="N271" i="7" s="1"/>
  <c r="M271" i="7" a="1"/>
  <c r="M271" i="7" s="1"/>
  <c r="L271" i="7" a="1"/>
  <c r="L271" i="7" s="1"/>
  <c r="K271" i="7" a="1"/>
  <c r="K271" i="7" s="1"/>
  <c r="J271" i="7" a="1"/>
  <c r="J271" i="7" s="1"/>
  <c r="I271" i="7" a="1"/>
  <c r="I271" i="7" s="1"/>
  <c r="H271" i="7" a="1"/>
  <c r="H271" i="7" s="1"/>
  <c r="G271" i="7" a="1"/>
  <c r="G271" i="7" s="1"/>
  <c r="F271" i="7" a="1"/>
  <c r="F271" i="7" s="1"/>
  <c r="E271" i="7" a="1"/>
  <c r="E271" i="7" s="1"/>
  <c r="D271" i="7" a="1"/>
  <c r="D271" i="7" s="1"/>
  <c r="C271" i="7" a="1"/>
  <c r="C271" i="7" s="1"/>
  <c r="N270" i="7" a="1"/>
  <c r="N270" i="7" s="1"/>
  <c r="M270" i="7" a="1"/>
  <c r="M270" i="7" s="1"/>
  <c r="L270" i="7" a="1"/>
  <c r="L270" i="7" s="1"/>
  <c r="K270" i="7" a="1"/>
  <c r="K270" i="7" s="1"/>
  <c r="J270" i="7" a="1"/>
  <c r="J270" i="7" s="1"/>
  <c r="I270" i="7" a="1"/>
  <c r="I270" i="7" s="1"/>
  <c r="H270" i="7" a="1"/>
  <c r="H270" i="7" s="1"/>
  <c r="G270" i="7" a="1"/>
  <c r="G270" i="7" s="1"/>
  <c r="F270" i="7" a="1"/>
  <c r="F270" i="7" s="1"/>
  <c r="E270" i="7" a="1"/>
  <c r="E270" i="7" s="1"/>
  <c r="D270" i="7" a="1"/>
  <c r="D270" i="7" s="1"/>
  <c r="C270" i="7" a="1"/>
  <c r="C270" i="7" s="1"/>
  <c r="N269" i="7" a="1"/>
  <c r="N269" i="7" s="1"/>
  <c r="M269" i="7" a="1"/>
  <c r="M269" i="7" s="1"/>
  <c r="L269" i="7" a="1"/>
  <c r="L269" i="7" s="1"/>
  <c r="K269" i="7" a="1"/>
  <c r="K269" i="7" s="1"/>
  <c r="J269" i="7" a="1"/>
  <c r="J269" i="7" s="1"/>
  <c r="I269" i="7" a="1"/>
  <c r="I269" i="7" s="1"/>
  <c r="H269" i="7" a="1"/>
  <c r="H269" i="7" s="1"/>
  <c r="G269" i="7" a="1"/>
  <c r="G269" i="7" s="1"/>
  <c r="F269" i="7" a="1"/>
  <c r="F269" i="7" s="1"/>
  <c r="E269" i="7" a="1"/>
  <c r="E269" i="7" s="1"/>
  <c r="D269" i="7" a="1"/>
  <c r="D269" i="7" s="1"/>
  <c r="C269" i="7" a="1"/>
  <c r="C269" i="7" s="1"/>
  <c r="N268" i="7" a="1"/>
  <c r="N268" i="7" s="1"/>
  <c r="M268" i="7" a="1"/>
  <c r="M268" i="7" s="1"/>
  <c r="L268" i="7" a="1"/>
  <c r="L268" i="7" s="1"/>
  <c r="K268" i="7" a="1"/>
  <c r="K268" i="7" s="1"/>
  <c r="J268" i="7" a="1"/>
  <c r="J268" i="7" s="1"/>
  <c r="I268" i="7" a="1"/>
  <c r="I268" i="7" s="1"/>
  <c r="H268" i="7" a="1"/>
  <c r="H268" i="7" s="1"/>
  <c r="G268" i="7" a="1"/>
  <c r="G268" i="7" s="1"/>
  <c r="F268" i="7" a="1"/>
  <c r="F268" i="7" s="1"/>
  <c r="E268" i="7" a="1"/>
  <c r="E268" i="7" s="1"/>
  <c r="D268" i="7" a="1"/>
  <c r="D268" i="7" s="1"/>
  <c r="C268" i="7" a="1"/>
  <c r="C268" i="7" s="1"/>
  <c r="N267" i="7" a="1"/>
  <c r="N267" i="7" s="1"/>
  <c r="M267" i="7" a="1"/>
  <c r="M267" i="7" s="1"/>
  <c r="L267" i="7" a="1"/>
  <c r="L267" i="7" s="1"/>
  <c r="K267" i="7" a="1"/>
  <c r="K267" i="7" s="1"/>
  <c r="J267" i="7" a="1"/>
  <c r="J267" i="7" s="1"/>
  <c r="I267" i="7" a="1"/>
  <c r="I267" i="7" s="1"/>
  <c r="H267" i="7" a="1"/>
  <c r="H267" i="7" s="1"/>
  <c r="G267" i="7" a="1"/>
  <c r="G267" i="7" s="1"/>
  <c r="F267" i="7" a="1"/>
  <c r="F267" i="7" s="1"/>
  <c r="E267" i="7" a="1"/>
  <c r="E267" i="7" s="1"/>
  <c r="D267" i="7" a="1"/>
  <c r="D267" i="7" s="1"/>
  <c r="C267" i="7" a="1"/>
  <c r="C267" i="7" s="1"/>
  <c r="N266" i="7" a="1"/>
  <c r="N266" i="7" s="1"/>
  <c r="M266" i="7" a="1"/>
  <c r="M266" i="7" s="1"/>
  <c r="L266" i="7" a="1"/>
  <c r="L266" i="7" s="1"/>
  <c r="K266" i="7" a="1"/>
  <c r="K266" i="7" s="1"/>
  <c r="J266" i="7" a="1"/>
  <c r="J266" i="7" s="1"/>
  <c r="I266" i="7" a="1"/>
  <c r="I266" i="7" s="1"/>
  <c r="H266" i="7" a="1"/>
  <c r="H266" i="7" s="1"/>
  <c r="G266" i="7" a="1"/>
  <c r="G266" i="7" s="1"/>
  <c r="F266" i="7" a="1"/>
  <c r="F266" i="7" s="1"/>
  <c r="E266" i="7" a="1"/>
  <c r="E266" i="7" s="1"/>
  <c r="D266" i="7" a="1"/>
  <c r="D266" i="7" s="1"/>
  <c r="C266" i="7" a="1"/>
  <c r="C266" i="7" s="1"/>
  <c r="N265" i="7" a="1"/>
  <c r="N265" i="7" s="1"/>
  <c r="M265" i="7" a="1"/>
  <c r="M265" i="7" s="1"/>
  <c r="L265" i="7" a="1"/>
  <c r="L265" i="7" s="1"/>
  <c r="K265" i="7" a="1"/>
  <c r="K265" i="7" s="1"/>
  <c r="J265" i="7" a="1"/>
  <c r="J265" i="7" s="1"/>
  <c r="I265" i="7" a="1"/>
  <c r="I265" i="7" s="1"/>
  <c r="H265" i="7" a="1"/>
  <c r="H265" i="7" s="1"/>
  <c r="G265" i="7" a="1"/>
  <c r="G265" i="7" s="1"/>
  <c r="F265" i="7" a="1"/>
  <c r="F265" i="7" s="1"/>
  <c r="E265" i="7" a="1"/>
  <c r="E265" i="7" s="1"/>
  <c r="D265" i="7" a="1"/>
  <c r="D265" i="7" s="1"/>
  <c r="C265" i="7" a="1"/>
  <c r="C265" i="7" s="1"/>
  <c r="N264" i="7" a="1"/>
  <c r="N264" i="7" s="1"/>
  <c r="M264" i="7" a="1"/>
  <c r="M264" i="7" s="1"/>
  <c r="L264" i="7" a="1"/>
  <c r="L264" i="7" s="1"/>
  <c r="K264" i="7" a="1"/>
  <c r="K264" i="7" s="1"/>
  <c r="J264" i="7" a="1"/>
  <c r="J264" i="7" s="1"/>
  <c r="I264" i="7" a="1"/>
  <c r="I264" i="7" s="1"/>
  <c r="H264" i="7" a="1"/>
  <c r="H264" i="7" s="1"/>
  <c r="G264" i="7" a="1"/>
  <c r="G264" i="7" s="1"/>
  <c r="F264" i="7" a="1"/>
  <c r="F264" i="7" s="1"/>
  <c r="E264" i="7" a="1"/>
  <c r="E264" i="7" s="1"/>
  <c r="D264" i="7" a="1"/>
  <c r="D264" i="7" s="1"/>
  <c r="C264" i="7" a="1"/>
  <c r="C264" i="7" s="1"/>
  <c r="N263" i="7" a="1"/>
  <c r="N263" i="7" s="1"/>
  <c r="M263" i="7" a="1"/>
  <c r="M263" i="7" s="1"/>
  <c r="L263" i="7" a="1"/>
  <c r="L263" i="7" s="1"/>
  <c r="K263" i="7" a="1"/>
  <c r="K263" i="7" s="1"/>
  <c r="J263" i="7" a="1"/>
  <c r="J263" i="7" s="1"/>
  <c r="I263" i="7" a="1"/>
  <c r="I263" i="7" s="1"/>
  <c r="H263" i="7" a="1"/>
  <c r="H263" i="7" s="1"/>
  <c r="G263" i="7" a="1"/>
  <c r="G263" i="7" s="1"/>
  <c r="F263" i="7" a="1"/>
  <c r="F263" i="7" s="1"/>
  <c r="E263" i="7" a="1"/>
  <c r="E263" i="7" s="1"/>
  <c r="D263" i="7" a="1"/>
  <c r="D263" i="7" s="1"/>
  <c r="C263" i="7" a="1"/>
  <c r="C263" i="7" s="1"/>
  <c r="N255" i="7" a="1"/>
  <c r="N255" i="7" s="1"/>
  <c r="M255" i="7" a="1"/>
  <c r="M255" i="7" s="1"/>
  <c r="L255" i="7" a="1"/>
  <c r="L255" i="7" s="1"/>
  <c r="K255" i="7" a="1"/>
  <c r="K255" i="7" s="1"/>
  <c r="J255" i="7" a="1"/>
  <c r="J255" i="7" s="1"/>
  <c r="I255" i="7" a="1"/>
  <c r="I255" i="7" s="1"/>
  <c r="H255" i="7" a="1"/>
  <c r="H255" i="7" s="1"/>
  <c r="G255" i="7" a="1"/>
  <c r="G255" i="7" s="1"/>
  <c r="F255" i="7" a="1"/>
  <c r="F255" i="7" s="1"/>
  <c r="E255" i="7" a="1"/>
  <c r="E255" i="7" s="1"/>
  <c r="D255" i="7" a="1"/>
  <c r="D255" i="7" s="1"/>
  <c r="C255" i="7" a="1"/>
  <c r="C255" i="7" s="1"/>
  <c r="N254" i="7" a="1"/>
  <c r="N254" i="7" s="1"/>
  <c r="M254" i="7" a="1"/>
  <c r="M254" i="7" s="1"/>
  <c r="L254" i="7" a="1"/>
  <c r="L254" i="7" s="1"/>
  <c r="K254" i="7" a="1"/>
  <c r="K254" i="7" s="1"/>
  <c r="J254" i="7" a="1"/>
  <c r="J254" i="7" s="1"/>
  <c r="I254" i="7" a="1"/>
  <c r="I254" i="7" s="1"/>
  <c r="H254" i="7" a="1"/>
  <c r="H254" i="7" s="1"/>
  <c r="G254" i="7" a="1"/>
  <c r="G254" i="7" s="1"/>
  <c r="F254" i="7" a="1"/>
  <c r="F254" i="7" s="1"/>
  <c r="E254" i="7" a="1"/>
  <c r="E254" i="7" s="1"/>
  <c r="D254" i="7" a="1"/>
  <c r="D254" i="7" s="1"/>
  <c r="C254" i="7" a="1"/>
  <c r="C254" i="7" s="1"/>
  <c r="N253" i="7" a="1"/>
  <c r="N253" i="7" s="1"/>
  <c r="M253" i="7" a="1"/>
  <c r="M253" i="7" s="1"/>
  <c r="L253" i="7" a="1"/>
  <c r="L253" i="7" s="1"/>
  <c r="K253" i="7" a="1"/>
  <c r="K253" i="7" s="1"/>
  <c r="J253" i="7" a="1"/>
  <c r="J253" i="7" s="1"/>
  <c r="I253" i="7" a="1"/>
  <c r="I253" i="7" s="1"/>
  <c r="H253" i="7" a="1"/>
  <c r="H253" i="7" s="1"/>
  <c r="G253" i="7" a="1"/>
  <c r="G253" i="7" s="1"/>
  <c r="F253" i="7" a="1"/>
  <c r="F253" i="7" s="1"/>
  <c r="E253" i="7" a="1"/>
  <c r="E253" i="7" s="1"/>
  <c r="D253" i="7" a="1"/>
  <c r="D253" i="7" s="1"/>
  <c r="C253" i="7" a="1"/>
  <c r="C253" i="7" s="1"/>
  <c r="N252" i="7" a="1"/>
  <c r="N252" i="7" s="1"/>
  <c r="M252" i="7" a="1"/>
  <c r="M252" i="7" s="1"/>
  <c r="L252" i="7" a="1"/>
  <c r="L252" i="7" s="1"/>
  <c r="K252" i="7" a="1"/>
  <c r="K252" i="7" s="1"/>
  <c r="J252" i="7" a="1"/>
  <c r="J252" i="7" s="1"/>
  <c r="I252" i="7" a="1"/>
  <c r="I252" i="7" s="1"/>
  <c r="H252" i="7" a="1"/>
  <c r="H252" i="7" s="1"/>
  <c r="G252" i="7" a="1"/>
  <c r="G252" i="7" s="1"/>
  <c r="F252" i="7" a="1"/>
  <c r="F252" i="7" s="1"/>
  <c r="E252" i="7" a="1"/>
  <c r="E252" i="7" s="1"/>
  <c r="D252" i="7" a="1"/>
  <c r="D252" i="7" s="1"/>
  <c r="C252" i="7" a="1"/>
  <c r="C252" i="7" s="1"/>
  <c r="N251" i="7" a="1"/>
  <c r="N251" i="7" s="1"/>
  <c r="M251" i="7" a="1"/>
  <c r="M251" i="7" s="1"/>
  <c r="L251" i="7" a="1"/>
  <c r="L251" i="7" s="1"/>
  <c r="K251" i="7" a="1"/>
  <c r="K251" i="7" s="1"/>
  <c r="J251" i="7" a="1"/>
  <c r="J251" i="7" s="1"/>
  <c r="I251" i="7" a="1"/>
  <c r="I251" i="7" s="1"/>
  <c r="H251" i="7" a="1"/>
  <c r="H251" i="7" s="1"/>
  <c r="G251" i="7" a="1"/>
  <c r="G251" i="7" s="1"/>
  <c r="F251" i="7" a="1"/>
  <c r="F251" i="7" s="1"/>
  <c r="E251" i="7" a="1"/>
  <c r="E251" i="7" s="1"/>
  <c r="D251" i="7" a="1"/>
  <c r="D251" i="7" s="1"/>
  <c r="C251" i="7" a="1"/>
  <c r="C251" i="7" s="1"/>
  <c r="N250" i="7" a="1"/>
  <c r="N250" i="7" s="1"/>
  <c r="M250" i="7" a="1"/>
  <c r="M250" i="7" s="1"/>
  <c r="L250" i="7" a="1"/>
  <c r="L250" i="7" s="1"/>
  <c r="K250" i="7" a="1"/>
  <c r="K250" i="7" s="1"/>
  <c r="J250" i="7" a="1"/>
  <c r="J250" i="7" s="1"/>
  <c r="I250" i="7" a="1"/>
  <c r="I250" i="7" s="1"/>
  <c r="H250" i="7" a="1"/>
  <c r="H250" i="7" s="1"/>
  <c r="G250" i="7" a="1"/>
  <c r="G250" i="7" s="1"/>
  <c r="F250" i="7" a="1"/>
  <c r="F250" i="7" s="1"/>
  <c r="E250" i="7" a="1"/>
  <c r="E250" i="7" s="1"/>
  <c r="D250" i="7" a="1"/>
  <c r="D250" i="7" s="1"/>
  <c r="C250" i="7" a="1"/>
  <c r="C250" i="7" s="1"/>
  <c r="N249" i="7" a="1"/>
  <c r="N249" i="7" s="1"/>
  <c r="M249" i="7" a="1"/>
  <c r="M249" i="7" s="1"/>
  <c r="L249" i="7" a="1"/>
  <c r="L249" i="7" s="1"/>
  <c r="K249" i="7" a="1"/>
  <c r="K249" i="7" s="1"/>
  <c r="J249" i="7" a="1"/>
  <c r="J249" i="7" s="1"/>
  <c r="I249" i="7" a="1"/>
  <c r="I249" i="7" s="1"/>
  <c r="H249" i="7" a="1"/>
  <c r="H249" i="7" s="1"/>
  <c r="G249" i="7" a="1"/>
  <c r="G249" i="7" s="1"/>
  <c r="F249" i="7" a="1"/>
  <c r="F249" i="7" s="1"/>
  <c r="E249" i="7" a="1"/>
  <c r="E249" i="7" s="1"/>
  <c r="D249" i="7" a="1"/>
  <c r="D249" i="7" s="1"/>
  <c r="C249" i="7" a="1"/>
  <c r="C249" i="7" s="1"/>
  <c r="N248" i="7" a="1"/>
  <c r="N248" i="7" s="1"/>
  <c r="M248" i="7" a="1"/>
  <c r="M248" i="7" s="1"/>
  <c r="L248" i="7" a="1"/>
  <c r="L248" i="7" s="1"/>
  <c r="K248" i="7" a="1"/>
  <c r="K248" i="7" s="1"/>
  <c r="J248" i="7" a="1"/>
  <c r="J248" i="7" s="1"/>
  <c r="I248" i="7" a="1"/>
  <c r="I248" i="7" s="1"/>
  <c r="H248" i="7" a="1"/>
  <c r="H248" i="7" s="1"/>
  <c r="G248" i="7" a="1"/>
  <c r="G248" i="7" s="1"/>
  <c r="F248" i="7" a="1"/>
  <c r="F248" i="7" s="1"/>
  <c r="E248" i="7" a="1"/>
  <c r="E248" i="7" s="1"/>
  <c r="D248" i="7" a="1"/>
  <c r="D248" i="7" s="1"/>
  <c r="C248" i="7" a="1"/>
  <c r="C248" i="7" s="1"/>
  <c r="N247" i="7" a="1"/>
  <c r="N247" i="7" s="1"/>
  <c r="M247" i="7" a="1"/>
  <c r="M247" i="7" s="1"/>
  <c r="L247" i="7" a="1"/>
  <c r="L247" i="7" s="1"/>
  <c r="K247" i="7" a="1"/>
  <c r="K247" i="7" s="1"/>
  <c r="J247" i="7" a="1"/>
  <c r="J247" i="7" s="1"/>
  <c r="I247" i="7" a="1"/>
  <c r="I247" i="7" s="1"/>
  <c r="H247" i="7" a="1"/>
  <c r="H247" i="7" s="1"/>
  <c r="G247" i="7" a="1"/>
  <c r="G247" i="7" s="1"/>
  <c r="F247" i="7" a="1"/>
  <c r="F247" i="7" s="1"/>
  <c r="E247" i="7" a="1"/>
  <c r="E247" i="7" s="1"/>
  <c r="D247" i="7" a="1"/>
  <c r="D247" i="7" s="1"/>
  <c r="C247" i="7" a="1"/>
  <c r="C247" i="7" s="1"/>
  <c r="N246" i="7" a="1"/>
  <c r="N246" i="7" s="1"/>
  <c r="M246" i="7" a="1"/>
  <c r="M246" i="7" s="1"/>
  <c r="L246" i="7" a="1"/>
  <c r="L246" i="7" s="1"/>
  <c r="K246" i="7" a="1"/>
  <c r="K246" i="7" s="1"/>
  <c r="J246" i="7" a="1"/>
  <c r="J246" i="7" s="1"/>
  <c r="I246" i="7" a="1"/>
  <c r="I246" i="7" s="1"/>
  <c r="H246" i="7" a="1"/>
  <c r="H246" i="7" s="1"/>
  <c r="G246" i="7" a="1"/>
  <c r="G246" i="7" s="1"/>
  <c r="F246" i="7" a="1"/>
  <c r="F246" i="7" s="1"/>
  <c r="E246" i="7" a="1"/>
  <c r="E246" i="7" s="1"/>
  <c r="D246" i="7" a="1"/>
  <c r="D246" i="7" s="1"/>
  <c r="C246" i="7" a="1"/>
  <c r="C246" i="7" s="1"/>
  <c r="N230" i="7" a="1"/>
  <c r="N230" i="7" s="1"/>
  <c r="N231" i="7" a="1"/>
  <c r="N231" i="7" s="1"/>
  <c r="N232" i="7" a="1"/>
  <c r="N232" i="7" s="1"/>
  <c r="N233" i="7" a="1"/>
  <c r="N233" i="7" s="1"/>
  <c r="N234" i="7" a="1"/>
  <c r="N234" i="7" s="1"/>
  <c r="N235" i="7" a="1"/>
  <c r="N235" i="7" s="1"/>
  <c r="N236" i="7" a="1"/>
  <c r="N236" i="7" s="1"/>
  <c r="N237" i="7" a="1"/>
  <c r="N237" i="7" s="1"/>
  <c r="N238" i="7" a="1"/>
  <c r="N238" i="7" s="1"/>
  <c r="N229" i="7" a="1"/>
  <c r="N229" i="7" s="1"/>
  <c r="M230" i="7" a="1"/>
  <c r="M230" i="7" s="1"/>
  <c r="M231" i="7" a="1"/>
  <c r="M231" i="7" s="1"/>
  <c r="M232" i="7" a="1"/>
  <c r="M232" i="7" s="1"/>
  <c r="M233" i="7" a="1"/>
  <c r="M233" i="7" s="1"/>
  <c r="M234" i="7" a="1"/>
  <c r="M234" i="7" s="1"/>
  <c r="M235" i="7" a="1"/>
  <c r="M235" i="7" s="1"/>
  <c r="M236" i="7" a="1"/>
  <c r="M236" i="7" s="1"/>
  <c r="M237" i="7" a="1"/>
  <c r="M237" i="7" s="1"/>
  <c r="M238" i="7" a="1"/>
  <c r="M238" i="7" s="1"/>
  <c r="M229" i="7" a="1"/>
  <c r="M229" i="7" s="1"/>
  <c r="L230" i="7" a="1"/>
  <c r="L230" i="7" s="1"/>
  <c r="L231" i="7" a="1"/>
  <c r="L231" i="7" s="1"/>
  <c r="L232" i="7" a="1"/>
  <c r="L232" i="7" s="1"/>
  <c r="L233" i="7" a="1"/>
  <c r="L233" i="7" s="1"/>
  <c r="L234" i="7" a="1"/>
  <c r="L234" i="7" s="1"/>
  <c r="L235" i="7" a="1"/>
  <c r="L235" i="7" s="1"/>
  <c r="L236" i="7" a="1"/>
  <c r="L236" i="7" s="1"/>
  <c r="L237" i="7" a="1"/>
  <c r="L237" i="7" s="1"/>
  <c r="L238" i="7" a="1"/>
  <c r="L238" i="7" s="1"/>
  <c r="L229" i="7" a="1"/>
  <c r="L229" i="7" s="1"/>
  <c r="K230" i="7" a="1"/>
  <c r="K230" i="7" s="1"/>
  <c r="K231" i="7" a="1"/>
  <c r="K231" i="7" s="1"/>
  <c r="K232" i="7" a="1"/>
  <c r="K232" i="7" s="1"/>
  <c r="K233" i="7" a="1"/>
  <c r="K233" i="7" s="1"/>
  <c r="K234" i="7" a="1"/>
  <c r="K234" i="7" s="1"/>
  <c r="K235" i="7" a="1"/>
  <c r="K235" i="7" s="1"/>
  <c r="K236" i="7" a="1"/>
  <c r="K236" i="7" s="1"/>
  <c r="K237" i="7" a="1"/>
  <c r="K237" i="7" s="1"/>
  <c r="K238" i="7" a="1"/>
  <c r="K238" i="7" s="1"/>
  <c r="K229" i="7" a="1"/>
  <c r="K229" i="7" s="1"/>
  <c r="J230" i="7" a="1"/>
  <c r="J230" i="7" s="1"/>
  <c r="J231" i="7" a="1"/>
  <c r="J231" i="7" s="1"/>
  <c r="J232" i="7" a="1"/>
  <c r="J232" i="7" s="1"/>
  <c r="J233" i="7" a="1"/>
  <c r="J233" i="7" s="1"/>
  <c r="J234" i="7" a="1"/>
  <c r="J234" i="7" s="1"/>
  <c r="J235" i="7" a="1"/>
  <c r="J235" i="7" s="1"/>
  <c r="J236" i="7" a="1"/>
  <c r="J236" i="7" s="1"/>
  <c r="J237" i="7" a="1"/>
  <c r="J237" i="7" s="1"/>
  <c r="J238" i="7" a="1"/>
  <c r="J238" i="7" s="1"/>
  <c r="J229" i="7" a="1"/>
  <c r="J229" i="7" s="1"/>
  <c r="I230" i="7" a="1"/>
  <c r="I230" i="7" s="1"/>
  <c r="I231" i="7" a="1"/>
  <c r="I231" i="7" s="1"/>
  <c r="I232" i="7" a="1"/>
  <c r="I232" i="7" s="1"/>
  <c r="I233" i="7" a="1"/>
  <c r="I233" i="7" s="1"/>
  <c r="I234" i="7" a="1"/>
  <c r="I234" i="7" s="1"/>
  <c r="I235" i="7" a="1"/>
  <c r="I235" i="7" s="1"/>
  <c r="I236" i="7" a="1"/>
  <c r="I236" i="7" s="1"/>
  <c r="I237" i="7" a="1"/>
  <c r="I237" i="7" s="1"/>
  <c r="I238" i="7" a="1"/>
  <c r="I238" i="7" s="1"/>
  <c r="I229" i="7" a="1"/>
  <c r="I229" i="7" s="1"/>
  <c r="H230" i="7" a="1"/>
  <c r="H230" i="7" s="1"/>
  <c r="H231" i="7" a="1"/>
  <c r="H231" i="7" s="1"/>
  <c r="H232" i="7" a="1"/>
  <c r="H232" i="7" s="1"/>
  <c r="H233" i="7" a="1"/>
  <c r="H233" i="7" s="1"/>
  <c r="H234" i="7" a="1"/>
  <c r="H234" i="7" s="1"/>
  <c r="H235" i="7" a="1"/>
  <c r="H235" i="7" s="1"/>
  <c r="H236" i="7" a="1"/>
  <c r="H236" i="7" s="1"/>
  <c r="H237" i="7" a="1"/>
  <c r="H237" i="7" s="1"/>
  <c r="H238" i="7" a="1"/>
  <c r="H238" i="7" s="1"/>
  <c r="H229" i="7" a="1"/>
  <c r="H229" i="7" s="1"/>
  <c r="G230" i="7" a="1"/>
  <c r="G230" i="7" s="1"/>
  <c r="G231" i="7" a="1"/>
  <c r="G231" i="7" s="1"/>
  <c r="G232" i="7" a="1"/>
  <c r="G232" i="7" s="1"/>
  <c r="G233" i="7" a="1"/>
  <c r="G233" i="7" s="1"/>
  <c r="G234" i="7" a="1"/>
  <c r="G234" i="7" s="1"/>
  <c r="G235" i="7" a="1"/>
  <c r="G235" i="7" s="1"/>
  <c r="G236" i="7" a="1"/>
  <c r="G236" i="7" s="1"/>
  <c r="G237" i="7" a="1"/>
  <c r="G237" i="7" s="1"/>
  <c r="G238" i="7" a="1"/>
  <c r="G238" i="7" s="1"/>
  <c r="G229" i="7" a="1"/>
  <c r="G229" i="7" s="1"/>
  <c r="F230" i="7" a="1"/>
  <c r="F230" i="7" s="1"/>
  <c r="F231" i="7" a="1"/>
  <c r="F231" i="7" s="1"/>
  <c r="F232" i="7" a="1"/>
  <c r="F232" i="7" s="1"/>
  <c r="F233" i="7" a="1"/>
  <c r="F233" i="7" s="1"/>
  <c r="F234" i="7" a="1"/>
  <c r="F234" i="7" s="1"/>
  <c r="F235" i="7" a="1"/>
  <c r="F235" i="7" s="1"/>
  <c r="F236" i="7" a="1"/>
  <c r="F236" i="7" s="1"/>
  <c r="F237" i="7" a="1"/>
  <c r="F237" i="7" s="1"/>
  <c r="F238" i="7" a="1"/>
  <c r="F238" i="7" s="1"/>
  <c r="F229" i="7" a="1"/>
  <c r="F229" i="7" s="1"/>
  <c r="E230" i="7" a="1"/>
  <c r="E230" i="7" s="1"/>
  <c r="E231" i="7" a="1"/>
  <c r="E231" i="7" s="1"/>
  <c r="E232" i="7" a="1"/>
  <c r="E232" i="7" s="1"/>
  <c r="E233" i="7" a="1"/>
  <c r="E233" i="7" s="1"/>
  <c r="E234" i="7" a="1"/>
  <c r="E234" i="7" s="1"/>
  <c r="E235" i="7" a="1"/>
  <c r="E235" i="7" s="1"/>
  <c r="E236" i="7" a="1"/>
  <c r="E236" i="7" s="1"/>
  <c r="E237" i="7" a="1"/>
  <c r="E237" i="7" s="1"/>
  <c r="E238" i="7" a="1"/>
  <c r="E238" i="7" s="1"/>
  <c r="E229" i="7" a="1"/>
  <c r="E229" i="7" s="1"/>
  <c r="D230" i="7" a="1"/>
  <c r="D230" i="7" s="1"/>
  <c r="D231" i="7" a="1"/>
  <c r="D231" i="7" s="1"/>
  <c r="D232" i="7" a="1"/>
  <c r="D232" i="7" s="1"/>
  <c r="D233" i="7" a="1"/>
  <c r="D233" i="7" s="1"/>
  <c r="D234" i="7" a="1"/>
  <c r="D234" i="7" s="1"/>
  <c r="D235" i="7" a="1"/>
  <c r="D235" i="7" s="1"/>
  <c r="D236" i="7" a="1"/>
  <c r="D236" i="7" s="1"/>
  <c r="D237" i="7" a="1"/>
  <c r="D237" i="7" s="1"/>
  <c r="D238" i="7" a="1"/>
  <c r="D238" i="7" s="1"/>
  <c r="D229" i="7" a="1"/>
  <c r="D229" i="7" s="1"/>
  <c r="C230" i="7" a="1"/>
  <c r="C230" i="7" s="1"/>
  <c r="C231" i="7" a="1"/>
  <c r="C231" i="7" s="1"/>
  <c r="C232" i="7" a="1"/>
  <c r="C232" i="7" s="1"/>
  <c r="C233" i="7" a="1"/>
  <c r="C233" i="7" s="1"/>
  <c r="C234" i="7" a="1"/>
  <c r="C234" i="7" s="1"/>
  <c r="C235" i="7" a="1"/>
  <c r="C235" i="7" s="1"/>
  <c r="C236" i="7" a="1"/>
  <c r="C236" i="7" s="1"/>
  <c r="C237" i="7" a="1"/>
  <c r="C237" i="7" s="1"/>
  <c r="C238" i="7" a="1"/>
  <c r="C238" i="7" s="1"/>
  <c r="C229" i="7" a="1"/>
  <c r="C229" i="7" s="1"/>
  <c r="U221" i="7" a="1"/>
  <c r="U221" i="7" s="1"/>
  <c r="T221" i="7" a="1"/>
  <c r="T221" i="7" s="1"/>
  <c r="S221" i="7" a="1"/>
  <c r="S221" i="7" s="1"/>
  <c r="R221" i="7" a="1"/>
  <c r="R221" i="7" s="1"/>
  <c r="Q221" i="7" a="1"/>
  <c r="Q221" i="7" s="1"/>
  <c r="P221" i="7" a="1"/>
  <c r="P221" i="7" s="1"/>
  <c r="O221" i="7" a="1"/>
  <c r="O221" i="7" s="1"/>
  <c r="N221" i="7" a="1"/>
  <c r="N221" i="7" s="1"/>
  <c r="M221" i="7" a="1"/>
  <c r="M221" i="7" s="1"/>
  <c r="L221" i="7" a="1"/>
  <c r="L221" i="7" s="1"/>
  <c r="K221" i="7" a="1"/>
  <c r="K221" i="7" s="1"/>
  <c r="J221" i="7" a="1"/>
  <c r="J221" i="7" s="1"/>
  <c r="I221" i="7" a="1"/>
  <c r="I221" i="7" s="1"/>
  <c r="H221" i="7" a="1"/>
  <c r="H221" i="7" s="1"/>
  <c r="G221" i="7" a="1"/>
  <c r="G221" i="7" s="1"/>
  <c r="F221" i="7" a="1"/>
  <c r="F221" i="7" s="1"/>
  <c r="E221" i="7" a="1"/>
  <c r="E221" i="7" s="1"/>
  <c r="D221" i="7" a="1"/>
  <c r="D221" i="7" s="1"/>
  <c r="C221" i="7" a="1"/>
  <c r="C221" i="7" s="1"/>
  <c r="U220" i="7" a="1"/>
  <c r="U220" i="7" s="1"/>
  <c r="T220" i="7" a="1"/>
  <c r="T220" i="7" s="1"/>
  <c r="S220" i="7" a="1"/>
  <c r="S220" i="7" s="1"/>
  <c r="R220" i="7" a="1"/>
  <c r="R220" i="7" s="1"/>
  <c r="Q220" i="7" a="1"/>
  <c r="Q220" i="7" s="1"/>
  <c r="P220" i="7" a="1"/>
  <c r="P220" i="7" s="1"/>
  <c r="X220" i="7" s="1"/>
  <c r="O220" i="7" a="1"/>
  <c r="O220" i="7" s="1"/>
  <c r="N220" i="7" a="1"/>
  <c r="N220" i="7" s="1"/>
  <c r="M220" i="7" a="1"/>
  <c r="M220" i="7" s="1"/>
  <c r="L220" i="7" a="1"/>
  <c r="L220" i="7" s="1"/>
  <c r="K220" i="7" a="1"/>
  <c r="K220" i="7" s="1"/>
  <c r="J220" i="7" a="1"/>
  <c r="J220" i="7" s="1"/>
  <c r="I220" i="7" a="1"/>
  <c r="I220" i="7" s="1"/>
  <c r="H220" i="7" a="1"/>
  <c r="H220" i="7" s="1"/>
  <c r="G220" i="7" a="1"/>
  <c r="G220" i="7" s="1"/>
  <c r="F220" i="7" a="1"/>
  <c r="F220" i="7" s="1"/>
  <c r="E220" i="7" a="1"/>
  <c r="E220" i="7" s="1"/>
  <c r="D220" i="7" a="1"/>
  <c r="D220" i="7" s="1"/>
  <c r="C220" i="7" a="1"/>
  <c r="C220" i="7" s="1"/>
  <c r="U219" i="7" a="1"/>
  <c r="U219" i="7" s="1"/>
  <c r="T219" i="7" a="1"/>
  <c r="T219" i="7" s="1"/>
  <c r="S219" i="7" a="1"/>
  <c r="S219" i="7" s="1"/>
  <c r="R219" i="7" a="1"/>
  <c r="R219" i="7" s="1"/>
  <c r="Q219" i="7" a="1"/>
  <c r="Q219" i="7" s="1"/>
  <c r="P219" i="7" a="1"/>
  <c r="P219" i="7" s="1"/>
  <c r="O219" i="7" a="1"/>
  <c r="O219" i="7" s="1"/>
  <c r="N219" i="7" a="1"/>
  <c r="N219" i="7" s="1"/>
  <c r="M219" i="7" a="1"/>
  <c r="M219" i="7" s="1"/>
  <c r="L219" i="7" a="1"/>
  <c r="L219" i="7" s="1"/>
  <c r="K219" i="7" a="1"/>
  <c r="K219" i="7" s="1"/>
  <c r="J219" i="7" a="1"/>
  <c r="J219" i="7" s="1"/>
  <c r="I219" i="7" a="1"/>
  <c r="I219" i="7" s="1"/>
  <c r="H219" i="7" a="1"/>
  <c r="H219" i="7" s="1"/>
  <c r="G219" i="7" a="1"/>
  <c r="G219" i="7" s="1"/>
  <c r="F219" i="7" a="1"/>
  <c r="F219" i="7" s="1"/>
  <c r="E219" i="7" a="1"/>
  <c r="E219" i="7" s="1"/>
  <c r="D219" i="7" a="1"/>
  <c r="D219" i="7" s="1"/>
  <c r="C219" i="7" a="1"/>
  <c r="C219" i="7" s="1"/>
  <c r="U218" i="7" a="1"/>
  <c r="U218" i="7" s="1"/>
  <c r="T218" i="7" a="1"/>
  <c r="T218" i="7" s="1"/>
  <c r="S218" i="7" a="1"/>
  <c r="S218" i="7" s="1"/>
  <c r="R218" i="7" a="1"/>
  <c r="R218" i="7" s="1"/>
  <c r="Q218" i="7" a="1"/>
  <c r="Q218" i="7" s="1"/>
  <c r="P218" i="7" a="1"/>
  <c r="P218" i="7" s="1"/>
  <c r="O218" i="7" a="1"/>
  <c r="O218" i="7" s="1"/>
  <c r="N218" i="7" a="1"/>
  <c r="N218" i="7" s="1"/>
  <c r="M218" i="7" a="1"/>
  <c r="M218" i="7" s="1"/>
  <c r="L218" i="7" a="1"/>
  <c r="L218" i="7" s="1"/>
  <c r="K218" i="7" a="1"/>
  <c r="K218" i="7" s="1"/>
  <c r="J218" i="7" a="1"/>
  <c r="J218" i="7" s="1"/>
  <c r="I218" i="7" a="1"/>
  <c r="I218" i="7" s="1"/>
  <c r="H218" i="7" a="1"/>
  <c r="H218" i="7" s="1"/>
  <c r="G218" i="7" a="1"/>
  <c r="G218" i="7" s="1"/>
  <c r="F218" i="7" a="1"/>
  <c r="F218" i="7" s="1"/>
  <c r="E218" i="7" a="1"/>
  <c r="E218" i="7" s="1"/>
  <c r="D218" i="7" a="1"/>
  <c r="D218" i="7" s="1"/>
  <c r="C218" i="7" a="1"/>
  <c r="C218" i="7" s="1"/>
  <c r="U217" i="7" a="1"/>
  <c r="U217" i="7" s="1"/>
  <c r="T217" i="7" a="1"/>
  <c r="T217" i="7" s="1"/>
  <c r="S217" i="7" a="1"/>
  <c r="S217" i="7" s="1"/>
  <c r="R217" i="7" a="1"/>
  <c r="R217" i="7" s="1"/>
  <c r="Q217" i="7" a="1"/>
  <c r="Q217" i="7" s="1"/>
  <c r="P217" i="7" a="1"/>
  <c r="P217" i="7" s="1"/>
  <c r="X217" i="7" s="1"/>
  <c r="O217" i="7" a="1"/>
  <c r="O217" i="7" s="1"/>
  <c r="N217" i="7" a="1"/>
  <c r="N217" i="7" s="1"/>
  <c r="M217" i="7" a="1"/>
  <c r="M217" i="7" s="1"/>
  <c r="L217" i="7" a="1"/>
  <c r="L217" i="7" s="1"/>
  <c r="K217" i="7" a="1"/>
  <c r="K217" i="7" s="1"/>
  <c r="J217" i="7" a="1"/>
  <c r="J217" i="7" s="1"/>
  <c r="I217" i="7" a="1"/>
  <c r="I217" i="7" s="1"/>
  <c r="H217" i="7" a="1"/>
  <c r="H217" i="7" s="1"/>
  <c r="G217" i="7" a="1"/>
  <c r="G217" i="7" s="1"/>
  <c r="F217" i="7" a="1"/>
  <c r="F217" i="7" s="1"/>
  <c r="E217" i="7" a="1"/>
  <c r="E217" i="7" s="1"/>
  <c r="D217" i="7" a="1"/>
  <c r="D217" i="7" s="1"/>
  <c r="C217" i="7" a="1"/>
  <c r="C217" i="7" s="1"/>
  <c r="U216" i="7" a="1"/>
  <c r="U216" i="7" s="1"/>
  <c r="T216" i="7" a="1"/>
  <c r="T216" i="7" s="1"/>
  <c r="S216" i="7" a="1"/>
  <c r="S216" i="7" s="1"/>
  <c r="R216" i="7" a="1"/>
  <c r="R216" i="7" s="1"/>
  <c r="Q216" i="7" a="1"/>
  <c r="Q216" i="7" s="1"/>
  <c r="P216" i="7" a="1"/>
  <c r="P216" i="7" s="1"/>
  <c r="O216" i="7" a="1"/>
  <c r="O216" i="7" s="1"/>
  <c r="N216" i="7" a="1"/>
  <c r="N216" i="7" s="1"/>
  <c r="M216" i="7" a="1"/>
  <c r="M216" i="7" s="1"/>
  <c r="L216" i="7" a="1"/>
  <c r="L216" i="7" s="1"/>
  <c r="K216" i="7" a="1"/>
  <c r="K216" i="7" s="1"/>
  <c r="J216" i="7" a="1"/>
  <c r="J216" i="7" s="1"/>
  <c r="I216" i="7" a="1"/>
  <c r="I216" i="7" s="1"/>
  <c r="H216" i="7" a="1"/>
  <c r="H216" i="7" s="1"/>
  <c r="G216" i="7" a="1"/>
  <c r="G216" i="7" s="1"/>
  <c r="F216" i="7" a="1"/>
  <c r="F216" i="7" s="1"/>
  <c r="E216" i="7" a="1"/>
  <c r="E216" i="7" s="1"/>
  <c r="D216" i="7" a="1"/>
  <c r="D216" i="7" s="1"/>
  <c r="C216" i="7" a="1"/>
  <c r="C216" i="7" s="1"/>
  <c r="U215" i="7" a="1"/>
  <c r="U215" i="7" s="1"/>
  <c r="T215" i="7" a="1"/>
  <c r="T215" i="7" s="1"/>
  <c r="S215" i="7" a="1"/>
  <c r="S215" i="7" s="1"/>
  <c r="R215" i="7" a="1"/>
  <c r="R215" i="7" s="1"/>
  <c r="Q215" i="7" a="1"/>
  <c r="Q215" i="7" s="1"/>
  <c r="P215" i="7" a="1"/>
  <c r="P215" i="7" s="1"/>
  <c r="O215" i="7" a="1"/>
  <c r="O215" i="7" s="1"/>
  <c r="N215" i="7" a="1"/>
  <c r="N215" i="7" s="1"/>
  <c r="M215" i="7" a="1"/>
  <c r="M215" i="7" s="1"/>
  <c r="L215" i="7" a="1"/>
  <c r="L215" i="7" s="1"/>
  <c r="K215" i="7" a="1"/>
  <c r="K215" i="7" s="1"/>
  <c r="J215" i="7" a="1"/>
  <c r="J215" i="7" s="1"/>
  <c r="I215" i="7" a="1"/>
  <c r="I215" i="7" s="1"/>
  <c r="H215" i="7" a="1"/>
  <c r="H215" i="7" s="1"/>
  <c r="G215" i="7" a="1"/>
  <c r="G215" i="7" s="1"/>
  <c r="F215" i="7" a="1"/>
  <c r="F215" i="7" s="1"/>
  <c r="E215" i="7" a="1"/>
  <c r="E215" i="7" s="1"/>
  <c r="D215" i="7" a="1"/>
  <c r="D215" i="7" s="1"/>
  <c r="C215" i="7" a="1"/>
  <c r="C215" i="7" s="1"/>
  <c r="U214" i="7" a="1"/>
  <c r="U214" i="7" s="1"/>
  <c r="T214" i="7" a="1"/>
  <c r="T214" i="7" s="1"/>
  <c r="S214" i="7" a="1"/>
  <c r="S214" i="7" s="1"/>
  <c r="R214" i="7" a="1"/>
  <c r="R214" i="7" s="1"/>
  <c r="Q214" i="7" a="1"/>
  <c r="Q214" i="7" s="1"/>
  <c r="P214" i="7" a="1"/>
  <c r="P214" i="7" s="1"/>
  <c r="X214" i="7" s="1"/>
  <c r="O214" i="7" a="1"/>
  <c r="O214" i="7" s="1"/>
  <c r="N214" i="7" a="1"/>
  <c r="N214" i="7" s="1"/>
  <c r="M214" i="7" a="1"/>
  <c r="M214" i="7" s="1"/>
  <c r="L214" i="7" a="1"/>
  <c r="L214" i="7" s="1"/>
  <c r="K214" i="7" a="1"/>
  <c r="K214" i="7" s="1"/>
  <c r="J214" i="7" a="1"/>
  <c r="J214" i="7" s="1"/>
  <c r="I214" i="7" a="1"/>
  <c r="I214" i="7" s="1"/>
  <c r="H214" i="7" a="1"/>
  <c r="H214" i="7" s="1"/>
  <c r="G214" i="7" a="1"/>
  <c r="G214" i="7" s="1"/>
  <c r="F214" i="7" a="1"/>
  <c r="F214" i="7" s="1"/>
  <c r="E214" i="7" a="1"/>
  <c r="E214" i="7" s="1"/>
  <c r="D214" i="7" a="1"/>
  <c r="D214" i="7" s="1"/>
  <c r="C214" i="7" a="1"/>
  <c r="C214" i="7" s="1"/>
  <c r="U213" i="7" a="1"/>
  <c r="U213" i="7" s="1"/>
  <c r="T213" i="7" a="1"/>
  <c r="T213" i="7" s="1"/>
  <c r="S213" i="7" a="1"/>
  <c r="S213" i="7" s="1"/>
  <c r="R213" i="7" a="1"/>
  <c r="R213" i="7" s="1"/>
  <c r="Q213" i="7" a="1"/>
  <c r="Q213" i="7" s="1"/>
  <c r="P213" i="7" a="1"/>
  <c r="P213" i="7" s="1"/>
  <c r="O213" i="7" a="1"/>
  <c r="O213" i="7" s="1"/>
  <c r="N213" i="7" a="1"/>
  <c r="N213" i="7" s="1"/>
  <c r="M213" i="7" a="1"/>
  <c r="M213" i="7" s="1"/>
  <c r="L213" i="7" a="1"/>
  <c r="L213" i="7" s="1"/>
  <c r="K213" i="7" a="1"/>
  <c r="K213" i="7" s="1"/>
  <c r="J213" i="7" a="1"/>
  <c r="J213" i="7" s="1"/>
  <c r="I213" i="7" a="1"/>
  <c r="I213" i="7" s="1"/>
  <c r="H213" i="7" a="1"/>
  <c r="H213" i="7" s="1"/>
  <c r="G213" i="7" a="1"/>
  <c r="G213" i="7" s="1"/>
  <c r="F213" i="7" a="1"/>
  <c r="F213" i="7" s="1"/>
  <c r="E213" i="7" a="1"/>
  <c r="E213" i="7" s="1"/>
  <c r="D213" i="7" a="1"/>
  <c r="D213" i="7" s="1"/>
  <c r="C213" i="7" a="1"/>
  <c r="C213" i="7" s="1"/>
  <c r="U212" i="7" a="1"/>
  <c r="U212" i="7" s="1"/>
  <c r="T212" i="7" a="1"/>
  <c r="T212" i="7" s="1"/>
  <c r="S212" i="7" a="1"/>
  <c r="S212" i="7" s="1"/>
  <c r="R212" i="7" a="1"/>
  <c r="R212" i="7" s="1"/>
  <c r="Q212" i="7" a="1"/>
  <c r="Q212" i="7" s="1"/>
  <c r="P212" i="7" a="1"/>
  <c r="P212" i="7" s="1"/>
  <c r="V212" i="7" s="1"/>
  <c r="O212" i="7" a="1"/>
  <c r="O212" i="7" s="1"/>
  <c r="N212" i="7" a="1"/>
  <c r="N212" i="7" s="1"/>
  <c r="M212" i="7" a="1"/>
  <c r="M212" i="7" s="1"/>
  <c r="L212" i="7" a="1"/>
  <c r="L212" i="7" s="1"/>
  <c r="K212" i="7" a="1"/>
  <c r="K212" i="7" s="1"/>
  <c r="J212" i="7" a="1"/>
  <c r="J212" i="7" s="1"/>
  <c r="I212" i="7" a="1"/>
  <c r="I212" i="7" s="1"/>
  <c r="H212" i="7" a="1"/>
  <c r="H212" i="7" s="1"/>
  <c r="G212" i="7" a="1"/>
  <c r="G212" i="7" s="1"/>
  <c r="F212" i="7" a="1"/>
  <c r="F212" i="7" s="1"/>
  <c r="E212" i="7" a="1"/>
  <c r="E212" i="7" s="1"/>
  <c r="D212" i="7" a="1"/>
  <c r="D212" i="7" s="1"/>
  <c r="C212" i="7" a="1"/>
  <c r="C212" i="7" s="1"/>
  <c r="U204" i="7" a="1"/>
  <c r="U204" i="7" s="1"/>
  <c r="T204" i="7" a="1"/>
  <c r="T204" i="7" s="1"/>
  <c r="S204" i="7" a="1"/>
  <c r="S204" i="7" s="1"/>
  <c r="R204" i="7" a="1"/>
  <c r="R204" i="7" s="1"/>
  <c r="Q204" i="7" a="1"/>
  <c r="Q204" i="7" s="1"/>
  <c r="P204" i="7" a="1"/>
  <c r="P204" i="7" s="1"/>
  <c r="O204" i="7" a="1"/>
  <c r="O204" i="7" s="1"/>
  <c r="N204" i="7" a="1"/>
  <c r="N204" i="7" s="1"/>
  <c r="M204" i="7" a="1"/>
  <c r="M204" i="7" s="1"/>
  <c r="L204" i="7" a="1"/>
  <c r="L204" i="7" s="1"/>
  <c r="K204" i="7" a="1"/>
  <c r="K204" i="7" s="1"/>
  <c r="J204" i="7" a="1"/>
  <c r="J204" i="7" s="1"/>
  <c r="I204" i="7" a="1"/>
  <c r="I204" i="7" s="1"/>
  <c r="H204" i="7" a="1"/>
  <c r="H204" i="7" s="1"/>
  <c r="G204" i="7" a="1"/>
  <c r="G204" i="7" s="1"/>
  <c r="F204" i="7" a="1"/>
  <c r="F204" i="7" s="1"/>
  <c r="E204" i="7" a="1"/>
  <c r="E204" i="7" s="1"/>
  <c r="D204" i="7" a="1"/>
  <c r="D204" i="7" s="1"/>
  <c r="C204" i="7" a="1"/>
  <c r="C204" i="7" s="1"/>
  <c r="U203" i="7" a="1"/>
  <c r="U203" i="7" s="1"/>
  <c r="T203" i="7" a="1"/>
  <c r="T203" i="7" s="1"/>
  <c r="S203" i="7" a="1"/>
  <c r="S203" i="7" s="1"/>
  <c r="R203" i="7" a="1"/>
  <c r="R203" i="7" s="1"/>
  <c r="Q203" i="7" a="1"/>
  <c r="Q203" i="7" s="1"/>
  <c r="P203" i="7" a="1"/>
  <c r="P203" i="7" s="1"/>
  <c r="O203" i="7" a="1"/>
  <c r="O203" i="7" s="1"/>
  <c r="N203" i="7" a="1"/>
  <c r="N203" i="7" s="1"/>
  <c r="M203" i="7" a="1"/>
  <c r="M203" i="7" s="1"/>
  <c r="L203" i="7" a="1"/>
  <c r="L203" i="7" s="1"/>
  <c r="K203" i="7" a="1"/>
  <c r="K203" i="7" s="1"/>
  <c r="J203" i="7" a="1"/>
  <c r="J203" i="7" s="1"/>
  <c r="I203" i="7" a="1"/>
  <c r="I203" i="7" s="1"/>
  <c r="H203" i="7" a="1"/>
  <c r="H203" i="7" s="1"/>
  <c r="G203" i="7" a="1"/>
  <c r="G203" i="7" s="1"/>
  <c r="F203" i="7" a="1"/>
  <c r="F203" i="7" s="1"/>
  <c r="E203" i="7" a="1"/>
  <c r="E203" i="7" s="1"/>
  <c r="D203" i="7" a="1"/>
  <c r="D203" i="7" s="1"/>
  <c r="C203" i="7" a="1"/>
  <c r="C203" i="7" s="1"/>
  <c r="U202" i="7" a="1"/>
  <c r="U202" i="7" s="1"/>
  <c r="T202" i="7" a="1"/>
  <c r="T202" i="7" s="1"/>
  <c r="S202" i="7" a="1"/>
  <c r="S202" i="7" s="1"/>
  <c r="R202" i="7" a="1"/>
  <c r="R202" i="7" s="1"/>
  <c r="Q202" i="7" a="1"/>
  <c r="Q202" i="7" s="1"/>
  <c r="P202" i="7" a="1"/>
  <c r="P202" i="7" s="1"/>
  <c r="O202" i="7" a="1"/>
  <c r="O202" i="7" s="1"/>
  <c r="N202" i="7" a="1"/>
  <c r="N202" i="7" s="1"/>
  <c r="M202" i="7" a="1"/>
  <c r="M202" i="7" s="1"/>
  <c r="L202" i="7" a="1"/>
  <c r="L202" i="7" s="1"/>
  <c r="K202" i="7" a="1"/>
  <c r="K202" i="7" s="1"/>
  <c r="J202" i="7" a="1"/>
  <c r="J202" i="7" s="1"/>
  <c r="I202" i="7" a="1"/>
  <c r="I202" i="7" s="1"/>
  <c r="H202" i="7" a="1"/>
  <c r="H202" i="7" s="1"/>
  <c r="G202" i="7" a="1"/>
  <c r="G202" i="7" s="1"/>
  <c r="F202" i="7" a="1"/>
  <c r="F202" i="7" s="1"/>
  <c r="E202" i="7" a="1"/>
  <c r="E202" i="7" s="1"/>
  <c r="D202" i="7" a="1"/>
  <c r="D202" i="7" s="1"/>
  <c r="C202" i="7" a="1"/>
  <c r="C202" i="7" s="1"/>
  <c r="U201" i="7" a="1"/>
  <c r="U201" i="7" s="1"/>
  <c r="T201" i="7" a="1"/>
  <c r="T201" i="7" s="1"/>
  <c r="S201" i="7" a="1"/>
  <c r="S201" i="7" s="1"/>
  <c r="R201" i="7" a="1"/>
  <c r="R201" i="7" s="1"/>
  <c r="Q201" i="7" a="1"/>
  <c r="Q201" i="7" s="1"/>
  <c r="P201" i="7" a="1"/>
  <c r="P201" i="7" s="1"/>
  <c r="O201" i="7" a="1"/>
  <c r="O201" i="7" s="1"/>
  <c r="N201" i="7" a="1"/>
  <c r="N201" i="7" s="1"/>
  <c r="M201" i="7" a="1"/>
  <c r="M201" i="7" s="1"/>
  <c r="L201" i="7" a="1"/>
  <c r="L201" i="7" s="1"/>
  <c r="K201" i="7" a="1"/>
  <c r="K201" i="7" s="1"/>
  <c r="J201" i="7" a="1"/>
  <c r="J201" i="7" s="1"/>
  <c r="I201" i="7" a="1"/>
  <c r="I201" i="7" s="1"/>
  <c r="H201" i="7" a="1"/>
  <c r="H201" i="7" s="1"/>
  <c r="G201" i="7" a="1"/>
  <c r="G201" i="7" s="1"/>
  <c r="F201" i="7" a="1"/>
  <c r="F201" i="7" s="1"/>
  <c r="E201" i="7" a="1"/>
  <c r="E201" i="7" s="1"/>
  <c r="D201" i="7" a="1"/>
  <c r="D201" i="7" s="1"/>
  <c r="C201" i="7" a="1"/>
  <c r="C201" i="7" s="1"/>
  <c r="U200" i="7" a="1"/>
  <c r="U200" i="7" s="1"/>
  <c r="T200" i="7" a="1"/>
  <c r="T200" i="7" s="1"/>
  <c r="S200" i="7" a="1"/>
  <c r="S200" i="7" s="1"/>
  <c r="R200" i="7" a="1"/>
  <c r="R200" i="7" s="1"/>
  <c r="Q200" i="7" a="1"/>
  <c r="Q200" i="7" s="1"/>
  <c r="P200" i="7" a="1"/>
  <c r="P200" i="7" s="1"/>
  <c r="O200" i="7" a="1"/>
  <c r="O200" i="7" s="1"/>
  <c r="N200" i="7" a="1"/>
  <c r="N200" i="7" s="1"/>
  <c r="M200" i="7" a="1"/>
  <c r="M200" i="7" s="1"/>
  <c r="L200" i="7" a="1"/>
  <c r="L200" i="7" s="1"/>
  <c r="K200" i="7" a="1"/>
  <c r="K200" i="7" s="1"/>
  <c r="J200" i="7" a="1"/>
  <c r="J200" i="7" s="1"/>
  <c r="I200" i="7" a="1"/>
  <c r="I200" i="7" s="1"/>
  <c r="H200" i="7" a="1"/>
  <c r="H200" i="7" s="1"/>
  <c r="G200" i="7" a="1"/>
  <c r="G200" i="7" s="1"/>
  <c r="F200" i="7" a="1"/>
  <c r="F200" i="7" s="1"/>
  <c r="E200" i="7" a="1"/>
  <c r="E200" i="7" s="1"/>
  <c r="D200" i="7" a="1"/>
  <c r="D200" i="7" s="1"/>
  <c r="C200" i="7" a="1"/>
  <c r="C200" i="7" s="1"/>
  <c r="U199" i="7" a="1"/>
  <c r="U199" i="7" s="1"/>
  <c r="T199" i="7" a="1"/>
  <c r="T199" i="7" s="1"/>
  <c r="S199" i="7" a="1"/>
  <c r="S199" i="7" s="1"/>
  <c r="R199" i="7" a="1"/>
  <c r="R199" i="7" s="1"/>
  <c r="Q199" i="7" a="1"/>
  <c r="Q199" i="7" s="1"/>
  <c r="P199" i="7" a="1"/>
  <c r="P199" i="7" s="1"/>
  <c r="O199" i="7" a="1"/>
  <c r="O199" i="7" s="1"/>
  <c r="N199" i="7" a="1"/>
  <c r="N199" i="7" s="1"/>
  <c r="M199" i="7" a="1"/>
  <c r="M199" i="7" s="1"/>
  <c r="L199" i="7" a="1"/>
  <c r="L199" i="7" s="1"/>
  <c r="K199" i="7" a="1"/>
  <c r="K199" i="7" s="1"/>
  <c r="J199" i="7" a="1"/>
  <c r="J199" i="7" s="1"/>
  <c r="I199" i="7" a="1"/>
  <c r="I199" i="7" s="1"/>
  <c r="H199" i="7" a="1"/>
  <c r="H199" i="7" s="1"/>
  <c r="G199" i="7" a="1"/>
  <c r="G199" i="7" s="1"/>
  <c r="F199" i="7" a="1"/>
  <c r="F199" i="7" s="1"/>
  <c r="E199" i="7" a="1"/>
  <c r="E199" i="7" s="1"/>
  <c r="D199" i="7" a="1"/>
  <c r="D199" i="7" s="1"/>
  <c r="C199" i="7" a="1"/>
  <c r="C199" i="7" s="1"/>
  <c r="U198" i="7" a="1"/>
  <c r="U198" i="7" s="1"/>
  <c r="T198" i="7" a="1"/>
  <c r="T198" i="7" s="1"/>
  <c r="S198" i="7" a="1"/>
  <c r="S198" i="7" s="1"/>
  <c r="R198" i="7" a="1"/>
  <c r="R198" i="7" s="1"/>
  <c r="Q198" i="7" a="1"/>
  <c r="Q198" i="7" s="1"/>
  <c r="P198" i="7" a="1"/>
  <c r="P198" i="7" s="1"/>
  <c r="O198" i="7" a="1"/>
  <c r="O198" i="7" s="1"/>
  <c r="N198" i="7" a="1"/>
  <c r="N198" i="7" s="1"/>
  <c r="M198" i="7" a="1"/>
  <c r="M198" i="7" s="1"/>
  <c r="L198" i="7" a="1"/>
  <c r="L198" i="7" s="1"/>
  <c r="K198" i="7" a="1"/>
  <c r="K198" i="7" s="1"/>
  <c r="J198" i="7" a="1"/>
  <c r="J198" i="7" s="1"/>
  <c r="I198" i="7" a="1"/>
  <c r="I198" i="7" s="1"/>
  <c r="H198" i="7" a="1"/>
  <c r="H198" i="7" s="1"/>
  <c r="G198" i="7" a="1"/>
  <c r="G198" i="7" s="1"/>
  <c r="F198" i="7" a="1"/>
  <c r="F198" i="7" s="1"/>
  <c r="E198" i="7" a="1"/>
  <c r="E198" i="7" s="1"/>
  <c r="D198" i="7" a="1"/>
  <c r="D198" i="7" s="1"/>
  <c r="C198" i="7" a="1"/>
  <c r="C198" i="7" s="1"/>
  <c r="U197" i="7" a="1"/>
  <c r="U197" i="7" s="1"/>
  <c r="T197" i="7" a="1"/>
  <c r="T197" i="7" s="1"/>
  <c r="S197" i="7" a="1"/>
  <c r="S197" i="7" s="1"/>
  <c r="R197" i="7" a="1"/>
  <c r="R197" i="7" s="1"/>
  <c r="Q197" i="7" a="1"/>
  <c r="Q197" i="7" s="1"/>
  <c r="P197" i="7" a="1"/>
  <c r="P197" i="7" s="1"/>
  <c r="O197" i="7" a="1"/>
  <c r="O197" i="7" s="1"/>
  <c r="N197" i="7" a="1"/>
  <c r="N197" i="7" s="1"/>
  <c r="M197" i="7" a="1"/>
  <c r="M197" i="7" s="1"/>
  <c r="L197" i="7" a="1"/>
  <c r="L197" i="7" s="1"/>
  <c r="K197" i="7" a="1"/>
  <c r="K197" i="7" s="1"/>
  <c r="J197" i="7" a="1"/>
  <c r="J197" i="7" s="1"/>
  <c r="I197" i="7" a="1"/>
  <c r="I197" i="7" s="1"/>
  <c r="H197" i="7" a="1"/>
  <c r="H197" i="7" s="1"/>
  <c r="G197" i="7" a="1"/>
  <c r="G197" i="7" s="1"/>
  <c r="F197" i="7" a="1"/>
  <c r="F197" i="7" s="1"/>
  <c r="E197" i="7" a="1"/>
  <c r="E197" i="7" s="1"/>
  <c r="D197" i="7" a="1"/>
  <c r="D197" i="7" s="1"/>
  <c r="C197" i="7" a="1"/>
  <c r="C197" i="7" s="1"/>
  <c r="U196" i="7" a="1"/>
  <c r="U196" i="7" s="1"/>
  <c r="T196" i="7" a="1"/>
  <c r="T196" i="7" s="1"/>
  <c r="S196" i="7" a="1"/>
  <c r="S196" i="7" s="1"/>
  <c r="R196" i="7" a="1"/>
  <c r="R196" i="7" s="1"/>
  <c r="Q196" i="7" a="1"/>
  <c r="Q196" i="7" s="1"/>
  <c r="P196" i="7" a="1"/>
  <c r="P196" i="7" s="1"/>
  <c r="O196" i="7" a="1"/>
  <c r="O196" i="7" s="1"/>
  <c r="N196" i="7" a="1"/>
  <c r="N196" i="7" s="1"/>
  <c r="M196" i="7" a="1"/>
  <c r="M196" i="7" s="1"/>
  <c r="L196" i="7" a="1"/>
  <c r="L196" i="7" s="1"/>
  <c r="K196" i="7" a="1"/>
  <c r="K196" i="7" s="1"/>
  <c r="J196" i="7" a="1"/>
  <c r="J196" i="7" s="1"/>
  <c r="I196" i="7" a="1"/>
  <c r="I196" i="7" s="1"/>
  <c r="H196" i="7" a="1"/>
  <c r="H196" i="7" s="1"/>
  <c r="G196" i="7" a="1"/>
  <c r="G196" i="7" s="1"/>
  <c r="F196" i="7" a="1"/>
  <c r="F196" i="7" s="1"/>
  <c r="E196" i="7" a="1"/>
  <c r="E196" i="7" s="1"/>
  <c r="D196" i="7" a="1"/>
  <c r="D196" i="7" s="1"/>
  <c r="C196" i="7" a="1"/>
  <c r="C196" i="7" s="1"/>
  <c r="U195" i="7" a="1"/>
  <c r="U195" i="7" s="1"/>
  <c r="T195" i="7" a="1"/>
  <c r="T195" i="7" s="1"/>
  <c r="S195" i="7" a="1"/>
  <c r="S195" i="7" s="1"/>
  <c r="R195" i="7" a="1"/>
  <c r="R195" i="7" s="1"/>
  <c r="Q195" i="7" a="1"/>
  <c r="Q195" i="7" s="1"/>
  <c r="P195" i="7" a="1"/>
  <c r="P195" i="7" s="1"/>
  <c r="O195" i="7" a="1"/>
  <c r="O195" i="7" s="1"/>
  <c r="N195" i="7" a="1"/>
  <c r="N195" i="7" s="1"/>
  <c r="M195" i="7" a="1"/>
  <c r="M195" i="7" s="1"/>
  <c r="L195" i="7" a="1"/>
  <c r="L195" i="7" s="1"/>
  <c r="K195" i="7" a="1"/>
  <c r="K195" i="7" s="1"/>
  <c r="J195" i="7" a="1"/>
  <c r="J195" i="7" s="1"/>
  <c r="I195" i="7" a="1"/>
  <c r="I195" i="7" s="1"/>
  <c r="H195" i="7" a="1"/>
  <c r="H195" i="7" s="1"/>
  <c r="G195" i="7" a="1"/>
  <c r="G195" i="7" s="1"/>
  <c r="F195" i="7" a="1"/>
  <c r="F195" i="7" s="1"/>
  <c r="E195" i="7" a="1"/>
  <c r="E195" i="7" s="1"/>
  <c r="D195" i="7" a="1"/>
  <c r="D195" i="7" s="1"/>
  <c r="C195" i="7" a="1"/>
  <c r="C195" i="7" s="1"/>
  <c r="U187" i="7" a="1"/>
  <c r="U187" i="7" s="1"/>
  <c r="T187" i="7" a="1"/>
  <c r="T187" i="7" s="1"/>
  <c r="S187" i="7" a="1"/>
  <c r="S187" i="7" s="1"/>
  <c r="R187" i="7" a="1"/>
  <c r="R187" i="7" s="1"/>
  <c r="Q187" i="7" a="1"/>
  <c r="Q187" i="7" s="1"/>
  <c r="P187" i="7" a="1"/>
  <c r="P187" i="7" s="1"/>
  <c r="O187" i="7" a="1"/>
  <c r="O187" i="7" s="1"/>
  <c r="N187" i="7" a="1"/>
  <c r="N187" i="7" s="1"/>
  <c r="M187" i="7" a="1"/>
  <c r="M187" i="7" s="1"/>
  <c r="L187" i="7" a="1"/>
  <c r="L187" i="7" s="1"/>
  <c r="K187" i="7" a="1"/>
  <c r="K187" i="7" s="1"/>
  <c r="J187" i="7" a="1"/>
  <c r="J187" i="7" s="1"/>
  <c r="I187" i="7" a="1"/>
  <c r="I187" i="7" s="1"/>
  <c r="H187" i="7" a="1"/>
  <c r="H187" i="7" s="1"/>
  <c r="G187" i="7" a="1"/>
  <c r="G187" i="7" s="1"/>
  <c r="F187" i="7" a="1"/>
  <c r="F187" i="7" s="1"/>
  <c r="E187" i="7" a="1"/>
  <c r="E187" i="7" s="1"/>
  <c r="D187" i="7" a="1"/>
  <c r="D187" i="7" s="1"/>
  <c r="C187" i="7" a="1"/>
  <c r="C187" i="7" s="1"/>
  <c r="U186" i="7" a="1"/>
  <c r="U186" i="7" s="1"/>
  <c r="T186" i="7" a="1"/>
  <c r="T186" i="7" s="1"/>
  <c r="S186" i="7" a="1"/>
  <c r="S186" i="7" s="1"/>
  <c r="R186" i="7" a="1"/>
  <c r="R186" i="7" s="1"/>
  <c r="Q186" i="7" a="1"/>
  <c r="Q186" i="7" s="1"/>
  <c r="P186" i="7" a="1"/>
  <c r="P186" i="7" s="1"/>
  <c r="O186" i="7" a="1"/>
  <c r="O186" i="7" s="1"/>
  <c r="N186" i="7" a="1"/>
  <c r="N186" i="7" s="1"/>
  <c r="M186" i="7" a="1"/>
  <c r="M186" i="7" s="1"/>
  <c r="L186" i="7" a="1"/>
  <c r="L186" i="7" s="1"/>
  <c r="K186" i="7" a="1"/>
  <c r="K186" i="7" s="1"/>
  <c r="J186" i="7" a="1"/>
  <c r="J186" i="7" s="1"/>
  <c r="I186" i="7" a="1"/>
  <c r="I186" i="7" s="1"/>
  <c r="H186" i="7" a="1"/>
  <c r="H186" i="7" s="1"/>
  <c r="G186" i="7" a="1"/>
  <c r="G186" i="7" s="1"/>
  <c r="F186" i="7" a="1"/>
  <c r="F186" i="7" s="1"/>
  <c r="E186" i="7" a="1"/>
  <c r="E186" i="7" s="1"/>
  <c r="D186" i="7" a="1"/>
  <c r="D186" i="7" s="1"/>
  <c r="C186" i="7" a="1"/>
  <c r="C186" i="7" s="1"/>
  <c r="U185" i="7" a="1"/>
  <c r="U185" i="7" s="1"/>
  <c r="T185" i="7" a="1"/>
  <c r="T185" i="7" s="1"/>
  <c r="S185" i="7" a="1"/>
  <c r="S185" i="7" s="1"/>
  <c r="R185" i="7" a="1"/>
  <c r="R185" i="7" s="1"/>
  <c r="Q185" i="7" a="1"/>
  <c r="Q185" i="7" s="1"/>
  <c r="P185" i="7" a="1"/>
  <c r="P185" i="7" s="1"/>
  <c r="O185" i="7" a="1"/>
  <c r="O185" i="7" s="1"/>
  <c r="N185" i="7" a="1"/>
  <c r="N185" i="7" s="1"/>
  <c r="M185" i="7" a="1"/>
  <c r="M185" i="7" s="1"/>
  <c r="L185" i="7" a="1"/>
  <c r="L185" i="7" s="1"/>
  <c r="K185" i="7" a="1"/>
  <c r="K185" i="7" s="1"/>
  <c r="J185" i="7" a="1"/>
  <c r="J185" i="7" s="1"/>
  <c r="I185" i="7" a="1"/>
  <c r="I185" i="7" s="1"/>
  <c r="H185" i="7" a="1"/>
  <c r="H185" i="7" s="1"/>
  <c r="G185" i="7" a="1"/>
  <c r="G185" i="7" s="1"/>
  <c r="F185" i="7" a="1"/>
  <c r="F185" i="7" s="1"/>
  <c r="E185" i="7" a="1"/>
  <c r="E185" i="7" s="1"/>
  <c r="D185" i="7" a="1"/>
  <c r="D185" i="7" s="1"/>
  <c r="C185" i="7" a="1"/>
  <c r="C185" i="7" s="1"/>
  <c r="U184" i="7" a="1"/>
  <c r="U184" i="7" s="1"/>
  <c r="T184" i="7" a="1"/>
  <c r="T184" i="7" s="1"/>
  <c r="S184" i="7" a="1"/>
  <c r="S184" i="7" s="1"/>
  <c r="R184" i="7" a="1"/>
  <c r="R184" i="7" s="1"/>
  <c r="Q184" i="7" a="1"/>
  <c r="Q184" i="7" s="1"/>
  <c r="P184" i="7" a="1"/>
  <c r="P184" i="7" s="1"/>
  <c r="O184" i="7" a="1"/>
  <c r="O184" i="7" s="1"/>
  <c r="N184" i="7" a="1"/>
  <c r="N184" i="7" s="1"/>
  <c r="M184" i="7" a="1"/>
  <c r="M184" i="7" s="1"/>
  <c r="L184" i="7" a="1"/>
  <c r="L184" i="7" s="1"/>
  <c r="K184" i="7" a="1"/>
  <c r="K184" i="7" s="1"/>
  <c r="J184" i="7" a="1"/>
  <c r="J184" i="7" s="1"/>
  <c r="I184" i="7" a="1"/>
  <c r="I184" i="7" s="1"/>
  <c r="H184" i="7" a="1"/>
  <c r="H184" i="7" s="1"/>
  <c r="G184" i="7" a="1"/>
  <c r="G184" i="7" s="1"/>
  <c r="F184" i="7" a="1"/>
  <c r="F184" i="7" s="1"/>
  <c r="E184" i="7" a="1"/>
  <c r="E184" i="7" s="1"/>
  <c r="D184" i="7" a="1"/>
  <c r="D184" i="7" s="1"/>
  <c r="C184" i="7" a="1"/>
  <c r="C184" i="7" s="1"/>
  <c r="U183" i="7" a="1"/>
  <c r="U183" i="7" s="1"/>
  <c r="T183" i="7" a="1"/>
  <c r="T183" i="7" s="1"/>
  <c r="S183" i="7" a="1"/>
  <c r="S183" i="7" s="1"/>
  <c r="R183" i="7" a="1"/>
  <c r="R183" i="7" s="1"/>
  <c r="Q183" i="7" a="1"/>
  <c r="Q183" i="7" s="1"/>
  <c r="P183" i="7" a="1"/>
  <c r="P183" i="7" s="1"/>
  <c r="O183" i="7" a="1"/>
  <c r="O183" i="7" s="1"/>
  <c r="N183" i="7" a="1"/>
  <c r="N183" i="7" s="1"/>
  <c r="M183" i="7" a="1"/>
  <c r="M183" i="7" s="1"/>
  <c r="L183" i="7" a="1"/>
  <c r="L183" i="7" s="1"/>
  <c r="K183" i="7" a="1"/>
  <c r="K183" i="7" s="1"/>
  <c r="J183" i="7" a="1"/>
  <c r="J183" i="7" s="1"/>
  <c r="I183" i="7" a="1"/>
  <c r="I183" i="7" s="1"/>
  <c r="H183" i="7" a="1"/>
  <c r="H183" i="7" s="1"/>
  <c r="G183" i="7" a="1"/>
  <c r="G183" i="7" s="1"/>
  <c r="F183" i="7" a="1"/>
  <c r="F183" i="7" s="1"/>
  <c r="E183" i="7" a="1"/>
  <c r="E183" i="7" s="1"/>
  <c r="D183" i="7" a="1"/>
  <c r="D183" i="7" s="1"/>
  <c r="C183" i="7" a="1"/>
  <c r="C183" i="7" s="1"/>
  <c r="U182" i="7" a="1"/>
  <c r="U182" i="7" s="1"/>
  <c r="T182" i="7" a="1"/>
  <c r="T182" i="7" s="1"/>
  <c r="S182" i="7" a="1"/>
  <c r="S182" i="7" s="1"/>
  <c r="R182" i="7" a="1"/>
  <c r="R182" i="7" s="1"/>
  <c r="Q182" i="7" a="1"/>
  <c r="Q182" i="7" s="1"/>
  <c r="P182" i="7" a="1"/>
  <c r="P182" i="7" s="1"/>
  <c r="O182" i="7" a="1"/>
  <c r="O182" i="7" s="1"/>
  <c r="N182" i="7" a="1"/>
  <c r="N182" i="7" s="1"/>
  <c r="M182" i="7" a="1"/>
  <c r="M182" i="7" s="1"/>
  <c r="L182" i="7" a="1"/>
  <c r="L182" i="7" s="1"/>
  <c r="K182" i="7" a="1"/>
  <c r="K182" i="7" s="1"/>
  <c r="J182" i="7" a="1"/>
  <c r="J182" i="7" s="1"/>
  <c r="I182" i="7" a="1"/>
  <c r="I182" i="7" s="1"/>
  <c r="H182" i="7" a="1"/>
  <c r="H182" i="7" s="1"/>
  <c r="G182" i="7" a="1"/>
  <c r="G182" i="7" s="1"/>
  <c r="F182" i="7" a="1"/>
  <c r="F182" i="7" s="1"/>
  <c r="E182" i="7" a="1"/>
  <c r="E182" i="7" s="1"/>
  <c r="D182" i="7" a="1"/>
  <c r="D182" i="7" s="1"/>
  <c r="C182" i="7" a="1"/>
  <c r="C182" i="7" s="1"/>
  <c r="U181" i="7" a="1"/>
  <c r="U181" i="7" s="1"/>
  <c r="T181" i="7" a="1"/>
  <c r="T181" i="7" s="1"/>
  <c r="S181" i="7" a="1"/>
  <c r="S181" i="7" s="1"/>
  <c r="R181" i="7" a="1"/>
  <c r="R181" i="7" s="1"/>
  <c r="Q181" i="7" a="1"/>
  <c r="Q181" i="7" s="1"/>
  <c r="P181" i="7" a="1"/>
  <c r="P181" i="7" s="1"/>
  <c r="O181" i="7" a="1"/>
  <c r="O181" i="7" s="1"/>
  <c r="N181" i="7" a="1"/>
  <c r="N181" i="7" s="1"/>
  <c r="M181" i="7" a="1"/>
  <c r="M181" i="7" s="1"/>
  <c r="L181" i="7" a="1"/>
  <c r="L181" i="7" s="1"/>
  <c r="K181" i="7" a="1"/>
  <c r="K181" i="7" s="1"/>
  <c r="J181" i="7" a="1"/>
  <c r="J181" i="7" s="1"/>
  <c r="I181" i="7" a="1"/>
  <c r="I181" i="7" s="1"/>
  <c r="H181" i="7" a="1"/>
  <c r="H181" i="7" s="1"/>
  <c r="G181" i="7" a="1"/>
  <c r="G181" i="7" s="1"/>
  <c r="F181" i="7" a="1"/>
  <c r="F181" i="7" s="1"/>
  <c r="E181" i="7" a="1"/>
  <c r="E181" i="7" s="1"/>
  <c r="D181" i="7" a="1"/>
  <c r="D181" i="7" s="1"/>
  <c r="C181" i="7" a="1"/>
  <c r="C181" i="7" s="1"/>
  <c r="U180" i="7" a="1"/>
  <c r="U180" i="7" s="1"/>
  <c r="T180" i="7" a="1"/>
  <c r="T180" i="7" s="1"/>
  <c r="S180" i="7" a="1"/>
  <c r="S180" i="7" s="1"/>
  <c r="R180" i="7" a="1"/>
  <c r="R180" i="7" s="1"/>
  <c r="Q180" i="7" a="1"/>
  <c r="Q180" i="7" s="1"/>
  <c r="P180" i="7" a="1"/>
  <c r="P180" i="7" s="1"/>
  <c r="O180" i="7" a="1"/>
  <c r="O180" i="7" s="1"/>
  <c r="N180" i="7" a="1"/>
  <c r="N180" i="7" s="1"/>
  <c r="M180" i="7" a="1"/>
  <c r="M180" i="7" s="1"/>
  <c r="L180" i="7" a="1"/>
  <c r="L180" i="7" s="1"/>
  <c r="K180" i="7" a="1"/>
  <c r="K180" i="7" s="1"/>
  <c r="J180" i="7" a="1"/>
  <c r="J180" i="7" s="1"/>
  <c r="I180" i="7" a="1"/>
  <c r="I180" i="7" s="1"/>
  <c r="H180" i="7" a="1"/>
  <c r="H180" i="7" s="1"/>
  <c r="G180" i="7" a="1"/>
  <c r="G180" i="7" s="1"/>
  <c r="F180" i="7" a="1"/>
  <c r="F180" i="7" s="1"/>
  <c r="E180" i="7" a="1"/>
  <c r="E180" i="7" s="1"/>
  <c r="D180" i="7" a="1"/>
  <c r="D180" i="7" s="1"/>
  <c r="C180" i="7" a="1"/>
  <c r="C180" i="7" s="1"/>
  <c r="U179" i="7" a="1"/>
  <c r="U179" i="7" s="1"/>
  <c r="T179" i="7" a="1"/>
  <c r="T179" i="7" s="1"/>
  <c r="S179" i="7" a="1"/>
  <c r="S179" i="7" s="1"/>
  <c r="R179" i="7" a="1"/>
  <c r="R179" i="7" s="1"/>
  <c r="Q179" i="7" a="1"/>
  <c r="Q179" i="7" s="1"/>
  <c r="P179" i="7" a="1"/>
  <c r="P179" i="7" s="1"/>
  <c r="O179" i="7" a="1"/>
  <c r="O179" i="7" s="1"/>
  <c r="N179" i="7" a="1"/>
  <c r="N179" i="7" s="1"/>
  <c r="M179" i="7" a="1"/>
  <c r="M179" i="7" s="1"/>
  <c r="L179" i="7" a="1"/>
  <c r="L179" i="7" s="1"/>
  <c r="K179" i="7" a="1"/>
  <c r="K179" i="7" s="1"/>
  <c r="J179" i="7" a="1"/>
  <c r="J179" i="7" s="1"/>
  <c r="I179" i="7" a="1"/>
  <c r="I179" i="7" s="1"/>
  <c r="H179" i="7" a="1"/>
  <c r="H179" i="7" s="1"/>
  <c r="G179" i="7" a="1"/>
  <c r="G179" i="7" s="1"/>
  <c r="F179" i="7" a="1"/>
  <c r="F179" i="7" s="1"/>
  <c r="E179" i="7" a="1"/>
  <c r="E179" i="7" s="1"/>
  <c r="D179" i="7" a="1"/>
  <c r="D179" i="7" s="1"/>
  <c r="C179" i="7" a="1"/>
  <c r="C179" i="7" s="1"/>
  <c r="U178" i="7" a="1"/>
  <c r="U178" i="7" s="1"/>
  <c r="T178" i="7" a="1"/>
  <c r="T178" i="7" s="1"/>
  <c r="S178" i="7" a="1"/>
  <c r="S178" i="7" s="1"/>
  <c r="R178" i="7" a="1"/>
  <c r="R178" i="7" s="1"/>
  <c r="Q178" i="7" a="1"/>
  <c r="Q178" i="7" s="1"/>
  <c r="P178" i="7" a="1"/>
  <c r="P178" i="7" s="1"/>
  <c r="O178" i="7" a="1"/>
  <c r="O178" i="7" s="1"/>
  <c r="N178" i="7" a="1"/>
  <c r="N178" i="7" s="1"/>
  <c r="M178" i="7" a="1"/>
  <c r="M178" i="7" s="1"/>
  <c r="L178" i="7" a="1"/>
  <c r="L178" i="7" s="1"/>
  <c r="K178" i="7" a="1"/>
  <c r="K178" i="7" s="1"/>
  <c r="J178" i="7" a="1"/>
  <c r="J178" i="7" s="1"/>
  <c r="I178" i="7" a="1"/>
  <c r="I178" i="7" s="1"/>
  <c r="H178" i="7" a="1"/>
  <c r="H178" i="7" s="1"/>
  <c r="G178" i="7" a="1"/>
  <c r="G178" i="7" s="1"/>
  <c r="F178" i="7" a="1"/>
  <c r="F178" i="7" s="1"/>
  <c r="E178" i="7" a="1"/>
  <c r="E178" i="7" s="1"/>
  <c r="D178" i="7" a="1"/>
  <c r="D178" i="7" s="1"/>
  <c r="C178" i="7" a="1"/>
  <c r="C178" i="7" s="1"/>
  <c r="U170" i="7" a="1"/>
  <c r="U170" i="7" s="1"/>
  <c r="T170" i="7" a="1"/>
  <c r="T170" i="7" s="1"/>
  <c r="S170" i="7" a="1"/>
  <c r="S170" i="7" s="1"/>
  <c r="R170" i="7" a="1"/>
  <c r="R170" i="7" s="1"/>
  <c r="Q170" i="7" a="1"/>
  <c r="Q170" i="7" s="1"/>
  <c r="P170" i="7" a="1"/>
  <c r="P170" i="7" s="1"/>
  <c r="O170" i="7" a="1"/>
  <c r="O170" i="7" s="1"/>
  <c r="N170" i="7" a="1"/>
  <c r="N170" i="7" s="1"/>
  <c r="M170" i="7" a="1"/>
  <c r="M170" i="7" s="1"/>
  <c r="L170" i="7" a="1"/>
  <c r="L170" i="7" s="1"/>
  <c r="K170" i="7" a="1"/>
  <c r="K170" i="7" s="1"/>
  <c r="J170" i="7" a="1"/>
  <c r="J170" i="7" s="1"/>
  <c r="I170" i="7" a="1"/>
  <c r="I170" i="7" s="1"/>
  <c r="H170" i="7" a="1"/>
  <c r="H170" i="7" s="1"/>
  <c r="G170" i="7" a="1"/>
  <c r="G170" i="7" s="1"/>
  <c r="F170" i="7" a="1"/>
  <c r="F170" i="7" s="1"/>
  <c r="E170" i="7" a="1"/>
  <c r="E170" i="7" s="1"/>
  <c r="D170" i="7" a="1"/>
  <c r="D170" i="7" s="1"/>
  <c r="C170" i="7" a="1"/>
  <c r="C170" i="7" s="1"/>
  <c r="U169" i="7" a="1"/>
  <c r="U169" i="7" s="1"/>
  <c r="T169" i="7" a="1"/>
  <c r="T169" i="7" s="1"/>
  <c r="S169" i="7" a="1"/>
  <c r="S169" i="7" s="1"/>
  <c r="R169" i="7" a="1"/>
  <c r="R169" i="7" s="1"/>
  <c r="Q169" i="7" a="1"/>
  <c r="Q169" i="7" s="1"/>
  <c r="P169" i="7" a="1"/>
  <c r="P169" i="7" s="1"/>
  <c r="O169" i="7" a="1"/>
  <c r="O169" i="7" s="1"/>
  <c r="N169" i="7" a="1"/>
  <c r="N169" i="7" s="1"/>
  <c r="M169" i="7" a="1"/>
  <c r="M169" i="7" s="1"/>
  <c r="L169" i="7" a="1"/>
  <c r="L169" i="7" s="1"/>
  <c r="K169" i="7" a="1"/>
  <c r="K169" i="7" s="1"/>
  <c r="J169" i="7" a="1"/>
  <c r="J169" i="7" s="1"/>
  <c r="I169" i="7" a="1"/>
  <c r="I169" i="7" s="1"/>
  <c r="H169" i="7" a="1"/>
  <c r="H169" i="7" s="1"/>
  <c r="G169" i="7" a="1"/>
  <c r="G169" i="7" s="1"/>
  <c r="F169" i="7" a="1"/>
  <c r="F169" i="7" s="1"/>
  <c r="E169" i="7" a="1"/>
  <c r="E169" i="7" s="1"/>
  <c r="D169" i="7" a="1"/>
  <c r="D169" i="7" s="1"/>
  <c r="C169" i="7" a="1"/>
  <c r="C169" i="7" s="1"/>
  <c r="U168" i="7" a="1"/>
  <c r="U168" i="7" s="1"/>
  <c r="T168" i="7" a="1"/>
  <c r="T168" i="7" s="1"/>
  <c r="S168" i="7" a="1"/>
  <c r="S168" i="7" s="1"/>
  <c r="R168" i="7" a="1"/>
  <c r="R168" i="7" s="1"/>
  <c r="Q168" i="7" a="1"/>
  <c r="Q168" i="7" s="1"/>
  <c r="P168" i="7" a="1"/>
  <c r="P168" i="7" s="1"/>
  <c r="O168" i="7" a="1"/>
  <c r="O168" i="7" s="1"/>
  <c r="N168" i="7" a="1"/>
  <c r="N168" i="7" s="1"/>
  <c r="M168" i="7" a="1"/>
  <c r="M168" i="7" s="1"/>
  <c r="L168" i="7" a="1"/>
  <c r="L168" i="7" s="1"/>
  <c r="K168" i="7" a="1"/>
  <c r="K168" i="7" s="1"/>
  <c r="J168" i="7" a="1"/>
  <c r="J168" i="7" s="1"/>
  <c r="I168" i="7" a="1"/>
  <c r="I168" i="7" s="1"/>
  <c r="H168" i="7" a="1"/>
  <c r="H168" i="7" s="1"/>
  <c r="G168" i="7" a="1"/>
  <c r="G168" i="7" s="1"/>
  <c r="F168" i="7" a="1"/>
  <c r="F168" i="7" s="1"/>
  <c r="E168" i="7" a="1"/>
  <c r="E168" i="7" s="1"/>
  <c r="D168" i="7" a="1"/>
  <c r="D168" i="7" s="1"/>
  <c r="C168" i="7" a="1"/>
  <c r="C168" i="7" s="1"/>
  <c r="U167" i="7" a="1"/>
  <c r="U167" i="7" s="1"/>
  <c r="T167" i="7" a="1"/>
  <c r="T167" i="7" s="1"/>
  <c r="S167" i="7" a="1"/>
  <c r="S167" i="7" s="1"/>
  <c r="R167" i="7" a="1"/>
  <c r="R167" i="7" s="1"/>
  <c r="Q167" i="7" a="1"/>
  <c r="Q167" i="7" s="1"/>
  <c r="P167" i="7" a="1"/>
  <c r="P167" i="7" s="1"/>
  <c r="O167" i="7" a="1"/>
  <c r="O167" i="7" s="1"/>
  <c r="N167" i="7" a="1"/>
  <c r="N167" i="7" s="1"/>
  <c r="M167" i="7" a="1"/>
  <c r="M167" i="7" s="1"/>
  <c r="L167" i="7" a="1"/>
  <c r="L167" i="7" s="1"/>
  <c r="K167" i="7" a="1"/>
  <c r="K167" i="7" s="1"/>
  <c r="J167" i="7" a="1"/>
  <c r="J167" i="7" s="1"/>
  <c r="I167" i="7" a="1"/>
  <c r="I167" i="7" s="1"/>
  <c r="H167" i="7" a="1"/>
  <c r="H167" i="7" s="1"/>
  <c r="G167" i="7" a="1"/>
  <c r="G167" i="7" s="1"/>
  <c r="F167" i="7" a="1"/>
  <c r="F167" i="7" s="1"/>
  <c r="E167" i="7" a="1"/>
  <c r="E167" i="7" s="1"/>
  <c r="D167" i="7" a="1"/>
  <c r="D167" i="7" s="1"/>
  <c r="C167" i="7" a="1"/>
  <c r="C167" i="7" s="1"/>
  <c r="U166" i="7" a="1"/>
  <c r="U166" i="7" s="1"/>
  <c r="T166" i="7" a="1"/>
  <c r="T166" i="7" s="1"/>
  <c r="S166" i="7" a="1"/>
  <c r="S166" i="7" s="1"/>
  <c r="R166" i="7" a="1"/>
  <c r="R166" i="7" s="1"/>
  <c r="Q166" i="7" a="1"/>
  <c r="Q166" i="7" s="1"/>
  <c r="P166" i="7" a="1"/>
  <c r="P166" i="7" s="1"/>
  <c r="O166" i="7" a="1"/>
  <c r="O166" i="7" s="1"/>
  <c r="N166" i="7" a="1"/>
  <c r="N166" i="7" s="1"/>
  <c r="M166" i="7" a="1"/>
  <c r="M166" i="7" s="1"/>
  <c r="L166" i="7" a="1"/>
  <c r="L166" i="7" s="1"/>
  <c r="K166" i="7" a="1"/>
  <c r="K166" i="7" s="1"/>
  <c r="J166" i="7" a="1"/>
  <c r="J166" i="7" s="1"/>
  <c r="I166" i="7" a="1"/>
  <c r="I166" i="7" s="1"/>
  <c r="H166" i="7" a="1"/>
  <c r="H166" i="7" s="1"/>
  <c r="G166" i="7" a="1"/>
  <c r="G166" i="7" s="1"/>
  <c r="F166" i="7" a="1"/>
  <c r="F166" i="7" s="1"/>
  <c r="E166" i="7" a="1"/>
  <c r="E166" i="7" s="1"/>
  <c r="D166" i="7" a="1"/>
  <c r="D166" i="7" s="1"/>
  <c r="C166" i="7" a="1"/>
  <c r="C166" i="7" s="1"/>
  <c r="U165" i="7" a="1"/>
  <c r="U165" i="7" s="1"/>
  <c r="T165" i="7" a="1"/>
  <c r="T165" i="7" s="1"/>
  <c r="S165" i="7" a="1"/>
  <c r="S165" i="7" s="1"/>
  <c r="R165" i="7" a="1"/>
  <c r="R165" i="7" s="1"/>
  <c r="Q165" i="7" a="1"/>
  <c r="Q165" i="7" s="1"/>
  <c r="P165" i="7" a="1"/>
  <c r="P165" i="7" s="1"/>
  <c r="O165" i="7" a="1"/>
  <c r="O165" i="7" s="1"/>
  <c r="N165" i="7" a="1"/>
  <c r="N165" i="7" s="1"/>
  <c r="M165" i="7" a="1"/>
  <c r="M165" i="7" s="1"/>
  <c r="L165" i="7" a="1"/>
  <c r="L165" i="7" s="1"/>
  <c r="K165" i="7" a="1"/>
  <c r="K165" i="7" s="1"/>
  <c r="J165" i="7" a="1"/>
  <c r="J165" i="7" s="1"/>
  <c r="I165" i="7" a="1"/>
  <c r="I165" i="7" s="1"/>
  <c r="H165" i="7" a="1"/>
  <c r="H165" i="7" s="1"/>
  <c r="G165" i="7" a="1"/>
  <c r="G165" i="7" s="1"/>
  <c r="F165" i="7" a="1"/>
  <c r="F165" i="7" s="1"/>
  <c r="E165" i="7" a="1"/>
  <c r="E165" i="7" s="1"/>
  <c r="D165" i="7" a="1"/>
  <c r="D165" i="7" s="1"/>
  <c r="C165" i="7" a="1"/>
  <c r="C165" i="7" s="1"/>
  <c r="U164" i="7" a="1"/>
  <c r="U164" i="7" s="1"/>
  <c r="T164" i="7" a="1"/>
  <c r="T164" i="7" s="1"/>
  <c r="S164" i="7" a="1"/>
  <c r="S164" i="7" s="1"/>
  <c r="R164" i="7" a="1"/>
  <c r="R164" i="7" s="1"/>
  <c r="Q164" i="7" a="1"/>
  <c r="Q164" i="7" s="1"/>
  <c r="P164" i="7" a="1"/>
  <c r="P164" i="7" s="1"/>
  <c r="O164" i="7" a="1"/>
  <c r="O164" i="7" s="1"/>
  <c r="N164" i="7" a="1"/>
  <c r="N164" i="7" s="1"/>
  <c r="M164" i="7" a="1"/>
  <c r="M164" i="7" s="1"/>
  <c r="L164" i="7" a="1"/>
  <c r="L164" i="7" s="1"/>
  <c r="K164" i="7" a="1"/>
  <c r="K164" i="7" s="1"/>
  <c r="J164" i="7" a="1"/>
  <c r="J164" i="7" s="1"/>
  <c r="I164" i="7" a="1"/>
  <c r="I164" i="7" s="1"/>
  <c r="H164" i="7" a="1"/>
  <c r="H164" i="7" s="1"/>
  <c r="G164" i="7" a="1"/>
  <c r="G164" i="7" s="1"/>
  <c r="F164" i="7" a="1"/>
  <c r="F164" i="7" s="1"/>
  <c r="E164" i="7" a="1"/>
  <c r="E164" i="7" s="1"/>
  <c r="D164" i="7" a="1"/>
  <c r="D164" i="7" s="1"/>
  <c r="C164" i="7" a="1"/>
  <c r="C164" i="7" s="1"/>
  <c r="U163" i="7" a="1"/>
  <c r="U163" i="7" s="1"/>
  <c r="T163" i="7" a="1"/>
  <c r="T163" i="7" s="1"/>
  <c r="S163" i="7" a="1"/>
  <c r="S163" i="7" s="1"/>
  <c r="R163" i="7" a="1"/>
  <c r="R163" i="7" s="1"/>
  <c r="Q163" i="7" a="1"/>
  <c r="Q163" i="7" s="1"/>
  <c r="P163" i="7" a="1"/>
  <c r="P163" i="7" s="1"/>
  <c r="O163" i="7" a="1"/>
  <c r="O163" i="7" s="1"/>
  <c r="N163" i="7" a="1"/>
  <c r="N163" i="7" s="1"/>
  <c r="M163" i="7" a="1"/>
  <c r="M163" i="7" s="1"/>
  <c r="L163" i="7" a="1"/>
  <c r="L163" i="7" s="1"/>
  <c r="K163" i="7" a="1"/>
  <c r="K163" i="7" s="1"/>
  <c r="J163" i="7" a="1"/>
  <c r="J163" i="7" s="1"/>
  <c r="I163" i="7" a="1"/>
  <c r="I163" i="7" s="1"/>
  <c r="H163" i="7" a="1"/>
  <c r="H163" i="7" s="1"/>
  <c r="G163" i="7" a="1"/>
  <c r="G163" i="7" s="1"/>
  <c r="F163" i="7" a="1"/>
  <c r="F163" i="7" s="1"/>
  <c r="E163" i="7" a="1"/>
  <c r="E163" i="7" s="1"/>
  <c r="D163" i="7" a="1"/>
  <c r="D163" i="7" s="1"/>
  <c r="C163" i="7" a="1"/>
  <c r="C163" i="7" s="1"/>
  <c r="U162" i="7" a="1"/>
  <c r="U162" i="7" s="1"/>
  <c r="T162" i="7" a="1"/>
  <c r="T162" i="7" s="1"/>
  <c r="S162" i="7" a="1"/>
  <c r="S162" i="7" s="1"/>
  <c r="R162" i="7" a="1"/>
  <c r="R162" i="7" s="1"/>
  <c r="Q162" i="7" a="1"/>
  <c r="Q162" i="7" s="1"/>
  <c r="P162" i="7" a="1"/>
  <c r="P162" i="7" s="1"/>
  <c r="O162" i="7" a="1"/>
  <c r="O162" i="7" s="1"/>
  <c r="N162" i="7" a="1"/>
  <c r="N162" i="7" s="1"/>
  <c r="M162" i="7" a="1"/>
  <c r="M162" i="7" s="1"/>
  <c r="L162" i="7" a="1"/>
  <c r="L162" i="7" s="1"/>
  <c r="K162" i="7" a="1"/>
  <c r="K162" i="7" s="1"/>
  <c r="J162" i="7" a="1"/>
  <c r="J162" i="7" s="1"/>
  <c r="I162" i="7" a="1"/>
  <c r="I162" i="7" s="1"/>
  <c r="H162" i="7" a="1"/>
  <c r="H162" i="7" s="1"/>
  <c r="G162" i="7" a="1"/>
  <c r="G162" i="7" s="1"/>
  <c r="F162" i="7" a="1"/>
  <c r="F162" i="7" s="1"/>
  <c r="E162" i="7" a="1"/>
  <c r="E162" i="7" s="1"/>
  <c r="D162" i="7" a="1"/>
  <c r="D162" i="7" s="1"/>
  <c r="C162" i="7" a="1"/>
  <c r="C162" i="7" s="1"/>
  <c r="U161" i="7" a="1"/>
  <c r="U161" i="7" s="1"/>
  <c r="T161" i="7" a="1"/>
  <c r="T161" i="7" s="1"/>
  <c r="S161" i="7" a="1"/>
  <c r="S161" i="7" s="1"/>
  <c r="R161" i="7" a="1"/>
  <c r="R161" i="7" s="1"/>
  <c r="Q161" i="7" a="1"/>
  <c r="Q161" i="7" s="1"/>
  <c r="P161" i="7" a="1"/>
  <c r="P161" i="7" s="1"/>
  <c r="O161" i="7" a="1"/>
  <c r="O161" i="7" s="1"/>
  <c r="N161" i="7" a="1"/>
  <c r="N161" i="7" s="1"/>
  <c r="M161" i="7" a="1"/>
  <c r="M161" i="7" s="1"/>
  <c r="L161" i="7" a="1"/>
  <c r="L161" i="7" s="1"/>
  <c r="K161" i="7" a="1"/>
  <c r="K161" i="7" s="1"/>
  <c r="J161" i="7" a="1"/>
  <c r="J161" i="7" s="1"/>
  <c r="I161" i="7" a="1"/>
  <c r="I161" i="7" s="1"/>
  <c r="H161" i="7" a="1"/>
  <c r="H161" i="7" s="1"/>
  <c r="G161" i="7" a="1"/>
  <c r="G161" i="7" s="1"/>
  <c r="F161" i="7" a="1"/>
  <c r="F161" i="7" s="1"/>
  <c r="E161" i="7" a="1"/>
  <c r="E161" i="7" s="1"/>
  <c r="D161" i="7" a="1"/>
  <c r="D161" i="7" s="1"/>
  <c r="C161" i="7" a="1"/>
  <c r="C161" i="7" s="1"/>
  <c r="N153" i="7" a="1"/>
  <c r="N153" i="7" s="1"/>
  <c r="M153" i="7" a="1"/>
  <c r="M153" i="7" s="1"/>
  <c r="L153" i="7" a="1"/>
  <c r="L153" i="7" s="1"/>
  <c r="K153" i="7" a="1"/>
  <c r="K153" i="7" s="1"/>
  <c r="J153" i="7" a="1"/>
  <c r="J153" i="7" s="1"/>
  <c r="I153" i="7" a="1"/>
  <c r="I153" i="7" s="1"/>
  <c r="H153" i="7" a="1"/>
  <c r="H153" i="7" s="1"/>
  <c r="G153" i="7" a="1"/>
  <c r="G153" i="7" s="1"/>
  <c r="F153" i="7" a="1"/>
  <c r="F153" i="7" s="1"/>
  <c r="E153" i="7" a="1"/>
  <c r="E153" i="7" s="1"/>
  <c r="D153" i="7" a="1"/>
  <c r="D153" i="7" s="1"/>
  <c r="C153" i="7" a="1"/>
  <c r="C153" i="7" s="1"/>
  <c r="N152" i="7" a="1"/>
  <c r="N152" i="7" s="1"/>
  <c r="M152" i="7" a="1"/>
  <c r="M152" i="7" s="1"/>
  <c r="L152" i="7" a="1"/>
  <c r="L152" i="7" s="1"/>
  <c r="K152" i="7" a="1"/>
  <c r="K152" i="7" s="1"/>
  <c r="J152" i="7" a="1"/>
  <c r="J152" i="7" s="1"/>
  <c r="I152" i="7" a="1"/>
  <c r="I152" i="7" s="1"/>
  <c r="H152" i="7" a="1"/>
  <c r="H152" i="7" s="1"/>
  <c r="G152" i="7" a="1"/>
  <c r="G152" i="7" s="1"/>
  <c r="F152" i="7" a="1"/>
  <c r="F152" i="7" s="1"/>
  <c r="E152" i="7" a="1"/>
  <c r="E152" i="7" s="1"/>
  <c r="D152" i="7" a="1"/>
  <c r="D152" i="7" s="1"/>
  <c r="C152" i="7" a="1"/>
  <c r="C152" i="7" s="1"/>
  <c r="N151" i="7" a="1"/>
  <c r="N151" i="7" s="1"/>
  <c r="M151" i="7" a="1"/>
  <c r="M151" i="7" s="1"/>
  <c r="L151" i="7" a="1"/>
  <c r="L151" i="7" s="1"/>
  <c r="K151" i="7" a="1"/>
  <c r="K151" i="7" s="1"/>
  <c r="J151" i="7" a="1"/>
  <c r="J151" i="7" s="1"/>
  <c r="I151" i="7" a="1"/>
  <c r="I151" i="7" s="1"/>
  <c r="H151" i="7" a="1"/>
  <c r="H151" i="7" s="1"/>
  <c r="G151" i="7" a="1"/>
  <c r="G151" i="7" s="1"/>
  <c r="F151" i="7" a="1"/>
  <c r="F151" i="7" s="1"/>
  <c r="E151" i="7" a="1"/>
  <c r="E151" i="7" s="1"/>
  <c r="D151" i="7" a="1"/>
  <c r="D151" i="7" s="1"/>
  <c r="C151" i="7" a="1"/>
  <c r="C151" i="7" s="1"/>
  <c r="N150" i="7" a="1"/>
  <c r="N150" i="7" s="1"/>
  <c r="M150" i="7" a="1"/>
  <c r="M150" i="7" s="1"/>
  <c r="L150" i="7" a="1"/>
  <c r="L150" i="7" s="1"/>
  <c r="K150" i="7" a="1"/>
  <c r="K150" i="7" s="1"/>
  <c r="J150" i="7" a="1"/>
  <c r="J150" i="7" s="1"/>
  <c r="I150" i="7" a="1"/>
  <c r="I150" i="7" s="1"/>
  <c r="H150" i="7" a="1"/>
  <c r="H150" i="7" s="1"/>
  <c r="G150" i="7" a="1"/>
  <c r="G150" i="7" s="1"/>
  <c r="F150" i="7" a="1"/>
  <c r="F150" i="7" s="1"/>
  <c r="E150" i="7" a="1"/>
  <c r="E150" i="7" s="1"/>
  <c r="D150" i="7" a="1"/>
  <c r="D150" i="7" s="1"/>
  <c r="C150" i="7" a="1"/>
  <c r="C150" i="7" s="1"/>
  <c r="N149" i="7" a="1"/>
  <c r="N149" i="7" s="1"/>
  <c r="M149" i="7" a="1"/>
  <c r="M149" i="7" s="1"/>
  <c r="L149" i="7" a="1"/>
  <c r="L149" i="7" s="1"/>
  <c r="K149" i="7" a="1"/>
  <c r="K149" i="7" s="1"/>
  <c r="J149" i="7" a="1"/>
  <c r="J149" i="7" s="1"/>
  <c r="I149" i="7" a="1"/>
  <c r="I149" i="7" s="1"/>
  <c r="H149" i="7" a="1"/>
  <c r="H149" i="7" s="1"/>
  <c r="G149" i="7" a="1"/>
  <c r="G149" i="7" s="1"/>
  <c r="F149" i="7" a="1"/>
  <c r="F149" i="7" s="1"/>
  <c r="E149" i="7" a="1"/>
  <c r="E149" i="7" s="1"/>
  <c r="D149" i="7" a="1"/>
  <c r="D149" i="7" s="1"/>
  <c r="C149" i="7" a="1"/>
  <c r="C149" i="7" s="1"/>
  <c r="N148" i="7" a="1"/>
  <c r="N148" i="7" s="1"/>
  <c r="M148" i="7" a="1"/>
  <c r="M148" i="7" s="1"/>
  <c r="L148" i="7" a="1"/>
  <c r="L148" i="7" s="1"/>
  <c r="K148" i="7" a="1"/>
  <c r="K148" i="7" s="1"/>
  <c r="J148" i="7" a="1"/>
  <c r="J148" i="7" s="1"/>
  <c r="I148" i="7" a="1"/>
  <c r="I148" i="7" s="1"/>
  <c r="H148" i="7" a="1"/>
  <c r="H148" i="7" s="1"/>
  <c r="G148" i="7" a="1"/>
  <c r="G148" i="7" s="1"/>
  <c r="F148" i="7" a="1"/>
  <c r="F148" i="7" s="1"/>
  <c r="E148" i="7" a="1"/>
  <c r="E148" i="7" s="1"/>
  <c r="D148" i="7" a="1"/>
  <c r="D148" i="7" s="1"/>
  <c r="C148" i="7" a="1"/>
  <c r="C148" i="7" s="1"/>
  <c r="N147" i="7" a="1"/>
  <c r="N147" i="7" s="1"/>
  <c r="M147" i="7" a="1"/>
  <c r="M147" i="7" s="1"/>
  <c r="L147" i="7" a="1"/>
  <c r="L147" i="7" s="1"/>
  <c r="K147" i="7" a="1"/>
  <c r="K147" i="7" s="1"/>
  <c r="J147" i="7" a="1"/>
  <c r="J147" i="7" s="1"/>
  <c r="I147" i="7" a="1"/>
  <c r="I147" i="7" s="1"/>
  <c r="H147" i="7" a="1"/>
  <c r="H147" i="7" s="1"/>
  <c r="G147" i="7" a="1"/>
  <c r="G147" i="7" s="1"/>
  <c r="F147" i="7" a="1"/>
  <c r="F147" i="7" s="1"/>
  <c r="E147" i="7" a="1"/>
  <c r="E147" i="7" s="1"/>
  <c r="D147" i="7" a="1"/>
  <c r="D147" i="7" s="1"/>
  <c r="C147" i="7" a="1"/>
  <c r="C147" i="7" s="1"/>
  <c r="N146" i="7" a="1"/>
  <c r="N146" i="7" s="1"/>
  <c r="M146" i="7" a="1"/>
  <c r="M146" i="7" s="1"/>
  <c r="L146" i="7" a="1"/>
  <c r="L146" i="7" s="1"/>
  <c r="K146" i="7" a="1"/>
  <c r="K146" i="7" s="1"/>
  <c r="J146" i="7" a="1"/>
  <c r="J146" i="7" s="1"/>
  <c r="I146" i="7" a="1"/>
  <c r="I146" i="7" s="1"/>
  <c r="H146" i="7" a="1"/>
  <c r="H146" i="7" s="1"/>
  <c r="G146" i="7" a="1"/>
  <c r="G146" i="7" s="1"/>
  <c r="F146" i="7" a="1"/>
  <c r="F146" i="7" s="1"/>
  <c r="E146" i="7" a="1"/>
  <c r="E146" i="7" s="1"/>
  <c r="D146" i="7" a="1"/>
  <c r="D146" i="7" s="1"/>
  <c r="C146" i="7" a="1"/>
  <c r="C146" i="7" s="1"/>
  <c r="N145" i="7" a="1"/>
  <c r="N145" i="7" s="1"/>
  <c r="M145" i="7" a="1"/>
  <c r="M145" i="7" s="1"/>
  <c r="L145" i="7" a="1"/>
  <c r="L145" i="7" s="1"/>
  <c r="K145" i="7" a="1"/>
  <c r="K145" i="7" s="1"/>
  <c r="J145" i="7" a="1"/>
  <c r="J145" i="7" s="1"/>
  <c r="I145" i="7" a="1"/>
  <c r="I145" i="7" s="1"/>
  <c r="H145" i="7" a="1"/>
  <c r="H145" i="7" s="1"/>
  <c r="G145" i="7" a="1"/>
  <c r="G145" i="7" s="1"/>
  <c r="F145" i="7" a="1"/>
  <c r="F145" i="7" s="1"/>
  <c r="E145" i="7" a="1"/>
  <c r="E145" i="7" s="1"/>
  <c r="D145" i="7" a="1"/>
  <c r="D145" i="7" s="1"/>
  <c r="C145" i="7" a="1"/>
  <c r="C145" i="7" s="1"/>
  <c r="N144" i="7" a="1"/>
  <c r="N144" i="7" s="1"/>
  <c r="M144" i="7" a="1"/>
  <c r="M144" i="7" s="1"/>
  <c r="L144" i="7" a="1"/>
  <c r="L144" i="7" s="1"/>
  <c r="K144" i="7" a="1"/>
  <c r="K144" i="7" s="1"/>
  <c r="J144" i="7" a="1"/>
  <c r="J144" i="7" s="1"/>
  <c r="I144" i="7" a="1"/>
  <c r="I144" i="7" s="1"/>
  <c r="H144" i="7" a="1"/>
  <c r="H144" i="7" s="1"/>
  <c r="G144" i="7" a="1"/>
  <c r="G144" i="7" s="1"/>
  <c r="F144" i="7" a="1"/>
  <c r="F144" i="7" s="1"/>
  <c r="E144" i="7" a="1"/>
  <c r="E144" i="7" s="1"/>
  <c r="D144" i="7" a="1"/>
  <c r="D144" i="7" s="1"/>
  <c r="C144" i="7" a="1"/>
  <c r="C144" i="7" s="1"/>
  <c r="N136" i="7" a="1"/>
  <c r="N136" i="7" s="1"/>
  <c r="M136" i="7" a="1"/>
  <c r="M136" i="7" s="1"/>
  <c r="L136" i="7" a="1"/>
  <c r="L136" i="7" s="1"/>
  <c r="K136" i="7" a="1"/>
  <c r="K136" i="7" s="1"/>
  <c r="J136" i="7" a="1"/>
  <c r="J136" i="7" s="1"/>
  <c r="I136" i="7" a="1"/>
  <c r="I136" i="7" s="1"/>
  <c r="H136" i="7" a="1"/>
  <c r="H136" i="7" s="1"/>
  <c r="G136" i="7" a="1"/>
  <c r="G136" i="7" s="1"/>
  <c r="F136" i="7" a="1"/>
  <c r="F136" i="7" s="1"/>
  <c r="E136" i="7" a="1"/>
  <c r="E136" i="7" s="1"/>
  <c r="D136" i="7" a="1"/>
  <c r="D136" i="7" s="1"/>
  <c r="C136" i="7" a="1"/>
  <c r="C136" i="7" s="1"/>
  <c r="N135" i="7" a="1"/>
  <c r="N135" i="7" s="1"/>
  <c r="M135" i="7" a="1"/>
  <c r="M135" i="7" s="1"/>
  <c r="L135" i="7" a="1"/>
  <c r="L135" i="7" s="1"/>
  <c r="K135" i="7" a="1"/>
  <c r="K135" i="7" s="1"/>
  <c r="J135" i="7" a="1"/>
  <c r="J135" i="7" s="1"/>
  <c r="I135" i="7" a="1"/>
  <c r="I135" i="7" s="1"/>
  <c r="H135" i="7" a="1"/>
  <c r="H135" i="7" s="1"/>
  <c r="G135" i="7" a="1"/>
  <c r="G135" i="7" s="1"/>
  <c r="F135" i="7" a="1"/>
  <c r="F135" i="7" s="1"/>
  <c r="E135" i="7" a="1"/>
  <c r="E135" i="7" s="1"/>
  <c r="D135" i="7" a="1"/>
  <c r="D135" i="7" s="1"/>
  <c r="C135" i="7" a="1"/>
  <c r="C135" i="7" s="1"/>
  <c r="N134" i="7" a="1"/>
  <c r="N134" i="7" s="1"/>
  <c r="M134" i="7" a="1"/>
  <c r="M134" i="7" s="1"/>
  <c r="L134" i="7" a="1"/>
  <c r="L134" i="7" s="1"/>
  <c r="K134" i="7" a="1"/>
  <c r="K134" i="7" s="1"/>
  <c r="J134" i="7" a="1"/>
  <c r="J134" i="7" s="1"/>
  <c r="I134" i="7" a="1"/>
  <c r="I134" i="7" s="1"/>
  <c r="H134" i="7" a="1"/>
  <c r="H134" i="7" s="1"/>
  <c r="G134" i="7" a="1"/>
  <c r="G134" i="7" s="1"/>
  <c r="F134" i="7" a="1"/>
  <c r="F134" i="7" s="1"/>
  <c r="E134" i="7" a="1"/>
  <c r="E134" i="7" s="1"/>
  <c r="D134" i="7" a="1"/>
  <c r="D134" i="7" s="1"/>
  <c r="C134" i="7" a="1"/>
  <c r="C134" i="7" s="1"/>
  <c r="N133" i="7" a="1"/>
  <c r="N133" i="7" s="1"/>
  <c r="M133" i="7" a="1"/>
  <c r="M133" i="7" s="1"/>
  <c r="L133" i="7" a="1"/>
  <c r="L133" i="7" s="1"/>
  <c r="K133" i="7" a="1"/>
  <c r="K133" i="7" s="1"/>
  <c r="J133" i="7" a="1"/>
  <c r="J133" i="7" s="1"/>
  <c r="I133" i="7" a="1"/>
  <c r="I133" i="7" s="1"/>
  <c r="H133" i="7" a="1"/>
  <c r="H133" i="7" s="1"/>
  <c r="G133" i="7" a="1"/>
  <c r="G133" i="7" s="1"/>
  <c r="F133" i="7" a="1"/>
  <c r="F133" i="7" s="1"/>
  <c r="E133" i="7" a="1"/>
  <c r="E133" i="7" s="1"/>
  <c r="D133" i="7" a="1"/>
  <c r="D133" i="7" s="1"/>
  <c r="C133" i="7" a="1"/>
  <c r="C133" i="7" s="1"/>
  <c r="N132" i="7" a="1"/>
  <c r="N132" i="7" s="1"/>
  <c r="M132" i="7" a="1"/>
  <c r="M132" i="7" s="1"/>
  <c r="L132" i="7" a="1"/>
  <c r="L132" i="7" s="1"/>
  <c r="K132" i="7" a="1"/>
  <c r="K132" i="7" s="1"/>
  <c r="J132" i="7" a="1"/>
  <c r="J132" i="7" s="1"/>
  <c r="I132" i="7" a="1"/>
  <c r="I132" i="7" s="1"/>
  <c r="H132" i="7" a="1"/>
  <c r="H132" i="7" s="1"/>
  <c r="G132" i="7" a="1"/>
  <c r="G132" i="7" s="1"/>
  <c r="F132" i="7" a="1"/>
  <c r="F132" i="7" s="1"/>
  <c r="E132" i="7" a="1"/>
  <c r="E132" i="7" s="1"/>
  <c r="D132" i="7" a="1"/>
  <c r="D132" i="7" s="1"/>
  <c r="C132" i="7" a="1"/>
  <c r="C132" i="7" s="1"/>
  <c r="N131" i="7" a="1"/>
  <c r="N131" i="7" s="1"/>
  <c r="M131" i="7" a="1"/>
  <c r="M131" i="7" s="1"/>
  <c r="L131" i="7" a="1"/>
  <c r="L131" i="7" s="1"/>
  <c r="K131" i="7" a="1"/>
  <c r="K131" i="7" s="1"/>
  <c r="J131" i="7" a="1"/>
  <c r="J131" i="7" s="1"/>
  <c r="I131" i="7" a="1"/>
  <c r="I131" i="7" s="1"/>
  <c r="H131" i="7" a="1"/>
  <c r="H131" i="7" s="1"/>
  <c r="G131" i="7" a="1"/>
  <c r="G131" i="7" s="1"/>
  <c r="F131" i="7" a="1"/>
  <c r="F131" i="7" s="1"/>
  <c r="E131" i="7" a="1"/>
  <c r="E131" i="7" s="1"/>
  <c r="D131" i="7" a="1"/>
  <c r="D131" i="7" s="1"/>
  <c r="C131" i="7" a="1"/>
  <c r="C131" i="7" s="1"/>
  <c r="N130" i="7" a="1"/>
  <c r="N130" i="7" s="1"/>
  <c r="M130" i="7" a="1"/>
  <c r="M130" i="7" s="1"/>
  <c r="L130" i="7" a="1"/>
  <c r="L130" i="7" s="1"/>
  <c r="K130" i="7" a="1"/>
  <c r="K130" i="7" s="1"/>
  <c r="J130" i="7" a="1"/>
  <c r="J130" i="7" s="1"/>
  <c r="I130" i="7" a="1"/>
  <c r="I130" i="7" s="1"/>
  <c r="H130" i="7" a="1"/>
  <c r="H130" i="7" s="1"/>
  <c r="G130" i="7" a="1"/>
  <c r="G130" i="7" s="1"/>
  <c r="F130" i="7" a="1"/>
  <c r="F130" i="7" s="1"/>
  <c r="E130" i="7" a="1"/>
  <c r="E130" i="7" s="1"/>
  <c r="D130" i="7" a="1"/>
  <c r="D130" i="7" s="1"/>
  <c r="C130" i="7" a="1"/>
  <c r="C130" i="7" s="1"/>
  <c r="N129" i="7" a="1"/>
  <c r="N129" i="7" s="1"/>
  <c r="M129" i="7" a="1"/>
  <c r="M129" i="7" s="1"/>
  <c r="L129" i="7" a="1"/>
  <c r="L129" i="7" s="1"/>
  <c r="K129" i="7" a="1"/>
  <c r="K129" i="7" s="1"/>
  <c r="J129" i="7" a="1"/>
  <c r="J129" i="7" s="1"/>
  <c r="I129" i="7" a="1"/>
  <c r="I129" i="7" s="1"/>
  <c r="H129" i="7" a="1"/>
  <c r="H129" i="7" s="1"/>
  <c r="G129" i="7" a="1"/>
  <c r="G129" i="7" s="1"/>
  <c r="F129" i="7" a="1"/>
  <c r="F129" i="7" s="1"/>
  <c r="E129" i="7" a="1"/>
  <c r="E129" i="7" s="1"/>
  <c r="D129" i="7" a="1"/>
  <c r="D129" i="7" s="1"/>
  <c r="C129" i="7" a="1"/>
  <c r="C129" i="7" s="1"/>
  <c r="N128" i="7" a="1"/>
  <c r="N128" i="7" s="1"/>
  <c r="M128" i="7" a="1"/>
  <c r="M128" i="7" s="1"/>
  <c r="L128" i="7" a="1"/>
  <c r="L128" i="7" s="1"/>
  <c r="K128" i="7" a="1"/>
  <c r="K128" i="7" s="1"/>
  <c r="J128" i="7" a="1"/>
  <c r="J128" i="7" s="1"/>
  <c r="I128" i="7" a="1"/>
  <c r="I128" i="7" s="1"/>
  <c r="H128" i="7" a="1"/>
  <c r="H128" i="7" s="1"/>
  <c r="G128" i="7" a="1"/>
  <c r="G128" i="7" s="1"/>
  <c r="F128" i="7" a="1"/>
  <c r="F128" i="7" s="1"/>
  <c r="E128" i="7" a="1"/>
  <c r="E128" i="7" s="1"/>
  <c r="D128" i="7" a="1"/>
  <c r="D128" i="7" s="1"/>
  <c r="C128" i="7" a="1"/>
  <c r="C128" i="7" s="1"/>
  <c r="N127" i="7" a="1"/>
  <c r="N127" i="7" s="1"/>
  <c r="M127" i="7" a="1"/>
  <c r="M127" i="7" s="1"/>
  <c r="L127" i="7" a="1"/>
  <c r="L127" i="7" s="1"/>
  <c r="K127" i="7" a="1"/>
  <c r="K127" i="7" s="1"/>
  <c r="J127" i="7" a="1"/>
  <c r="J127" i="7" s="1"/>
  <c r="I127" i="7" a="1"/>
  <c r="I127" i="7" s="1"/>
  <c r="H127" i="7" a="1"/>
  <c r="H127" i="7" s="1"/>
  <c r="G127" i="7" a="1"/>
  <c r="G127" i="7" s="1"/>
  <c r="F127" i="7" a="1"/>
  <c r="F127" i="7" s="1"/>
  <c r="E127" i="7" a="1"/>
  <c r="E127" i="7" s="1"/>
  <c r="D127" i="7" a="1"/>
  <c r="D127" i="7" s="1"/>
  <c r="C127" i="7" a="1"/>
  <c r="C127" i="7" s="1"/>
  <c r="U119" i="7" a="1"/>
  <c r="U119" i="7" s="1"/>
  <c r="T119" i="7" a="1"/>
  <c r="T119" i="7" s="1"/>
  <c r="S119" i="7" a="1"/>
  <c r="S119" i="7" s="1"/>
  <c r="R119" i="7" a="1"/>
  <c r="R119" i="7" s="1"/>
  <c r="Q119" i="7" a="1"/>
  <c r="Q119" i="7" s="1"/>
  <c r="P119" i="7" a="1"/>
  <c r="P119" i="7" s="1"/>
  <c r="O119" i="7" a="1"/>
  <c r="O119" i="7" s="1"/>
  <c r="N119" i="7" a="1"/>
  <c r="N119" i="7" s="1"/>
  <c r="M119" i="7" a="1"/>
  <c r="M119" i="7" s="1"/>
  <c r="L119" i="7" a="1"/>
  <c r="L119" i="7" s="1"/>
  <c r="K119" i="7" a="1"/>
  <c r="K119" i="7" s="1"/>
  <c r="J119" i="7" a="1"/>
  <c r="J119" i="7" s="1"/>
  <c r="I119" i="7" a="1"/>
  <c r="I119" i="7" s="1"/>
  <c r="H119" i="7" a="1"/>
  <c r="H119" i="7" s="1"/>
  <c r="G119" i="7" a="1"/>
  <c r="G119" i="7" s="1"/>
  <c r="F119" i="7" a="1"/>
  <c r="F119" i="7" s="1"/>
  <c r="E119" i="7" a="1"/>
  <c r="E119" i="7" s="1"/>
  <c r="D119" i="7" a="1"/>
  <c r="D119" i="7" s="1"/>
  <c r="C119" i="7" a="1"/>
  <c r="C119" i="7" s="1"/>
  <c r="U118" i="7" a="1"/>
  <c r="U118" i="7" s="1"/>
  <c r="T118" i="7" a="1"/>
  <c r="T118" i="7" s="1"/>
  <c r="S118" i="7" a="1"/>
  <c r="S118" i="7" s="1"/>
  <c r="R118" i="7" a="1"/>
  <c r="R118" i="7" s="1"/>
  <c r="Q118" i="7" a="1"/>
  <c r="Q118" i="7" s="1"/>
  <c r="P118" i="7" a="1"/>
  <c r="P118" i="7" s="1"/>
  <c r="O118" i="7" a="1"/>
  <c r="O118" i="7" s="1"/>
  <c r="N118" i="7" a="1"/>
  <c r="N118" i="7" s="1"/>
  <c r="M118" i="7" a="1"/>
  <c r="M118" i="7" s="1"/>
  <c r="L118" i="7" a="1"/>
  <c r="L118" i="7" s="1"/>
  <c r="K118" i="7" a="1"/>
  <c r="K118" i="7" s="1"/>
  <c r="J118" i="7" a="1"/>
  <c r="J118" i="7" s="1"/>
  <c r="I118" i="7" a="1"/>
  <c r="I118" i="7" s="1"/>
  <c r="H118" i="7" a="1"/>
  <c r="H118" i="7" s="1"/>
  <c r="G118" i="7" a="1"/>
  <c r="G118" i="7" s="1"/>
  <c r="F118" i="7" a="1"/>
  <c r="F118" i="7" s="1"/>
  <c r="E118" i="7" a="1"/>
  <c r="E118" i="7" s="1"/>
  <c r="D118" i="7" a="1"/>
  <c r="D118" i="7" s="1"/>
  <c r="C118" i="7" a="1"/>
  <c r="C118" i="7" s="1"/>
  <c r="U117" i="7" a="1"/>
  <c r="U117" i="7" s="1"/>
  <c r="T117" i="7" a="1"/>
  <c r="T117" i="7" s="1"/>
  <c r="S117" i="7" a="1"/>
  <c r="S117" i="7" s="1"/>
  <c r="R117" i="7" a="1"/>
  <c r="R117" i="7" s="1"/>
  <c r="Q117" i="7" a="1"/>
  <c r="Q117" i="7" s="1"/>
  <c r="P117" i="7" a="1"/>
  <c r="P117" i="7" s="1"/>
  <c r="O117" i="7" a="1"/>
  <c r="O117" i="7" s="1"/>
  <c r="N117" i="7" a="1"/>
  <c r="N117" i="7" s="1"/>
  <c r="M117" i="7" a="1"/>
  <c r="M117" i="7" s="1"/>
  <c r="L117" i="7" a="1"/>
  <c r="L117" i="7" s="1"/>
  <c r="K117" i="7" a="1"/>
  <c r="K117" i="7" s="1"/>
  <c r="J117" i="7" a="1"/>
  <c r="J117" i="7" s="1"/>
  <c r="I117" i="7" a="1"/>
  <c r="I117" i="7" s="1"/>
  <c r="H117" i="7" a="1"/>
  <c r="H117" i="7" s="1"/>
  <c r="G117" i="7" a="1"/>
  <c r="G117" i="7" s="1"/>
  <c r="F117" i="7" a="1"/>
  <c r="F117" i="7" s="1"/>
  <c r="E117" i="7" a="1"/>
  <c r="E117" i="7" s="1"/>
  <c r="D117" i="7" a="1"/>
  <c r="D117" i="7" s="1"/>
  <c r="C117" i="7" a="1"/>
  <c r="C117" i="7" s="1"/>
  <c r="U116" i="7" a="1"/>
  <c r="U116" i="7" s="1"/>
  <c r="T116" i="7" a="1"/>
  <c r="T116" i="7" s="1"/>
  <c r="S116" i="7" a="1"/>
  <c r="S116" i="7" s="1"/>
  <c r="R116" i="7" a="1"/>
  <c r="R116" i="7" s="1"/>
  <c r="Q116" i="7" a="1"/>
  <c r="Q116" i="7" s="1"/>
  <c r="P116" i="7" a="1"/>
  <c r="P116" i="7" s="1"/>
  <c r="O116" i="7" a="1"/>
  <c r="O116" i="7" s="1"/>
  <c r="N116" i="7" a="1"/>
  <c r="N116" i="7" s="1"/>
  <c r="M116" i="7" a="1"/>
  <c r="M116" i="7" s="1"/>
  <c r="L116" i="7" a="1"/>
  <c r="L116" i="7" s="1"/>
  <c r="K116" i="7" a="1"/>
  <c r="K116" i="7" s="1"/>
  <c r="J116" i="7" a="1"/>
  <c r="J116" i="7" s="1"/>
  <c r="I116" i="7" a="1"/>
  <c r="I116" i="7" s="1"/>
  <c r="H116" i="7" a="1"/>
  <c r="H116" i="7" s="1"/>
  <c r="G116" i="7" a="1"/>
  <c r="G116" i="7" s="1"/>
  <c r="F116" i="7" a="1"/>
  <c r="F116" i="7" s="1"/>
  <c r="E116" i="7" a="1"/>
  <c r="E116" i="7" s="1"/>
  <c r="D116" i="7" a="1"/>
  <c r="D116" i="7" s="1"/>
  <c r="C116" i="7" a="1"/>
  <c r="C116" i="7" s="1"/>
  <c r="U115" i="7" a="1"/>
  <c r="U115" i="7" s="1"/>
  <c r="T115" i="7" a="1"/>
  <c r="T115" i="7" s="1"/>
  <c r="S115" i="7" a="1"/>
  <c r="S115" i="7" s="1"/>
  <c r="R115" i="7" a="1"/>
  <c r="R115" i="7" s="1"/>
  <c r="Q115" i="7" a="1"/>
  <c r="Q115" i="7" s="1"/>
  <c r="P115" i="7" a="1"/>
  <c r="P115" i="7" s="1"/>
  <c r="O115" i="7" a="1"/>
  <c r="O115" i="7" s="1"/>
  <c r="N115" i="7" a="1"/>
  <c r="N115" i="7" s="1"/>
  <c r="M115" i="7" a="1"/>
  <c r="M115" i="7" s="1"/>
  <c r="L115" i="7" a="1"/>
  <c r="L115" i="7" s="1"/>
  <c r="K115" i="7" a="1"/>
  <c r="K115" i="7" s="1"/>
  <c r="J115" i="7" a="1"/>
  <c r="J115" i="7" s="1"/>
  <c r="I115" i="7" a="1"/>
  <c r="I115" i="7" s="1"/>
  <c r="H115" i="7" a="1"/>
  <c r="H115" i="7" s="1"/>
  <c r="G115" i="7" a="1"/>
  <c r="G115" i="7" s="1"/>
  <c r="F115" i="7" a="1"/>
  <c r="F115" i="7" s="1"/>
  <c r="E115" i="7" a="1"/>
  <c r="E115" i="7" s="1"/>
  <c r="D115" i="7" a="1"/>
  <c r="D115" i="7" s="1"/>
  <c r="C115" i="7" a="1"/>
  <c r="C115" i="7" s="1"/>
  <c r="U114" i="7" a="1"/>
  <c r="U114" i="7" s="1"/>
  <c r="T114" i="7" a="1"/>
  <c r="T114" i="7" s="1"/>
  <c r="S114" i="7" a="1"/>
  <c r="S114" i="7" s="1"/>
  <c r="R114" i="7" a="1"/>
  <c r="R114" i="7" s="1"/>
  <c r="Q114" i="7" a="1"/>
  <c r="Q114" i="7" s="1"/>
  <c r="P114" i="7" a="1"/>
  <c r="P114" i="7" s="1"/>
  <c r="O114" i="7" a="1"/>
  <c r="O114" i="7" s="1"/>
  <c r="N114" i="7" a="1"/>
  <c r="N114" i="7" s="1"/>
  <c r="M114" i="7" a="1"/>
  <c r="M114" i="7" s="1"/>
  <c r="L114" i="7" a="1"/>
  <c r="L114" i="7" s="1"/>
  <c r="K114" i="7" a="1"/>
  <c r="K114" i="7" s="1"/>
  <c r="J114" i="7" a="1"/>
  <c r="J114" i="7" s="1"/>
  <c r="I114" i="7" a="1"/>
  <c r="I114" i="7" s="1"/>
  <c r="H114" i="7" a="1"/>
  <c r="H114" i="7" s="1"/>
  <c r="G114" i="7" a="1"/>
  <c r="G114" i="7" s="1"/>
  <c r="F114" i="7" a="1"/>
  <c r="F114" i="7" s="1"/>
  <c r="E114" i="7" a="1"/>
  <c r="E114" i="7" s="1"/>
  <c r="D114" i="7" a="1"/>
  <c r="D114" i="7" s="1"/>
  <c r="C114" i="7" a="1"/>
  <c r="C114" i="7" s="1"/>
  <c r="U113" i="7" a="1"/>
  <c r="U113" i="7" s="1"/>
  <c r="T113" i="7" a="1"/>
  <c r="T113" i="7" s="1"/>
  <c r="S113" i="7" a="1"/>
  <c r="S113" i="7" s="1"/>
  <c r="R113" i="7" a="1"/>
  <c r="R113" i="7" s="1"/>
  <c r="Q113" i="7" a="1"/>
  <c r="Q113" i="7" s="1"/>
  <c r="P113" i="7" a="1"/>
  <c r="P113" i="7" s="1"/>
  <c r="O113" i="7" a="1"/>
  <c r="O113" i="7" s="1"/>
  <c r="N113" i="7" a="1"/>
  <c r="N113" i="7" s="1"/>
  <c r="M113" i="7" a="1"/>
  <c r="M113" i="7" s="1"/>
  <c r="L113" i="7" a="1"/>
  <c r="L113" i="7" s="1"/>
  <c r="K113" i="7" a="1"/>
  <c r="K113" i="7" s="1"/>
  <c r="J113" i="7" a="1"/>
  <c r="J113" i="7" s="1"/>
  <c r="I113" i="7" a="1"/>
  <c r="I113" i="7" s="1"/>
  <c r="H113" i="7" a="1"/>
  <c r="H113" i="7" s="1"/>
  <c r="G113" i="7" a="1"/>
  <c r="G113" i="7" s="1"/>
  <c r="F113" i="7" a="1"/>
  <c r="F113" i="7" s="1"/>
  <c r="E113" i="7" a="1"/>
  <c r="E113" i="7" s="1"/>
  <c r="D113" i="7" a="1"/>
  <c r="D113" i="7" s="1"/>
  <c r="C113" i="7" a="1"/>
  <c r="C113" i="7" s="1"/>
  <c r="U112" i="7" a="1"/>
  <c r="U112" i="7" s="1"/>
  <c r="T112" i="7" a="1"/>
  <c r="T112" i="7" s="1"/>
  <c r="S112" i="7" a="1"/>
  <c r="S112" i="7" s="1"/>
  <c r="R112" i="7" a="1"/>
  <c r="R112" i="7" s="1"/>
  <c r="Q112" i="7" a="1"/>
  <c r="Q112" i="7" s="1"/>
  <c r="P112" i="7" a="1"/>
  <c r="P112" i="7" s="1"/>
  <c r="O112" i="7" a="1"/>
  <c r="O112" i="7" s="1"/>
  <c r="N112" i="7" a="1"/>
  <c r="N112" i="7" s="1"/>
  <c r="M112" i="7" a="1"/>
  <c r="M112" i="7" s="1"/>
  <c r="L112" i="7" a="1"/>
  <c r="L112" i="7" s="1"/>
  <c r="K112" i="7" a="1"/>
  <c r="K112" i="7" s="1"/>
  <c r="J112" i="7" a="1"/>
  <c r="J112" i="7" s="1"/>
  <c r="I112" i="7" a="1"/>
  <c r="I112" i="7" s="1"/>
  <c r="H112" i="7" a="1"/>
  <c r="H112" i="7" s="1"/>
  <c r="G112" i="7" a="1"/>
  <c r="G112" i="7" s="1"/>
  <c r="F112" i="7" a="1"/>
  <c r="F112" i="7" s="1"/>
  <c r="E112" i="7" a="1"/>
  <c r="E112" i="7" s="1"/>
  <c r="D112" i="7" a="1"/>
  <c r="D112" i="7" s="1"/>
  <c r="C112" i="7" a="1"/>
  <c r="C112" i="7" s="1"/>
  <c r="U111" i="7" a="1"/>
  <c r="U111" i="7" s="1"/>
  <c r="T111" i="7" a="1"/>
  <c r="T111" i="7" s="1"/>
  <c r="S111" i="7" a="1"/>
  <c r="S111" i="7" s="1"/>
  <c r="R111" i="7" a="1"/>
  <c r="R111" i="7" s="1"/>
  <c r="Q111" i="7" a="1"/>
  <c r="Q111" i="7" s="1"/>
  <c r="P111" i="7" a="1"/>
  <c r="P111" i="7" s="1"/>
  <c r="O111" i="7" a="1"/>
  <c r="O111" i="7" s="1"/>
  <c r="N111" i="7" a="1"/>
  <c r="N111" i="7" s="1"/>
  <c r="M111" i="7" a="1"/>
  <c r="M111" i="7" s="1"/>
  <c r="L111" i="7" a="1"/>
  <c r="L111" i="7" s="1"/>
  <c r="K111" i="7" a="1"/>
  <c r="K111" i="7" s="1"/>
  <c r="J111" i="7" a="1"/>
  <c r="J111" i="7" s="1"/>
  <c r="I111" i="7" a="1"/>
  <c r="I111" i="7" s="1"/>
  <c r="H111" i="7" a="1"/>
  <c r="H111" i="7" s="1"/>
  <c r="G111" i="7" a="1"/>
  <c r="G111" i="7" s="1"/>
  <c r="F111" i="7" a="1"/>
  <c r="F111" i="7" s="1"/>
  <c r="E111" i="7" a="1"/>
  <c r="E111" i="7" s="1"/>
  <c r="D111" i="7" a="1"/>
  <c r="D111" i="7" s="1"/>
  <c r="C111" i="7" a="1"/>
  <c r="C111" i="7" s="1"/>
  <c r="U110" i="7" a="1"/>
  <c r="U110" i="7" s="1"/>
  <c r="T110" i="7" a="1"/>
  <c r="T110" i="7" s="1"/>
  <c r="S110" i="7" a="1"/>
  <c r="S110" i="7" s="1"/>
  <c r="R110" i="7" a="1"/>
  <c r="R110" i="7" s="1"/>
  <c r="Q110" i="7" a="1"/>
  <c r="Q110" i="7" s="1"/>
  <c r="P110" i="7" a="1"/>
  <c r="P110" i="7" s="1"/>
  <c r="O110" i="7" a="1"/>
  <c r="O110" i="7" s="1"/>
  <c r="N110" i="7" a="1"/>
  <c r="N110" i="7" s="1"/>
  <c r="M110" i="7" a="1"/>
  <c r="M110" i="7" s="1"/>
  <c r="L110" i="7" a="1"/>
  <c r="L110" i="7" s="1"/>
  <c r="K110" i="7" a="1"/>
  <c r="K110" i="7" s="1"/>
  <c r="J110" i="7" a="1"/>
  <c r="J110" i="7" s="1"/>
  <c r="I110" i="7" a="1"/>
  <c r="I110" i="7" s="1"/>
  <c r="H110" i="7" a="1"/>
  <c r="H110" i="7" s="1"/>
  <c r="G110" i="7" a="1"/>
  <c r="G110" i="7" s="1"/>
  <c r="F110" i="7" a="1"/>
  <c r="F110" i="7" s="1"/>
  <c r="E110" i="7" a="1"/>
  <c r="E110" i="7" s="1"/>
  <c r="D110" i="7" a="1"/>
  <c r="D110" i="7" s="1"/>
  <c r="C110" i="7" a="1"/>
  <c r="C110" i="7" s="1"/>
  <c r="U102" i="7" a="1"/>
  <c r="U102" i="7" s="1"/>
  <c r="T102" i="7" a="1"/>
  <c r="T102" i="7" s="1"/>
  <c r="S102" i="7" a="1"/>
  <c r="S102" i="7" s="1"/>
  <c r="R102" i="7" a="1"/>
  <c r="R102" i="7" s="1"/>
  <c r="Q102" i="7" a="1"/>
  <c r="Q102" i="7" s="1"/>
  <c r="P102" i="7" a="1"/>
  <c r="P102" i="7" s="1"/>
  <c r="O102" i="7" a="1"/>
  <c r="O102" i="7" s="1"/>
  <c r="N102" i="7" a="1"/>
  <c r="N102" i="7" s="1"/>
  <c r="M102" i="7" a="1"/>
  <c r="M102" i="7" s="1"/>
  <c r="L102" i="7" a="1"/>
  <c r="L102" i="7" s="1"/>
  <c r="K102" i="7" a="1"/>
  <c r="K102" i="7" s="1"/>
  <c r="J102" i="7" a="1"/>
  <c r="J102" i="7" s="1"/>
  <c r="I102" i="7" a="1"/>
  <c r="I102" i="7" s="1"/>
  <c r="H102" i="7" a="1"/>
  <c r="H102" i="7" s="1"/>
  <c r="G102" i="7" a="1"/>
  <c r="G102" i="7" s="1"/>
  <c r="F102" i="7" a="1"/>
  <c r="F102" i="7" s="1"/>
  <c r="E102" i="7" a="1"/>
  <c r="E102" i="7" s="1"/>
  <c r="D102" i="7" a="1"/>
  <c r="D102" i="7" s="1"/>
  <c r="C102" i="7" a="1"/>
  <c r="C102" i="7" s="1"/>
  <c r="U101" i="7" a="1"/>
  <c r="U101" i="7" s="1"/>
  <c r="T101" i="7" a="1"/>
  <c r="T101" i="7" s="1"/>
  <c r="S101" i="7" a="1"/>
  <c r="S101" i="7" s="1"/>
  <c r="R101" i="7" a="1"/>
  <c r="R101" i="7" s="1"/>
  <c r="Q101" i="7" a="1"/>
  <c r="Q101" i="7" s="1"/>
  <c r="P101" i="7" a="1"/>
  <c r="P101" i="7" s="1"/>
  <c r="O101" i="7" a="1"/>
  <c r="O101" i="7" s="1"/>
  <c r="N101" i="7" a="1"/>
  <c r="N101" i="7" s="1"/>
  <c r="M101" i="7" a="1"/>
  <c r="M101" i="7" s="1"/>
  <c r="L101" i="7" a="1"/>
  <c r="L101" i="7" s="1"/>
  <c r="K101" i="7" a="1"/>
  <c r="K101" i="7" s="1"/>
  <c r="J101" i="7" a="1"/>
  <c r="J101" i="7" s="1"/>
  <c r="I101" i="7" a="1"/>
  <c r="I101" i="7" s="1"/>
  <c r="H101" i="7" a="1"/>
  <c r="H101" i="7" s="1"/>
  <c r="G101" i="7" a="1"/>
  <c r="G101" i="7" s="1"/>
  <c r="F101" i="7" a="1"/>
  <c r="F101" i="7" s="1"/>
  <c r="E101" i="7" a="1"/>
  <c r="E101" i="7" s="1"/>
  <c r="D101" i="7" a="1"/>
  <c r="D101" i="7" s="1"/>
  <c r="C101" i="7" a="1"/>
  <c r="C101" i="7" s="1"/>
  <c r="U100" i="7" a="1"/>
  <c r="U100" i="7" s="1"/>
  <c r="T100" i="7" a="1"/>
  <c r="T100" i="7" s="1"/>
  <c r="S100" i="7" a="1"/>
  <c r="S100" i="7" s="1"/>
  <c r="R100" i="7" a="1"/>
  <c r="R100" i="7" s="1"/>
  <c r="Q100" i="7" a="1"/>
  <c r="Q100" i="7" s="1"/>
  <c r="P100" i="7" a="1"/>
  <c r="P100" i="7" s="1"/>
  <c r="O100" i="7" a="1"/>
  <c r="O100" i="7" s="1"/>
  <c r="N100" i="7" a="1"/>
  <c r="N100" i="7" s="1"/>
  <c r="M100" i="7" a="1"/>
  <c r="M100" i="7" s="1"/>
  <c r="L100" i="7" a="1"/>
  <c r="L100" i="7" s="1"/>
  <c r="K100" i="7" a="1"/>
  <c r="K100" i="7" s="1"/>
  <c r="J100" i="7" a="1"/>
  <c r="J100" i="7" s="1"/>
  <c r="I100" i="7" a="1"/>
  <c r="I100" i="7" s="1"/>
  <c r="H100" i="7" a="1"/>
  <c r="H100" i="7" s="1"/>
  <c r="G100" i="7" a="1"/>
  <c r="G100" i="7" s="1"/>
  <c r="F100" i="7" a="1"/>
  <c r="F100" i="7" s="1"/>
  <c r="E100" i="7" a="1"/>
  <c r="E100" i="7" s="1"/>
  <c r="D100" i="7" a="1"/>
  <c r="D100" i="7" s="1"/>
  <c r="C100" i="7" a="1"/>
  <c r="C100" i="7" s="1"/>
  <c r="U99" i="7" a="1"/>
  <c r="U99" i="7" s="1"/>
  <c r="T99" i="7" a="1"/>
  <c r="T99" i="7" s="1"/>
  <c r="S99" i="7" a="1"/>
  <c r="S99" i="7" s="1"/>
  <c r="R99" i="7" a="1"/>
  <c r="R99" i="7" s="1"/>
  <c r="Q99" i="7" a="1"/>
  <c r="Q99" i="7" s="1"/>
  <c r="P99" i="7" a="1"/>
  <c r="P99" i="7" s="1"/>
  <c r="O99" i="7" a="1"/>
  <c r="O99" i="7" s="1"/>
  <c r="N99" i="7" a="1"/>
  <c r="N99" i="7" s="1"/>
  <c r="M99" i="7" a="1"/>
  <c r="M99" i="7" s="1"/>
  <c r="L99" i="7" a="1"/>
  <c r="L99" i="7" s="1"/>
  <c r="K99" i="7" a="1"/>
  <c r="K99" i="7" s="1"/>
  <c r="J99" i="7" a="1"/>
  <c r="J99" i="7" s="1"/>
  <c r="I99" i="7" a="1"/>
  <c r="I99" i="7" s="1"/>
  <c r="H99" i="7" a="1"/>
  <c r="H99" i="7" s="1"/>
  <c r="G99" i="7" a="1"/>
  <c r="G99" i="7" s="1"/>
  <c r="F99" i="7" a="1"/>
  <c r="F99" i="7" s="1"/>
  <c r="E99" i="7" a="1"/>
  <c r="E99" i="7" s="1"/>
  <c r="D99" i="7" a="1"/>
  <c r="D99" i="7" s="1"/>
  <c r="C99" i="7" a="1"/>
  <c r="C99" i="7" s="1"/>
  <c r="U98" i="7" a="1"/>
  <c r="U98" i="7" s="1"/>
  <c r="T98" i="7" a="1"/>
  <c r="T98" i="7" s="1"/>
  <c r="S98" i="7" a="1"/>
  <c r="S98" i="7" s="1"/>
  <c r="R98" i="7" a="1"/>
  <c r="R98" i="7" s="1"/>
  <c r="Q98" i="7" a="1"/>
  <c r="Q98" i="7" s="1"/>
  <c r="P98" i="7" a="1"/>
  <c r="P98" i="7" s="1"/>
  <c r="O98" i="7" a="1"/>
  <c r="O98" i="7" s="1"/>
  <c r="N98" i="7" a="1"/>
  <c r="N98" i="7" s="1"/>
  <c r="M98" i="7" a="1"/>
  <c r="M98" i="7" s="1"/>
  <c r="L98" i="7" a="1"/>
  <c r="L98" i="7" s="1"/>
  <c r="K98" i="7" a="1"/>
  <c r="K98" i="7" s="1"/>
  <c r="J98" i="7" a="1"/>
  <c r="J98" i="7" s="1"/>
  <c r="I98" i="7" a="1"/>
  <c r="I98" i="7" s="1"/>
  <c r="H98" i="7" a="1"/>
  <c r="H98" i="7" s="1"/>
  <c r="G98" i="7" a="1"/>
  <c r="G98" i="7" s="1"/>
  <c r="F98" i="7" a="1"/>
  <c r="F98" i="7" s="1"/>
  <c r="E98" i="7" a="1"/>
  <c r="E98" i="7" s="1"/>
  <c r="D98" i="7" a="1"/>
  <c r="D98" i="7" s="1"/>
  <c r="C98" i="7" a="1"/>
  <c r="C98" i="7" s="1"/>
  <c r="U97" i="7" a="1"/>
  <c r="U97" i="7" s="1"/>
  <c r="T97" i="7" a="1"/>
  <c r="T97" i="7" s="1"/>
  <c r="S97" i="7" a="1"/>
  <c r="S97" i="7" s="1"/>
  <c r="R97" i="7" a="1"/>
  <c r="R97" i="7" s="1"/>
  <c r="Q97" i="7" a="1"/>
  <c r="Q97" i="7" s="1"/>
  <c r="P97" i="7" a="1"/>
  <c r="P97" i="7" s="1"/>
  <c r="O97" i="7" a="1"/>
  <c r="O97" i="7" s="1"/>
  <c r="N97" i="7" a="1"/>
  <c r="N97" i="7" s="1"/>
  <c r="M97" i="7" a="1"/>
  <c r="M97" i="7" s="1"/>
  <c r="L97" i="7" a="1"/>
  <c r="L97" i="7" s="1"/>
  <c r="K97" i="7" a="1"/>
  <c r="K97" i="7" s="1"/>
  <c r="J97" i="7" a="1"/>
  <c r="J97" i="7" s="1"/>
  <c r="I97" i="7" a="1"/>
  <c r="I97" i="7" s="1"/>
  <c r="H97" i="7" a="1"/>
  <c r="H97" i="7" s="1"/>
  <c r="G97" i="7" a="1"/>
  <c r="G97" i="7" s="1"/>
  <c r="F97" i="7" a="1"/>
  <c r="F97" i="7" s="1"/>
  <c r="E97" i="7" a="1"/>
  <c r="E97" i="7" s="1"/>
  <c r="D97" i="7" a="1"/>
  <c r="D97" i="7" s="1"/>
  <c r="C97" i="7" a="1"/>
  <c r="C97" i="7" s="1"/>
  <c r="U96" i="7" a="1"/>
  <c r="U96" i="7" s="1"/>
  <c r="T96" i="7" a="1"/>
  <c r="T96" i="7" s="1"/>
  <c r="S96" i="7" a="1"/>
  <c r="S96" i="7" s="1"/>
  <c r="R96" i="7" a="1"/>
  <c r="R96" i="7" s="1"/>
  <c r="Q96" i="7" a="1"/>
  <c r="Q96" i="7" s="1"/>
  <c r="P96" i="7" a="1"/>
  <c r="P96" i="7" s="1"/>
  <c r="O96" i="7" a="1"/>
  <c r="O96" i="7" s="1"/>
  <c r="N96" i="7" a="1"/>
  <c r="N96" i="7" s="1"/>
  <c r="M96" i="7" a="1"/>
  <c r="M96" i="7" s="1"/>
  <c r="L96" i="7" a="1"/>
  <c r="L96" i="7" s="1"/>
  <c r="K96" i="7" a="1"/>
  <c r="K96" i="7" s="1"/>
  <c r="J96" i="7" a="1"/>
  <c r="J96" i="7" s="1"/>
  <c r="I96" i="7" a="1"/>
  <c r="I96" i="7" s="1"/>
  <c r="H96" i="7" a="1"/>
  <c r="H96" i="7" s="1"/>
  <c r="G96" i="7" a="1"/>
  <c r="G96" i="7" s="1"/>
  <c r="F96" i="7" a="1"/>
  <c r="F96" i="7" s="1"/>
  <c r="E96" i="7" a="1"/>
  <c r="E96" i="7" s="1"/>
  <c r="D96" i="7" a="1"/>
  <c r="D96" i="7" s="1"/>
  <c r="C96" i="7" a="1"/>
  <c r="C96" i="7" s="1"/>
  <c r="U95" i="7" a="1"/>
  <c r="U95" i="7" s="1"/>
  <c r="T95" i="7" a="1"/>
  <c r="T95" i="7" s="1"/>
  <c r="S95" i="7" a="1"/>
  <c r="S95" i="7" s="1"/>
  <c r="R95" i="7" a="1"/>
  <c r="R95" i="7" s="1"/>
  <c r="Q95" i="7" a="1"/>
  <c r="Q95" i="7" s="1"/>
  <c r="P95" i="7" a="1"/>
  <c r="P95" i="7" s="1"/>
  <c r="O95" i="7" a="1"/>
  <c r="O95" i="7" s="1"/>
  <c r="N95" i="7" a="1"/>
  <c r="N95" i="7" s="1"/>
  <c r="M95" i="7" a="1"/>
  <c r="M95" i="7" s="1"/>
  <c r="L95" i="7" a="1"/>
  <c r="L95" i="7" s="1"/>
  <c r="K95" i="7" a="1"/>
  <c r="K95" i="7" s="1"/>
  <c r="J95" i="7" a="1"/>
  <c r="J95" i="7" s="1"/>
  <c r="I95" i="7" a="1"/>
  <c r="I95" i="7" s="1"/>
  <c r="H95" i="7" a="1"/>
  <c r="H95" i="7" s="1"/>
  <c r="G95" i="7" a="1"/>
  <c r="G95" i="7" s="1"/>
  <c r="F95" i="7" a="1"/>
  <c r="F95" i="7" s="1"/>
  <c r="E95" i="7" a="1"/>
  <c r="E95" i="7" s="1"/>
  <c r="D95" i="7" a="1"/>
  <c r="D95" i="7" s="1"/>
  <c r="C95" i="7" a="1"/>
  <c r="C95" i="7" s="1"/>
  <c r="U94" i="7" a="1"/>
  <c r="U94" i="7" s="1"/>
  <c r="T94" i="7" a="1"/>
  <c r="T94" i="7" s="1"/>
  <c r="S94" i="7" a="1"/>
  <c r="S94" i="7" s="1"/>
  <c r="R94" i="7" a="1"/>
  <c r="R94" i="7" s="1"/>
  <c r="Q94" i="7" a="1"/>
  <c r="Q94" i="7" s="1"/>
  <c r="P94" i="7" a="1"/>
  <c r="P94" i="7" s="1"/>
  <c r="O94" i="7" a="1"/>
  <c r="O94" i="7" s="1"/>
  <c r="N94" i="7" a="1"/>
  <c r="N94" i="7" s="1"/>
  <c r="M94" i="7" a="1"/>
  <c r="M94" i="7" s="1"/>
  <c r="L94" i="7" a="1"/>
  <c r="L94" i="7" s="1"/>
  <c r="K94" i="7" a="1"/>
  <c r="K94" i="7" s="1"/>
  <c r="J94" i="7" a="1"/>
  <c r="J94" i="7" s="1"/>
  <c r="I94" i="7" a="1"/>
  <c r="I94" i="7" s="1"/>
  <c r="H94" i="7" a="1"/>
  <c r="H94" i="7" s="1"/>
  <c r="G94" i="7" a="1"/>
  <c r="G94" i="7" s="1"/>
  <c r="F94" i="7" a="1"/>
  <c r="F94" i="7" s="1"/>
  <c r="E94" i="7" a="1"/>
  <c r="E94" i="7" s="1"/>
  <c r="D94" i="7" a="1"/>
  <c r="D94" i="7" s="1"/>
  <c r="C94" i="7" a="1"/>
  <c r="C94" i="7" s="1"/>
  <c r="U93" i="7" a="1"/>
  <c r="U93" i="7" s="1"/>
  <c r="T93" i="7" a="1"/>
  <c r="T93" i="7" s="1"/>
  <c r="S93" i="7" a="1"/>
  <c r="S93" i="7" s="1"/>
  <c r="R93" i="7" a="1"/>
  <c r="R93" i="7" s="1"/>
  <c r="Q93" i="7" a="1"/>
  <c r="Q93" i="7" s="1"/>
  <c r="P93" i="7" a="1"/>
  <c r="P93" i="7" s="1"/>
  <c r="O93" i="7" a="1"/>
  <c r="O93" i="7" s="1"/>
  <c r="N93" i="7" a="1"/>
  <c r="N93" i="7" s="1"/>
  <c r="M93" i="7" a="1"/>
  <c r="M93" i="7" s="1"/>
  <c r="L93" i="7" a="1"/>
  <c r="L93" i="7" s="1"/>
  <c r="K93" i="7" a="1"/>
  <c r="K93" i="7" s="1"/>
  <c r="J93" i="7" a="1"/>
  <c r="J93" i="7" s="1"/>
  <c r="I93" i="7" a="1"/>
  <c r="I93" i="7" s="1"/>
  <c r="H93" i="7" a="1"/>
  <c r="H93" i="7" s="1"/>
  <c r="G93" i="7" a="1"/>
  <c r="G93" i="7" s="1"/>
  <c r="F93" i="7" a="1"/>
  <c r="F93" i="7" s="1"/>
  <c r="E93" i="7" a="1"/>
  <c r="E93" i="7" s="1"/>
  <c r="D93" i="7" a="1"/>
  <c r="D93" i="7" s="1"/>
  <c r="C93" i="7" a="1"/>
  <c r="C93" i="7" s="1"/>
  <c r="U85" i="7" a="1"/>
  <c r="U85" i="7" s="1"/>
  <c r="T85" i="7" a="1"/>
  <c r="T85" i="7" s="1"/>
  <c r="S85" i="7" a="1"/>
  <c r="S85" i="7" s="1"/>
  <c r="R85" i="7" a="1"/>
  <c r="R85" i="7" s="1"/>
  <c r="Q85" i="7" a="1"/>
  <c r="Q85" i="7" s="1"/>
  <c r="P85" i="7" a="1"/>
  <c r="P85" i="7" s="1"/>
  <c r="O85" i="7" a="1"/>
  <c r="O85" i="7" s="1"/>
  <c r="N85" i="7" a="1"/>
  <c r="N85" i="7" s="1"/>
  <c r="M85" i="7" a="1"/>
  <c r="M85" i="7" s="1"/>
  <c r="L85" i="7" a="1"/>
  <c r="L85" i="7" s="1"/>
  <c r="K85" i="7" a="1"/>
  <c r="K85" i="7" s="1"/>
  <c r="J85" i="7" a="1"/>
  <c r="J85" i="7" s="1"/>
  <c r="I85" i="7" a="1"/>
  <c r="I85" i="7" s="1"/>
  <c r="H85" i="7" a="1"/>
  <c r="H85" i="7" s="1"/>
  <c r="G85" i="7" a="1"/>
  <c r="G85" i="7" s="1"/>
  <c r="F85" i="7" a="1"/>
  <c r="F85" i="7" s="1"/>
  <c r="E85" i="7" a="1"/>
  <c r="E85" i="7" s="1"/>
  <c r="D85" i="7" a="1"/>
  <c r="D85" i="7" s="1"/>
  <c r="C85" i="7" a="1"/>
  <c r="C85" i="7" s="1"/>
  <c r="U84" i="7" a="1"/>
  <c r="U84" i="7" s="1"/>
  <c r="T84" i="7" a="1"/>
  <c r="T84" i="7" s="1"/>
  <c r="S84" i="7" a="1"/>
  <c r="S84" i="7" s="1"/>
  <c r="R84" i="7" a="1"/>
  <c r="R84" i="7" s="1"/>
  <c r="Q84" i="7" a="1"/>
  <c r="Q84" i="7" s="1"/>
  <c r="P84" i="7" a="1"/>
  <c r="P84" i="7" s="1"/>
  <c r="O84" i="7" a="1"/>
  <c r="O84" i="7" s="1"/>
  <c r="N84" i="7" a="1"/>
  <c r="N84" i="7" s="1"/>
  <c r="M84" i="7" a="1"/>
  <c r="M84" i="7" s="1"/>
  <c r="L84" i="7" a="1"/>
  <c r="L84" i="7" s="1"/>
  <c r="K84" i="7" a="1"/>
  <c r="K84" i="7" s="1"/>
  <c r="J84" i="7" a="1"/>
  <c r="J84" i="7" s="1"/>
  <c r="I84" i="7" a="1"/>
  <c r="I84" i="7" s="1"/>
  <c r="H84" i="7" a="1"/>
  <c r="H84" i="7" s="1"/>
  <c r="G84" i="7" a="1"/>
  <c r="G84" i="7" s="1"/>
  <c r="F84" i="7" a="1"/>
  <c r="F84" i="7" s="1"/>
  <c r="E84" i="7" a="1"/>
  <c r="E84" i="7" s="1"/>
  <c r="D84" i="7" a="1"/>
  <c r="D84" i="7" s="1"/>
  <c r="C84" i="7" a="1"/>
  <c r="C84" i="7" s="1"/>
  <c r="U83" i="7" a="1"/>
  <c r="U83" i="7" s="1"/>
  <c r="T83" i="7" a="1"/>
  <c r="T83" i="7" s="1"/>
  <c r="S83" i="7" a="1"/>
  <c r="S83" i="7" s="1"/>
  <c r="R83" i="7" a="1"/>
  <c r="R83" i="7" s="1"/>
  <c r="Q83" i="7" a="1"/>
  <c r="Q83" i="7" s="1"/>
  <c r="P83" i="7" a="1"/>
  <c r="P83" i="7" s="1"/>
  <c r="O83" i="7" a="1"/>
  <c r="O83" i="7" s="1"/>
  <c r="N83" i="7" a="1"/>
  <c r="N83" i="7" s="1"/>
  <c r="M83" i="7" a="1"/>
  <c r="M83" i="7" s="1"/>
  <c r="L83" i="7" a="1"/>
  <c r="L83" i="7" s="1"/>
  <c r="K83" i="7" a="1"/>
  <c r="K83" i="7" s="1"/>
  <c r="J83" i="7" a="1"/>
  <c r="J83" i="7" s="1"/>
  <c r="I83" i="7" a="1"/>
  <c r="I83" i="7" s="1"/>
  <c r="H83" i="7" a="1"/>
  <c r="H83" i="7" s="1"/>
  <c r="G83" i="7" a="1"/>
  <c r="G83" i="7" s="1"/>
  <c r="F83" i="7" a="1"/>
  <c r="F83" i="7" s="1"/>
  <c r="E83" i="7" a="1"/>
  <c r="E83" i="7" s="1"/>
  <c r="D83" i="7" a="1"/>
  <c r="D83" i="7" s="1"/>
  <c r="C83" i="7" a="1"/>
  <c r="C83" i="7" s="1"/>
  <c r="U82" i="7" a="1"/>
  <c r="U82" i="7" s="1"/>
  <c r="T82" i="7" a="1"/>
  <c r="T82" i="7" s="1"/>
  <c r="S82" i="7" a="1"/>
  <c r="S82" i="7" s="1"/>
  <c r="R82" i="7" a="1"/>
  <c r="R82" i="7" s="1"/>
  <c r="Q82" i="7" a="1"/>
  <c r="Q82" i="7" s="1"/>
  <c r="P82" i="7" a="1"/>
  <c r="P82" i="7" s="1"/>
  <c r="O82" i="7" a="1"/>
  <c r="O82" i="7" s="1"/>
  <c r="N82" i="7" a="1"/>
  <c r="N82" i="7" s="1"/>
  <c r="M82" i="7" a="1"/>
  <c r="M82" i="7" s="1"/>
  <c r="L82" i="7" a="1"/>
  <c r="L82" i="7" s="1"/>
  <c r="K82" i="7" a="1"/>
  <c r="K82" i="7" s="1"/>
  <c r="J82" i="7" a="1"/>
  <c r="J82" i="7" s="1"/>
  <c r="I82" i="7" a="1"/>
  <c r="I82" i="7" s="1"/>
  <c r="H82" i="7" a="1"/>
  <c r="H82" i="7" s="1"/>
  <c r="G82" i="7" a="1"/>
  <c r="G82" i="7" s="1"/>
  <c r="F82" i="7" a="1"/>
  <c r="F82" i="7" s="1"/>
  <c r="E82" i="7" a="1"/>
  <c r="E82" i="7" s="1"/>
  <c r="D82" i="7" a="1"/>
  <c r="D82" i="7" s="1"/>
  <c r="C82" i="7" a="1"/>
  <c r="C82" i="7" s="1"/>
  <c r="U81" i="7" a="1"/>
  <c r="U81" i="7" s="1"/>
  <c r="T81" i="7" a="1"/>
  <c r="T81" i="7" s="1"/>
  <c r="S81" i="7" a="1"/>
  <c r="S81" i="7" s="1"/>
  <c r="R81" i="7" a="1"/>
  <c r="R81" i="7" s="1"/>
  <c r="Q81" i="7" a="1"/>
  <c r="Q81" i="7" s="1"/>
  <c r="P81" i="7" a="1"/>
  <c r="P81" i="7" s="1"/>
  <c r="O81" i="7" a="1"/>
  <c r="O81" i="7" s="1"/>
  <c r="N81" i="7" a="1"/>
  <c r="N81" i="7" s="1"/>
  <c r="M81" i="7" a="1"/>
  <c r="M81" i="7" s="1"/>
  <c r="L81" i="7" a="1"/>
  <c r="L81" i="7" s="1"/>
  <c r="K81" i="7" a="1"/>
  <c r="K81" i="7" s="1"/>
  <c r="J81" i="7" a="1"/>
  <c r="J81" i="7" s="1"/>
  <c r="I81" i="7" a="1"/>
  <c r="I81" i="7" s="1"/>
  <c r="H81" i="7" a="1"/>
  <c r="H81" i="7" s="1"/>
  <c r="G81" i="7" a="1"/>
  <c r="G81" i="7" s="1"/>
  <c r="F81" i="7" a="1"/>
  <c r="F81" i="7" s="1"/>
  <c r="E81" i="7" a="1"/>
  <c r="E81" i="7" s="1"/>
  <c r="D81" i="7" a="1"/>
  <c r="D81" i="7" s="1"/>
  <c r="C81" i="7" a="1"/>
  <c r="C81" i="7" s="1"/>
  <c r="U80" i="7" a="1"/>
  <c r="U80" i="7" s="1"/>
  <c r="T80" i="7" a="1"/>
  <c r="T80" i="7" s="1"/>
  <c r="S80" i="7" a="1"/>
  <c r="S80" i="7" s="1"/>
  <c r="R80" i="7" a="1"/>
  <c r="R80" i="7" s="1"/>
  <c r="Q80" i="7" a="1"/>
  <c r="Q80" i="7" s="1"/>
  <c r="P80" i="7" a="1"/>
  <c r="P80" i="7" s="1"/>
  <c r="O80" i="7" a="1"/>
  <c r="O80" i="7" s="1"/>
  <c r="N80" i="7" a="1"/>
  <c r="N80" i="7" s="1"/>
  <c r="M80" i="7" a="1"/>
  <c r="M80" i="7" s="1"/>
  <c r="L80" i="7" a="1"/>
  <c r="L80" i="7" s="1"/>
  <c r="K80" i="7" a="1"/>
  <c r="K80" i="7" s="1"/>
  <c r="J80" i="7" a="1"/>
  <c r="J80" i="7" s="1"/>
  <c r="I80" i="7" a="1"/>
  <c r="I80" i="7" s="1"/>
  <c r="H80" i="7" a="1"/>
  <c r="H80" i="7" s="1"/>
  <c r="G80" i="7" a="1"/>
  <c r="G80" i="7" s="1"/>
  <c r="F80" i="7" a="1"/>
  <c r="F80" i="7" s="1"/>
  <c r="E80" i="7" a="1"/>
  <c r="E80" i="7" s="1"/>
  <c r="D80" i="7" a="1"/>
  <c r="D80" i="7" s="1"/>
  <c r="C80" i="7" a="1"/>
  <c r="C80" i="7" s="1"/>
  <c r="U79" i="7" a="1"/>
  <c r="U79" i="7" s="1"/>
  <c r="T79" i="7" a="1"/>
  <c r="T79" i="7" s="1"/>
  <c r="S79" i="7" a="1"/>
  <c r="S79" i="7" s="1"/>
  <c r="R79" i="7" a="1"/>
  <c r="R79" i="7" s="1"/>
  <c r="Q79" i="7" a="1"/>
  <c r="Q79" i="7" s="1"/>
  <c r="P79" i="7" a="1"/>
  <c r="P79" i="7" s="1"/>
  <c r="O79" i="7" a="1"/>
  <c r="O79" i="7" s="1"/>
  <c r="N79" i="7" a="1"/>
  <c r="N79" i="7" s="1"/>
  <c r="M79" i="7" a="1"/>
  <c r="M79" i="7" s="1"/>
  <c r="L79" i="7" a="1"/>
  <c r="L79" i="7" s="1"/>
  <c r="K79" i="7" a="1"/>
  <c r="K79" i="7" s="1"/>
  <c r="J79" i="7" a="1"/>
  <c r="J79" i="7" s="1"/>
  <c r="I79" i="7" a="1"/>
  <c r="I79" i="7" s="1"/>
  <c r="H79" i="7" a="1"/>
  <c r="H79" i="7" s="1"/>
  <c r="G79" i="7" a="1"/>
  <c r="G79" i="7" s="1"/>
  <c r="F79" i="7" a="1"/>
  <c r="F79" i="7" s="1"/>
  <c r="E79" i="7" a="1"/>
  <c r="E79" i="7" s="1"/>
  <c r="D79" i="7" a="1"/>
  <c r="D79" i="7" s="1"/>
  <c r="C79" i="7" a="1"/>
  <c r="C79" i="7" s="1"/>
  <c r="U78" i="7" a="1"/>
  <c r="U78" i="7" s="1"/>
  <c r="T78" i="7" a="1"/>
  <c r="T78" i="7" s="1"/>
  <c r="S78" i="7" a="1"/>
  <c r="S78" i="7" s="1"/>
  <c r="R78" i="7" a="1"/>
  <c r="R78" i="7" s="1"/>
  <c r="Q78" i="7" a="1"/>
  <c r="Q78" i="7" s="1"/>
  <c r="P78" i="7" a="1"/>
  <c r="P78" i="7" s="1"/>
  <c r="O78" i="7" a="1"/>
  <c r="O78" i="7" s="1"/>
  <c r="N78" i="7" a="1"/>
  <c r="N78" i="7" s="1"/>
  <c r="M78" i="7" a="1"/>
  <c r="M78" i="7" s="1"/>
  <c r="L78" i="7" a="1"/>
  <c r="L78" i="7" s="1"/>
  <c r="K78" i="7" a="1"/>
  <c r="K78" i="7" s="1"/>
  <c r="J78" i="7" a="1"/>
  <c r="J78" i="7" s="1"/>
  <c r="I78" i="7" a="1"/>
  <c r="I78" i="7" s="1"/>
  <c r="H78" i="7" a="1"/>
  <c r="H78" i="7" s="1"/>
  <c r="G78" i="7" a="1"/>
  <c r="G78" i="7" s="1"/>
  <c r="F78" i="7" a="1"/>
  <c r="F78" i="7" s="1"/>
  <c r="E78" i="7" a="1"/>
  <c r="E78" i="7" s="1"/>
  <c r="D78" i="7" a="1"/>
  <c r="D78" i="7" s="1"/>
  <c r="C78" i="7" a="1"/>
  <c r="C78" i="7" s="1"/>
  <c r="U77" i="7" a="1"/>
  <c r="U77" i="7" s="1"/>
  <c r="T77" i="7" a="1"/>
  <c r="T77" i="7" s="1"/>
  <c r="S77" i="7" a="1"/>
  <c r="S77" i="7" s="1"/>
  <c r="R77" i="7" a="1"/>
  <c r="R77" i="7" s="1"/>
  <c r="Q77" i="7" a="1"/>
  <c r="Q77" i="7" s="1"/>
  <c r="P77" i="7" a="1"/>
  <c r="P77" i="7" s="1"/>
  <c r="O77" i="7" a="1"/>
  <c r="O77" i="7" s="1"/>
  <c r="N77" i="7" a="1"/>
  <c r="N77" i="7" s="1"/>
  <c r="M77" i="7" a="1"/>
  <c r="M77" i="7" s="1"/>
  <c r="L77" i="7" a="1"/>
  <c r="L77" i="7" s="1"/>
  <c r="K77" i="7" a="1"/>
  <c r="K77" i="7" s="1"/>
  <c r="J77" i="7" a="1"/>
  <c r="J77" i="7" s="1"/>
  <c r="I77" i="7" a="1"/>
  <c r="I77" i="7" s="1"/>
  <c r="H77" i="7" a="1"/>
  <c r="H77" i="7" s="1"/>
  <c r="G77" i="7" a="1"/>
  <c r="G77" i="7" s="1"/>
  <c r="F77" i="7" a="1"/>
  <c r="F77" i="7" s="1"/>
  <c r="E77" i="7" a="1"/>
  <c r="E77" i="7" s="1"/>
  <c r="D77" i="7" a="1"/>
  <c r="D77" i="7" s="1"/>
  <c r="C77" i="7" a="1"/>
  <c r="C77" i="7" s="1"/>
  <c r="U76" i="7" a="1"/>
  <c r="U76" i="7" s="1"/>
  <c r="T76" i="7" a="1"/>
  <c r="T76" i="7" s="1"/>
  <c r="S76" i="7" a="1"/>
  <c r="S76" i="7" s="1"/>
  <c r="R76" i="7" a="1"/>
  <c r="R76" i="7" s="1"/>
  <c r="Q76" i="7" a="1"/>
  <c r="Q76" i="7" s="1"/>
  <c r="P76" i="7" a="1"/>
  <c r="P76" i="7" s="1"/>
  <c r="O76" i="7" a="1"/>
  <c r="O76" i="7" s="1"/>
  <c r="N76" i="7" a="1"/>
  <c r="N76" i="7" s="1"/>
  <c r="M76" i="7" a="1"/>
  <c r="M76" i="7" s="1"/>
  <c r="L76" i="7" a="1"/>
  <c r="L76" i="7" s="1"/>
  <c r="K76" i="7" a="1"/>
  <c r="K76" i="7" s="1"/>
  <c r="J76" i="7" a="1"/>
  <c r="J76" i="7" s="1"/>
  <c r="I76" i="7" a="1"/>
  <c r="I76" i="7" s="1"/>
  <c r="H76" i="7" a="1"/>
  <c r="H76" i="7" s="1"/>
  <c r="G76" i="7" a="1"/>
  <c r="G76" i="7" s="1"/>
  <c r="F76" i="7" a="1"/>
  <c r="F76" i="7" s="1"/>
  <c r="E76" i="7" a="1"/>
  <c r="E76" i="7" s="1"/>
  <c r="D76" i="7" a="1"/>
  <c r="D76" i="7" s="1"/>
  <c r="C76" i="7" a="1"/>
  <c r="C76" i="7" s="1"/>
  <c r="U68" i="7" a="1"/>
  <c r="U68" i="7" s="1"/>
  <c r="T68" i="7" a="1"/>
  <c r="T68" i="7" s="1"/>
  <c r="S68" i="7" a="1"/>
  <c r="S68" i="7" s="1"/>
  <c r="R68" i="7" a="1"/>
  <c r="R68" i="7" s="1"/>
  <c r="Q68" i="7" a="1"/>
  <c r="Q68" i="7" s="1"/>
  <c r="P68" i="7" a="1"/>
  <c r="P68" i="7" s="1"/>
  <c r="O68" i="7" a="1"/>
  <c r="O68" i="7" s="1"/>
  <c r="N68" i="7" a="1"/>
  <c r="N68" i="7" s="1"/>
  <c r="M68" i="7" a="1"/>
  <c r="M68" i="7" s="1"/>
  <c r="L68" i="7" a="1"/>
  <c r="L68" i="7" s="1"/>
  <c r="K68" i="7" a="1"/>
  <c r="K68" i="7" s="1"/>
  <c r="J68" i="7" a="1"/>
  <c r="J68" i="7" s="1"/>
  <c r="I68" i="7" a="1"/>
  <c r="I68" i="7" s="1"/>
  <c r="H68" i="7" a="1"/>
  <c r="H68" i="7" s="1"/>
  <c r="G68" i="7" a="1"/>
  <c r="G68" i="7" s="1"/>
  <c r="F68" i="7" a="1"/>
  <c r="F68" i="7" s="1"/>
  <c r="E68" i="7" a="1"/>
  <c r="E68" i="7" s="1"/>
  <c r="D68" i="7" a="1"/>
  <c r="D68" i="7" s="1"/>
  <c r="C68" i="7" a="1"/>
  <c r="C68" i="7" s="1"/>
  <c r="U67" i="7" a="1"/>
  <c r="U67" i="7" s="1"/>
  <c r="T67" i="7" a="1"/>
  <c r="T67" i="7" s="1"/>
  <c r="S67" i="7" a="1"/>
  <c r="S67" i="7" s="1"/>
  <c r="R67" i="7" a="1"/>
  <c r="R67" i="7" s="1"/>
  <c r="Q67" i="7" a="1"/>
  <c r="Q67" i="7" s="1"/>
  <c r="P67" i="7" a="1"/>
  <c r="P67" i="7" s="1"/>
  <c r="O67" i="7" a="1"/>
  <c r="O67" i="7" s="1"/>
  <c r="N67" i="7" a="1"/>
  <c r="N67" i="7" s="1"/>
  <c r="M67" i="7" a="1"/>
  <c r="M67" i="7" s="1"/>
  <c r="L67" i="7" a="1"/>
  <c r="L67" i="7" s="1"/>
  <c r="K67" i="7" a="1"/>
  <c r="K67" i="7" s="1"/>
  <c r="J67" i="7" a="1"/>
  <c r="J67" i="7" s="1"/>
  <c r="I67" i="7" a="1"/>
  <c r="I67" i="7" s="1"/>
  <c r="H67" i="7" a="1"/>
  <c r="H67" i="7" s="1"/>
  <c r="G67" i="7" a="1"/>
  <c r="G67" i="7" s="1"/>
  <c r="F67" i="7" a="1"/>
  <c r="F67" i="7" s="1"/>
  <c r="E67" i="7" a="1"/>
  <c r="E67" i="7" s="1"/>
  <c r="D67" i="7" a="1"/>
  <c r="D67" i="7" s="1"/>
  <c r="C67" i="7" a="1"/>
  <c r="C67" i="7" s="1"/>
  <c r="U66" i="7" a="1"/>
  <c r="U66" i="7" s="1"/>
  <c r="T66" i="7" a="1"/>
  <c r="T66" i="7" s="1"/>
  <c r="S66" i="7" a="1"/>
  <c r="S66" i="7" s="1"/>
  <c r="R66" i="7" a="1"/>
  <c r="R66" i="7" s="1"/>
  <c r="Q66" i="7" a="1"/>
  <c r="Q66" i="7" s="1"/>
  <c r="P66" i="7" a="1"/>
  <c r="P66" i="7" s="1"/>
  <c r="O66" i="7" a="1"/>
  <c r="O66" i="7" s="1"/>
  <c r="N66" i="7" a="1"/>
  <c r="N66" i="7" s="1"/>
  <c r="M66" i="7" a="1"/>
  <c r="M66" i="7" s="1"/>
  <c r="L66" i="7" a="1"/>
  <c r="L66" i="7" s="1"/>
  <c r="K66" i="7" a="1"/>
  <c r="K66" i="7" s="1"/>
  <c r="J66" i="7" a="1"/>
  <c r="J66" i="7" s="1"/>
  <c r="I66" i="7" a="1"/>
  <c r="I66" i="7" s="1"/>
  <c r="H66" i="7" a="1"/>
  <c r="H66" i="7" s="1"/>
  <c r="G66" i="7" a="1"/>
  <c r="G66" i="7" s="1"/>
  <c r="F66" i="7" a="1"/>
  <c r="F66" i="7" s="1"/>
  <c r="E66" i="7" a="1"/>
  <c r="E66" i="7" s="1"/>
  <c r="D66" i="7" a="1"/>
  <c r="D66" i="7" s="1"/>
  <c r="C66" i="7" a="1"/>
  <c r="C66" i="7" s="1"/>
  <c r="U65" i="7" a="1"/>
  <c r="U65" i="7" s="1"/>
  <c r="T65" i="7" a="1"/>
  <c r="T65" i="7" s="1"/>
  <c r="S65" i="7" a="1"/>
  <c r="S65" i="7" s="1"/>
  <c r="R65" i="7" a="1"/>
  <c r="R65" i="7" s="1"/>
  <c r="Q65" i="7" a="1"/>
  <c r="Q65" i="7" s="1"/>
  <c r="P65" i="7" a="1"/>
  <c r="P65" i="7" s="1"/>
  <c r="O65" i="7" a="1"/>
  <c r="O65" i="7" s="1"/>
  <c r="N65" i="7" a="1"/>
  <c r="N65" i="7" s="1"/>
  <c r="M65" i="7" a="1"/>
  <c r="M65" i="7" s="1"/>
  <c r="L65" i="7" a="1"/>
  <c r="L65" i="7" s="1"/>
  <c r="K65" i="7" a="1"/>
  <c r="K65" i="7" s="1"/>
  <c r="J65" i="7" a="1"/>
  <c r="J65" i="7" s="1"/>
  <c r="I65" i="7" a="1"/>
  <c r="I65" i="7" s="1"/>
  <c r="H65" i="7" a="1"/>
  <c r="H65" i="7" s="1"/>
  <c r="G65" i="7" a="1"/>
  <c r="G65" i="7" s="1"/>
  <c r="F65" i="7" a="1"/>
  <c r="F65" i="7" s="1"/>
  <c r="E65" i="7" a="1"/>
  <c r="E65" i="7" s="1"/>
  <c r="D65" i="7" a="1"/>
  <c r="D65" i="7" s="1"/>
  <c r="C65" i="7" a="1"/>
  <c r="C65" i="7" s="1"/>
  <c r="U64" i="7" a="1"/>
  <c r="U64" i="7" s="1"/>
  <c r="T64" i="7" a="1"/>
  <c r="T64" i="7" s="1"/>
  <c r="S64" i="7" a="1"/>
  <c r="S64" i="7" s="1"/>
  <c r="R64" i="7" a="1"/>
  <c r="R64" i="7" s="1"/>
  <c r="Q64" i="7" a="1"/>
  <c r="Q64" i="7" s="1"/>
  <c r="P64" i="7" a="1"/>
  <c r="P64" i="7" s="1"/>
  <c r="O64" i="7" a="1"/>
  <c r="O64" i="7" s="1"/>
  <c r="N64" i="7" a="1"/>
  <c r="N64" i="7" s="1"/>
  <c r="M64" i="7" a="1"/>
  <c r="M64" i="7" s="1"/>
  <c r="L64" i="7" a="1"/>
  <c r="L64" i="7" s="1"/>
  <c r="K64" i="7" a="1"/>
  <c r="K64" i="7" s="1"/>
  <c r="J64" i="7" a="1"/>
  <c r="J64" i="7" s="1"/>
  <c r="I64" i="7" a="1"/>
  <c r="I64" i="7" s="1"/>
  <c r="H64" i="7" a="1"/>
  <c r="H64" i="7" s="1"/>
  <c r="G64" i="7" a="1"/>
  <c r="G64" i="7" s="1"/>
  <c r="F64" i="7" a="1"/>
  <c r="F64" i="7" s="1"/>
  <c r="E64" i="7" a="1"/>
  <c r="E64" i="7" s="1"/>
  <c r="D64" i="7" a="1"/>
  <c r="D64" i="7" s="1"/>
  <c r="C64" i="7" a="1"/>
  <c r="C64" i="7" s="1"/>
  <c r="U63" i="7" a="1"/>
  <c r="U63" i="7" s="1"/>
  <c r="T63" i="7" a="1"/>
  <c r="T63" i="7" s="1"/>
  <c r="S63" i="7" a="1"/>
  <c r="S63" i="7" s="1"/>
  <c r="R63" i="7" a="1"/>
  <c r="R63" i="7" s="1"/>
  <c r="Q63" i="7" a="1"/>
  <c r="Q63" i="7" s="1"/>
  <c r="P63" i="7" a="1"/>
  <c r="P63" i="7" s="1"/>
  <c r="O63" i="7" a="1"/>
  <c r="O63" i="7" s="1"/>
  <c r="N63" i="7" a="1"/>
  <c r="N63" i="7" s="1"/>
  <c r="M63" i="7" a="1"/>
  <c r="M63" i="7" s="1"/>
  <c r="L63" i="7" a="1"/>
  <c r="L63" i="7" s="1"/>
  <c r="K63" i="7" a="1"/>
  <c r="K63" i="7" s="1"/>
  <c r="J63" i="7" a="1"/>
  <c r="J63" i="7" s="1"/>
  <c r="I63" i="7" a="1"/>
  <c r="I63" i="7" s="1"/>
  <c r="H63" i="7" a="1"/>
  <c r="H63" i="7" s="1"/>
  <c r="G63" i="7" a="1"/>
  <c r="G63" i="7" s="1"/>
  <c r="F63" i="7" a="1"/>
  <c r="F63" i="7" s="1"/>
  <c r="E63" i="7" a="1"/>
  <c r="E63" i="7" s="1"/>
  <c r="D63" i="7" a="1"/>
  <c r="D63" i="7" s="1"/>
  <c r="C63" i="7" a="1"/>
  <c r="C63" i="7" s="1"/>
  <c r="U62" i="7" a="1"/>
  <c r="U62" i="7" s="1"/>
  <c r="T62" i="7" a="1"/>
  <c r="T62" i="7" s="1"/>
  <c r="S62" i="7" a="1"/>
  <c r="S62" i="7" s="1"/>
  <c r="R62" i="7" a="1"/>
  <c r="R62" i="7" s="1"/>
  <c r="Q62" i="7" a="1"/>
  <c r="Q62" i="7" s="1"/>
  <c r="P62" i="7" a="1"/>
  <c r="P62" i="7" s="1"/>
  <c r="O62" i="7" a="1"/>
  <c r="O62" i="7" s="1"/>
  <c r="N62" i="7" a="1"/>
  <c r="N62" i="7" s="1"/>
  <c r="M62" i="7" a="1"/>
  <c r="M62" i="7" s="1"/>
  <c r="L62" i="7" a="1"/>
  <c r="L62" i="7" s="1"/>
  <c r="K62" i="7" a="1"/>
  <c r="K62" i="7" s="1"/>
  <c r="J62" i="7" a="1"/>
  <c r="J62" i="7" s="1"/>
  <c r="I62" i="7" a="1"/>
  <c r="I62" i="7" s="1"/>
  <c r="H62" i="7" a="1"/>
  <c r="H62" i="7" s="1"/>
  <c r="G62" i="7" a="1"/>
  <c r="G62" i="7" s="1"/>
  <c r="F62" i="7" a="1"/>
  <c r="F62" i="7" s="1"/>
  <c r="E62" i="7" a="1"/>
  <c r="E62" i="7" s="1"/>
  <c r="D62" i="7" a="1"/>
  <c r="D62" i="7" s="1"/>
  <c r="C62" i="7" a="1"/>
  <c r="C62" i="7" s="1"/>
  <c r="U61" i="7" a="1"/>
  <c r="U61" i="7" s="1"/>
  <c r="T61" i="7" a="1"/>
  <c r="T61" i="7" s="1"/>
  <c r="S61" i="7" a="1"/>
  <c r="S61" i="7" s="1"/>
  <c r="R61" i="7" a="1"/>
  <c r="R61" i="7" s="1"/>
  <c r="Q61" i="7" a="1"/>
  <c r="Q61" i="7" s="1"/>
  <c r="P61" i="7" a="1"/>
  <c r="P61" i="7" s="1"/>
  <c r="O61" i="7" a="1"/>
  <c r="O61" i="7" s="1"/>
  <c r="N61" i="7" a="1"/>
  <c r="N61" i="7" s="1"/>
  <c r="M61" i="7" a="1"/>
  <c r="M61" i="7" s="1"/>
  <c r="L61" i="7" a="1"/>
  <c r="L61" i="7" s="1"/>
  <c r="K61" i="7" a="1"/>
  <c r="K61" i="7" s="1"/>
  <c r="J61" i="7" a="1"/>
  <c r="J61" i="7" s="1"/>
  <c r="I61" i="7" a="1"/>
  <c r="I61" i="7" s="1"/>
  <c r="H61" i="7" a="1"/>
  <c r="H61" i="7" s="1"/>
  <c r="G61" i="7" a="1"/>
  <c r="G61" i="7" s="1"/>
  <c r="F61" i="7" a="1"/>
  <c r="F61" i="7" s="1"/>
  <c r="E61" i="7" a="1"/>
  <c r="E61" i="7" s="1"/>
  <c r="D61" i="7" a="1"/>
  <c r="D61" i="7" s="1"/>
  <c r="C61" i="7" a="1"/>
  <c r="C61" i="7" s="1"/>
  <c r="U60" i="7" a="1"/>
  <c r="U60" i="7" s="1"/>
  <c r="T60" i="7" a="1"/>
  <c r="T60" i="7" s="1"/>
  <c r="S60" i="7" a="1"/>
  <c r="S60" i="7" s="1"/>
  <c r="R60" i="7" a="1"/>
  <c r="R60" i="7" s="1"/>
  <c r="Q60" i="7" a="1"/>
  <c r="Q60" i="7" s="1"/>
  <c r="P60" i="7" a="1"/>
  <c r="P60" i="7" s="1"/>
  <c r="O60" i="7" a="1"/>
  <c r="O60" i="7" s="1"/>
  <c r="N60" i="7" a="1"/>
  <c r="N60" i="7" s="1"/>
  <c r="M60" i="7" a="1"/>
  <c r="M60" i="7" s="1"/>
  <c r="L60" i="7" a="1"/>
  <c r="L60" i="7" s="1"/>
  <c r="K60" i="7" a="1"/>
  <c r="K60" i="7" s="1"/>
  <c r="J60" i="7" a="1"/>
  <c r="J60" i="7" s="1"/>
  <c r="I60" i="7" a="1"/>
  <c r="I60" i="7" s="1"/>
  <c r="H60" i="7" a="1"/>
  <c r="H60" i="7" s="1"/>
  <c r="G60" i="7" a="1"/>
  <c r="G60" i="7" s="1"/>
  <c r="F60" i="7" a="1"/>
  <c r="F60" i="7" s="1"/>
  <c r="E60" i="7" a="1"/>
  <c r="E60" i="7" s="1"/>
  <c r="D60" i="7" a="1"/>
  <c r="D60" i="7" s="1"/>
  <c r="C60" i="7" a="1"/>
  <c r="C60" i="7" s="1"/>
  <c r="U59" i="7" a="1"/>
  <c r="U59" i="7" s="1"/>
  <c r="T59" i="7" a="1"/>
  <c r="T59" i="7" s="1"/>
  <c r="S59" i="7" a="1"/>
  <c r="S59" i="7" s="1"/>
  <c r="R59" i="7" a="1"/>
  <c r="R59" i="7" s="1"/>
  <c r="Q59" i="7" a="1"/>
  <c r="Q59" i="7" s="1"/>
  <c r="P59" i="7" a="1"/>
  <c r="P59" i="7" s="1"/>
  <c r="O59" i="7" a="1"/>
  <c r="O59" i="7" s="1"/>
  <c r="N59" i="7" a="1"/>
  <c r="N59" i="7" s="1"/>
  <c r="M59" i="7" a="1"/>
  <c r="M59" i="7" s="1"/>
  <c r="L59" i="7" a="1"/>
  <c r="L59" i="7" s="1"/>
  <c r="K59" i="7" a="1"/>
  <c r="K59" i="7" s="1"/>
  <c r="J59" i="7" a="1"/>
  <c r="J59" i="7" s="1"/>
  <c r="I59" i="7" a="1"/>
  <c r="I59" i="7" s="1"/>
  <c r="H59" i="7" a="1"/>
  <c r="H59" i="7" s="1"/>
  <c r="G59" i="7" a="1"/>
  <c r="G59" i="7" s="1"/>
  <c r="F59" i="7" a="1"/>
  <c r="F59" i="7" s="1"/>
  <c r="E59" i="7" a="1"/>
  <c r="E59" i="7" s="1"/>
  <c r="D59" i="7" a="1"/>
  <c r="D59" i="7" s="1"/>
  <c r="C59" i="7" a="1"/>
  <c r="C59" i="7" s="1"/>
  <c r="U43" i="7" a="1"/>
  <c r="U43" i="7" s="1"/>
  <c r="U44" i="7" a="1"/>
  <c r="U44" i="7" s="1"/>
  <c r="U45" i="7" a="1"/>
  <c r="U45" i="7" s="1"/>
  <c r="U46" i="7" a="1"/>
  <c r="U46" i="7" s="1"/>
  <c r="U47" i="7" a="1"/>
  <c r="U47" i="7" s="1"/>
  <c r="U48" i="7" a="1"/>
  <c r="U48" i="7" s="1"/>
  <c r="U49" i="7" a="1"/>
  <c r="U49" i="7" s="1"/>
  <c r="U50" i="7" a="1"/>
  <c r="U50" i="7" s="1"/>
  <c r="U51" i="7" a="1"/>
  <c r="U51" i="7" s="1"/>
  <c r="U42" i="7" a="1"/>
  <c r="U42" i="7" s="1"/>
  <c r="T43" i="7" a="1"/>
  <c r="T43" i="7" s="1"/>
  <c r="T44" i="7" a="1"/>
  <c r="T44" i="7" s="1"/>
  <c r="T45" i="7" a="1"/>
  <c r="T45" i="7" s="1"/>
  <c r="T46" i="7" a="1"/>
  <c r="T46" i="7" s="1"/>
  <c r="T47" i="7" a="1"/>
  <c r="T47" i="7" s="1"/>
  <c r="T48" i="7" a="1"/>
  <c r="T48" i="7" s="1"/>
  <c r="T49" i="7" a="1"/>
  <c r="T49" i="7" s="1"/>
  <c r="T50" i="7" a="1"/>
  <c r="T50" i="7" s="1"/>
  <c r="T51" i="7" a="1"/>
  <c r="T51" i="7" s="1"/>
  <c r="T42" i="7" a="1"/>
  <c r="T42" i="7" s="1"/>
  <c r="S43" i="7" a="1"/>
  <c r="S43" i="7" s="1"/>
  <c r="S44" i="7" a="1"/>
  <c r="S44" i="7" s="1"/>
  <c r="S45" i="7" a="1"/>
  <c r="S45" i="7" s="1"/>
  <c r="S46" i="7" a="1"/>
  <c r="S46" i="7" s="1"/>
  <c r="S47" i="7" a="1"/>
  <c r="S47" i="7" s="1"/>
  <c r="S48" i="7" a="1"/>
  <c r="S48" i="7" s="1"/>
  <c r="S49" i="7" a="1"/>
  <c r="S49" i="7" s="1"/>
  <c r="S50" i="7" a="1"/>
  <c r="S50" i="7" s="1"/>
  <c r="S51" i="7" a="1"/>
  <c r="S51" i="7" s="1"/>
  <c r="S42" i="7" a="1"/>
  <c r="S42" i="7" s="1"/>
  <c r="R43" i="7" a="1"/>
  <c r="R43" i="7" s="1"/>
  <c r="R44" i="7" a="1"/>
  <c r="R44" i="7" s="1"/>
  <c r="R45" i="7" a="1"/>
  <c r="R45" i="7" s="1"/>
  <c r="R46" i="7" a="1"/>
  <c r="R46" i="7" s="1"/>
  <c r="R47" i="7" a="1"/>
  <c r="R47" i="7" s="1"/>
  <c r="R48" i="7" a="1"/>
  <c r="R48" i="7" s="1"/>
  <c r="R49" i="7" a="1"/>
  <c r="R49" i="7" s="1"/>
  <c r="R50" i="7" a="1"/>
  <c r="R50" i="7" s="1"/>
  <c r="R51" i="7" a="1"/>
  <c r="R51" i="7" s="1"/>
  <c r="R42" i="7" a="1"/>
  <c r="R42" i="7" s="1"/>
  <c r="Q43" i="7" a="1"/>
  <c r="Q43" i="7" s="1"/>
  <c r="Q44" i="7" a="1"/>
  <c r="Q44" i="7" s="1"/>
  <c r="Q45" i="7" a="1"/>
  <c r="Q45" i="7" s="1"/>
  <c r="Q46" i="7" a="1"/>
  <c r="Q46" i="7" s="1"/>
  <c r="Q47" i="7" a="1"/>
  <c r="Q47" i="7" s="1"/>
  <c r="Q48" i="7" a="1"/>
  <c r="Q48" i="7" s="1"/>
  <c r="Q49" i="7" a="1"/>
  <c r="Q49" i="7" s="1"/>
  <c r="Q50" i="7" a="1"/>
  <c r="Q50" i="7" s="1"/>
  <c r="Q51" i="7" a="1"/>
  <c r="Q51" i="7" s="1"/>
  <c r="Q42" i="7" a="1"/>
  <c r="Q42" i="7" s="1"/>
  <c r="P43" i="7" a="1"/>
  <c r="P43" i="7" s="1"/>
  <c r="P44" i="7" a="1"/>
  <c r="P44" i="7" s="1"/>
  <c r="P45" i="7" a="1"/>
  <c r="P45" i="7" s="1"/>
  <c r="P46" i="7" a="1"/>
  <c r="P46" i="7" s="1"/>
  <c r="P47" i="7" a="1"/>
  <c r="P47" i="7" s="1"/>
  <c r="P48" i="7" a="1"/>
  <c r="P48" i="7" s="1"/>
  <c r="P49" i="7" a="1"/>
  <c r="P49" i="7" s="1"/>
  <c r="P50" i="7" a="1"/>
  <c r="P50" i="7" s="1"/>
  <c r="P51" i="7" a="1"/>
  <c r="P51" i="7" s="1"/>
  <c r="P42" i="7" a="1"/>
  <c r="P42" i="7" s="1"/>
  <c r="O43" i="7" a="1"/>
  <c r="O43" i="7" s="1"/>
  <c r="O44" i="7" a="1"/>
  <c r="O44" i="7" s="1"/>
  <c r="O45" i="7" a="1"/>
  <c r="O45" i="7" s="1"/>
  <c r="O46" i="7" a="1"/>
  <c r="O46" i="7" s="1"/>
  <c r="O47" i="7" a="1"/>
  <c r="O47" i="7" s="1"/>
  <c r="O48" i="7" a="1"/>
  <c r="O48" i="7" s="1"/>
  <c r="O49" i="7" a="1"/>
  <c r="O49" i="7" s="1"/>
  <c r="O50" i="7" a="1"/>
  <c r="O50" i="7" s="1"/>
  <c r="O51" i="7" a="1"/>
  <c r="O51" i="7" s="1"/>
  <c r="O42" i="7" a="1"/>
  <c r="O42" i="7" s="1"/>
  <c r="N44" i="7" a="1"/>
  <c r="N44" i="7" s="1"/>
  <c r="N45" i="7" a="1"/>
  <c r="N45" i="7" s="1"/>
  <c r="N46" i="7" a="1"/>
  <c r="N46" i="7" s="1"/>
  <c r="N47" i="7" a="1"/>
  <c r="N47" i="7" s="1"/>
  <c r="N48" i="7" a="1"/>
  <c r="N48" i="7" s="1"/>
  <c r="N49" i="7" a="1"/>
  <c r="N49" i="7" s="1"/>
  <c r="N50" i="7" a="1"/>
  <c r="N50" i="7" s="1"/>
  <c r="N51" i="7" a="1"/>
  <c r="N51" i="7" s="1"/>
  <c r="N43" i="7" a="1"/>
  <c r="N43" i="7" s="1"/>
  <c r="M43" i="7" a="1"/>
  <c r="M43" i="7" s="1"/>
  <c r="M44" i="7" a="1"/>
  <c r="M44" i="7" s="1"/>
  <c r="M45" i="7" a="1"/>
  <c r="M45" i="7" s="1"/>
  <c r="M46" i="7" a="1"/>
  <c r="M46" i="7" s="1"/>
  <c r="M47" i="7" a="1"/>
  <c r="M47" i="7" s="1"/>
  <c r="M48" i="7" a="1"/>
  <c r="M48" i="7" s="1"/>
  <c r="M49" i="7" a="1"/>
  <c r="M49" i="7" s="1"/>
  <c r="M50" i="7" a="1"/>
  <c r="M50" i="7" s="1"/>
  <c r="M51" i="7" a="1"/>
  <c r="M51" i="7" s="1"/>
  <c r="L43" i="7" a="1"/>
  <c r="L43" i="7" s="1"/>
  <c r="L44" i="7" a="1"/>
  <c r="L44" i="7" s="1"/>
  <c r="L45" i="7" a="1"/>
  <c r="L45" i="7" s="1"/>
  <c r="L46" i="7" a="1"/>
  <c r="L46" i="7" s="1"/>
  <c r="L47" i="7" a="1"/>
  <c r="L47" i="7" s="1"/>
  <c r="L48" i="7" a="1"/>
  <c r="L48" i="7" s="1"/>
  <c r="L49" i="7" a="1"/>
  <c r="L49" i="7" s="1"/>
  <c r="L50" i="7" a="1"/>
  <c r="L50" i="7" s="1"/>
  <c r="L51" i="7" a="1"/>
  <c r="L51" i="7" s="1"/>
  <c r="K43" i="7" a="1"/>
  <c r="K43" i="7" s="1"/>
  <c r="K44" i="7" a="1"/>
  <c r="K44" i="7" s="1"/>
  <c r="K45" i="7" a="1"/>
  <c r="K45" i="7" s="1"/>
  <c r="K46" i="7" a="1"/>
  <c r="K46" i="7" s="1"/>
  <c r="K47" i="7" a="1"/>
  <c r="K47" i="7" s="1"/>
  <c r="K48" i="7" a="1"/>
  <c r="K48" i="7" s="1"/>
  <c r="K49" i="7" a="1"/>
  <c r="K49" i="7" s="1"/>
  <c r="K50" i="7" a="1"/>
  <c r="K50" i="7" s="1"/>
  <c r="K51" i="7" a="1"/>
  <c r="K51" i="7" s="1"/>
  <c r="J43" i="7" a="1"/>
  <c r="J43" i="7" s="1"/>
  <c r="J44" i="7" a="1"/>
  <c r="J44" i="7" s="1"/>
  <c r="J45" i="7" a="1"/>
  <c r="J45" i="7" s="1"/>
  <c r="J46" i="7" a="1"/>
  <c r="J46" i="7" s="1"/>
  <c r="J47" i="7" a="1"/>
  <c r="J47" i="7" s="1"/>
  <c r="J48" i="7" a="1"/>
  <c r="J48" i="7" s="1"/>
  <c r="J49" i="7" a="1"/>
  <c r="J49" i="7" s="1"/>
  <c r="J50" i="7" a="1"/>
  <c r="J50" i="7" s="1"/>
  <c r="J51" i="7" a="1"/>
  <c r="J51" i="7" s="1"/>
  <c r="I43" i="7" a="1"/>
  <c r="I43" i="7" s="1"/>
  <c r="I44" i="7" a="1"/>
  <c r="I44" i="7" s="1"/>
  <c r="I45" i="7" a="1"/>
  <c r="I45" i="7" s="1"/>
  <c r="I46" i="7" a="1"/>
  <c r="I46" i="7" s="1"/>
  <c r="I47" i="7" a="1"/>
  <c r="I47" i="7" s="1"/>
  <c r="I48" i="7" a="1"/>
  <c r="I48" i="7" s="1"/>
  <c r="I49" i="7" a="1"/>
  <c r="I49" i="7" s="1"/>
  <c r="I50" i="7" a="1"/>
  <c r="I50" i="7" s="1"/>
  <c r="I51" i="7" a="1"/>
  <c r="I51" i="7" s="1"/>
  <c r="H43" i="7" a="1"/>
  <c r="H43" i="7" s="1"/>
  <c r="H44" i="7" a="1"/>
  <c r="H44" i="7" s="1"/>
  <c r="H45" i="7" a="1"/>
  <c r="H45" i="7" s="1"/>
  <c r="H46" i="7" a="1"/>
  <c r="H46" i="7" s="1"/>
  <c r="H47" i="7" a="1"/>
  <c r="H47" i="7" s="1"/>
  <c r="H48" i="7" a="1"/>
  <c r="H48" i="7" s="1"/>
  <c r="H49" i="7" a="1"/>
  <c r="H49" i="7" s="1"/>
  <c r="H50" i="7" a="1"/>
  <c r="H50" i="7" s="1"/>
  <c r="H51" i="7" a="1"/>
  <c r="H51" i="7" s="1"/>
  <c r="G43" i="7" a="1"/>
  <c r="G43" i="7" s="1"/>
  <c r="G44" i="7" a="1"/>
  <c r="G44" i="7" s="1"/>
  <c r="G45" i="7" a="1"/>
  <c r="G45" i="7" s="1"/>
  <c r="G46" i="7" a="1"/>
  <c r="G46" i="7" s="1"/>
  <c r="G47" i="7" a="1"/>
  <c r="G47" i="7" s="1"/>
  <c r="G48" i="7" a="1"/>
  <c r="G48" i="7" s="1"/>
  <c r="G49" i="7" a="1"/>
  <c r="G49" i="7" s="1"/>
  <c r="G50" i="7" a="1"/>
  <c r="G50" i="7" s="1"/>
  <c r="G51" i="7" a="1"/>
  <c r="G51" i="7" s="1"/>
  <c r="F43" i="7" a="1"/>
  <c r="F43" i="7" s="1"/>
  <c r="F44" i="7" a="1"/>
  <c r="F44" i="7" s="1"/>
  <c r="F45" i="7" a="1"/>
  <c r="F45" i="7" s="1"/>
  <c r="F46" i="7" a="1"/>
  <c r="F46" i="7" s="1"/>
  <c r="F47" i="7" a="1"/>
  <c r="F47" i="7" s="1"/>
  <c r="F48" i="7" a="1"/>
  <c r="F48" i="7" s="1"/>
  <c r="F49" i="7" a="1"/>
  <c r="F49" i="7" s="1"/>
  <c r="F50" i="7" a="1"/>
  <c r="F50" i="7" s="1"/>
  <c r="F51" i="7" a="1"/>
  <c r="F51" i="7" s="1"/>
  <c r="E43" i="7" a="1"/>
  <c r="E43" i="7" s="1"/>
  <c r="E44" i="7" a="1"/>
  <c r="E44" i="7" s="1"/>
  <c r="E45" i="7" a="1"/>
  <c r="E45" i="7" s="1"/>
  <c r="E46" i="7" a="1"/>
  <c r="E46" i="7" s="1"/>
  <c r="E47" i="7" a="1"/>
  <c r="E47" i="7" s="1"/>
  <c r="E48" i="7" a="1"/>
  <c r="E48" i="7" s="1"/>
  <c r="E49" i="7" a="1"/>
  <c r="E49" i="7" s="1"/>
  <c r="E50" i="7" a="1"/>
  <c r="E50" i="7" s="1"/>
  <c r="E51" i="7" a="1"/>
  <c r="E51" i="7" s="1"/>
  <c r="D45" i="7" a="1"/>
  <c r="D45" i="7" s="1"/>
  <c r="D46" i="7" a="1"/>
  <c r="D46" i="7" s="1"/>
  <c r="D47" i="7" a="1"/>
  <c r="D47" i="7" s="1"/>
  <c r="D48" i="7" a="1"/>
  <c r="D48" i="7" s="1"/>
  <c r="D49" i="7" a="1"/>
  <c r="D49" i="7" s="1"/>
  <c r="D50" i="7" a="1"/>
  <c r="D50" i="7" s="1"/>
  <c r="D51" i="7" a="1"/>
  <c r="D51" i="7" s="1"/>
  <c r="D43" i="7" a="1"/>
  <c r="D43" i="7" s="1"/>
  <c r="D44" i="7" a="1"/>
  <c r="D44" i="7" s="1"/>
  <c r="D42" i="7" a="1"/>
  <c r="D42" i="7" s="1"/>
  <c r="E42" i="7" a="1"/>
  <c r="E42" i="7" s="1"/>
  <c r="F42" i="7" a="1"/>
  <c r="F42" i="7" s="1"/>
  <c r="G42" i="7" a="1"/>
  <c r="G42" i="7" s="1"/>
  <c r="H42" i="7" a="1"/>
  <c r="H42" i="7" s="1"/>
  <c r="I42" i="7" a="1"/>
  <c r="I42" i="7" s="1"/>
  <c r="J42" i="7" a="1"/>
  <c r="J42" i="7" s="1"/>
  <c r="K42" i="7" a="1"/>
  <c r="K42" i="7" s="1"/>
  <c r="L42" i="7" a="1"/>
  <c r="L42" i="7" s="1"/>
  <c r="M42" i="7" a="1"/>
  <c r="M42" i="7" s="1"/>
  <c r="N42" i="7" a="1"/>
  <c r="N42" i="7" s="1"/>
  <c r="AK195" i="7"/>
  <c r="AK196" i="7"/>
  <c r="AK197" i="7"/>
  <c r="AK198" i="7"/>
  <c r="AK199" i="7"/>
  <c r="AK200" i="7"/>
  <c r="AK201" i="7"/>
  <c r="AK202" i="7"/>
  <c r="AK203" i="7"/>
  <c r="AK204" i="7"/>
  <c r="AK205" i="7"/>
  <c r="AK25" i="7"/>
  <c r="AA96" i="7" l="1"/>
  <c r="Z96" i="7"/>
  <c r="Y96" i="7"/>
  <c r="X96" i="7"/>
  <c r="W96" i="7"/>
  <c r="V96" i="7"/>
  <c r="V79" i="7"/>
  <c r="W79" i="7" s="1"/>
  <c r="X79" i="7" s="1"/>
  <c r="Y79" i="7" s="1"/>
  <c r="Z79" i="7" s="1"/>
  <c r="AA79" i="7" s="1"/>
  <c r="V81" i="7"/>
  <c r="W81" i="7" s="1"/>
  <c r="X81" i="7" s="1"/>
  <c r="Y81" i="7" s="1"/>
  <c r="Z81" i="7" s="1"/>
  <c r="AA81" i="7" s="1"/>
  <c r="V85" i="7"/>
  <c r="W85" i="7" s="1"/>
  <c r="X85" i="7" s="1"/>
  <c r="Y85" i="7" s="1"/>
  <c r="Z85" i="7" s="1"/>
  <c r="AA85" i="7" s="1"/>
  <c r="V80" i="7"/>
  <c r="W80" i="7" s="1"/>
  <c r="X80" i="7" s="1"/>
  <c r="Y80" i="7" s="1"/>
  <c r="Z80" i="7" s="1"/>
  <c r="AA80" i="7" s="1"/>
  <c r="V84" i="7"/>
  <c r="W84" i="7" s="1"/>
  <c r="X84" i="7" s="1"/>
  <c r="Y84" i="7" s="1"/>
  <c r="Z84" i="7" s="1"/>
  <c r="AA84" i="7" s="1"/>
  <c r="V76" i="7"/>
  <c r="W76" i="7" s="1"/>
  <c r="X76" i="7" s="1"/>
  <c r="Y76" i="7" s="1"/>
  <c r="Z76" i="7" s="1"/>
  <c r="AA76" i="7" s="1"/>
  <c r="V78" i="7"/>
  <c r="W78" i="7" s="1"/>
  <c r="X78" i="7" s="1"/>
  <c r="Y78" i="7" s="1"/>
  <c r="Z78" i="7" s="1"/>
  <c r="AA78" i="7" s="1"/>
  <c r="V83" i="7"/>
  <c r="W83" i="7" s="1"/>
  <c r="X83" i="7" s="1"/>
  <c r="Y83" i="7" s="1"/>
  <c r="Z83" i="7" s="1"/>
  <c r="AA83" i="7" s="1"/>
  <c r="V82" i="7"/>
  <c r="W82" i="7" s="1"/>
  <c r="X82" i="7" s="1"/>
  <c r="Y82" i="7" s="1"/>
  <c r="Z82" i="7" s="1"/>
  <c r="AA82" i="7" s="1"/>
  <c r="V77" i="7"/>
  <c r="W77" i="7" s="1"/>
  <c r="X77" i="7" s="1"/>
  <c r="Y77" i="7" s="1"/>
  <c r="Z77" i="7" s="1"/>
  <c r="AA77" i="7" s="1"/>
  <c r="AA233" i="7"/>
  <c r="Z233" i="7"/>
  <c r="Y233" i="7"/>
  <c r="V233" i="7"/>
  <c r="W233" i="7"/>
  <c r="X233" i="7"/>
  <c r="V232" i="7"/>
  <c r="W232" i="7"/>
  <c r="Y232" i="7"/>
  <c r="X232" i="7"/>
  <c r="Z232" i="7"/>
  <c r="AA232" i="7"/>
  <c r="Y231" i="7"/>
  <c r="Z231" i="7"/>
  <c r="X231" i="7"/>
  <c r="AA231" i="7"/>
  <c r="W231" i="7"/>
  <c r="V231" i="7"/>
  <c r="W230" i="7"/>
  <c r="Z230" i="7"/>
  <c r="X230" i="7"/>
  <c r="Y230" i="7"/>
  <c r="AA230" i="7"/>
  <c r="V230" i="7"/>
  <c r="W229" i="7"/>
  <c r="X229" i="7"/>
  <c r="V229" i="7"/>
  <c r="Y229" i="7"/>
  <c r="Z229" i="7"/>
  <c r="AA229" i="7"/>
  <c r="X237" i="7"/>
  <c r="AA237" i="7"/>
  <c r="W237" i="7"/>
  <c r="Y237" i="7"/>
  <c r="Z237" i="7"/>
  <c r="V237" i="7"/>
  <c r="Z238" i="7"/>
  <c r="AA238" i="7"/>
  <c r="Y238" i="7"/>
  <c r="X238" i="7"/>
  <c r="V238" i="7"/>
  <c r="W238" i="7"/>
  <c r="X236" i="7"/>
  <c r="Y236" i="7"/>
  <c r="W236" i="7"/>
  <c r="Z236" i="7"/>
  <c r="AA236" i="7"/>
  <c r="V236" i="7"/>
  <c r="AA235" i="7"/>
  <c r="V235" i="7"/>
  <c r="Y235" i="7"/>
  <c r="W235" i="7"/>
  <c r="X235" i="7"/>
  <c r="Z235" i="7"/>
  <c r="W234" i="7"/>
  <c r="X234" i="7"/>
  <c r="Y234" i="7"/>
  <c r="AA234" i="7"/>
  <c r="Z234" i="7"/>
  <c r="V234" i="7"/>
  <c r="AA102" i="7"/>
  <c r="Z102" i="7"/>
  <c r="Y102" i="7"/>
  <c r="X102" i="7"/>
  <c r="W102" i="7"/>
  <c r="V102" i="7"/>
  <c r="Z99" i="7"/>
  <c r="Y99" i="7"/>
  <c r="X99" i="7"/>
  <c r="W99" i="7"/>
  <c r="V99" i="7"/>
  <c r="AA99" i="7"/>
  <c r="AA100" i="7"/>
  <c r="Z100" i="7"/>
  <c r="Y100" i="7"/>
  <c r="X100" i="7"/>
  <c r="W100" i="7"/>
  <c r="V100" i="7"/>
  <c r="AA94" i="7"/>
  <c r="Z94" i="7"/>
  <c r="Y94" i="7"/>
  <c r="X94" i="7"/>
  <c r="W94" i="7"/>
  <c r="V94" i="7"/>
  <c r="Y93" i="7"/>
  <c r="X93" i="7"/>
  <c r="W93" i="7"/>
  <c r="V93" i="7"/>
  <c r="AA93" i="7"/>
  <c r="Z93" i="7"/>
  <c r="AA97" i="7"/>
  <c r="Z97" i="7"/>
  <c r="Y97" i="7"/>
  <c r="X97" i="7"/>
  <c r="W97" i="7"/>
  <c r="V97" i="7"/>
  <c r="Y101" i="7"/>
  <c r="X101" i="7"/>
  <c r="W101" i="7"/>
  <c r="V101" i="7"/>
  <c r="AA101" i="7"/>
  <c r="Z101" i="7"/>
  <c r="W95" i="7"/>
  <c r="V95" i="7"/>
  <c r="AA95" i="7"/>
  <c r="Z95" i="7"/>
  <c r="Y95" i="7"/>
  <c r="X95" i="7"/>
  <c r="AA98" i="7"/>
  <c r="Z98" i="7"/>
  <c r="Y98" i="7"/>
  <c r="X98" i="7"/>
  <c r="W98" i="7"/>
  <c r="V98" i="7"/>
  <c r="AA167" i="7"/>
  <c r="W167" i="7"/>
  <c r="X167" i="7"/>
  <c r="V167" i="7"/>
  <c r="Y167" i="7"/>
  <c r="Z167" i="7"/>
  <c r="W163" i="7"/>
  <c r="Y163" i="7"/>
  <c r="X163" i="7"/>
  <c r="Z163" i="7"/>
  <c r="V163" i="7"/>
  <c r="AA163" i="7"/>
  <c r="Y44" i="7"/>
  <c r="W44" i="7"/>
  <c r="X44" i="7"/>
  <c r="Z44" i="7"/>
  <c r="AA44" i="7"/>
  <c r="V44" i="7"/>
  <c r="W45" i="7"/>
  <c r="X45" i="7"/>
  <c r="Y45" i="7"/>
  <c r="Z45" i="7"/>
  <c r="V45" i="7"/>
  <c r="AA45" i="7"/>
  <c r="AA169" i="7"/>
  <c r="W169" i="7"/>
  <c r="V169" i="7"/>
  <c r="X169" i="7"/>
  <c r="Y169" i="7"/>
  <c r="Z169" i="7"/>
  <c r="X46" i="7"/>
  <c r="Z46" i="7"/>
  <c r="Y46" i="7"/>
  <c r="AA46" i="7"/>
  <c r="V46" i="7"/>
  <c r="W46" i="7"/>
  <c r="X170" i="7"/>
  <c r="V170" i="7"/>
  <c r="AA170" i="7"/>
  <c r="Y170" i="7"/>
  <c r="Z170" i="7"/>
  <c r="W170" i="7"/>
  <c r="X42" i="7"/>
  <c r="V42" i="7"/>
  <c r="W42" i="7"/>
  <c r="Y42" i="7"/>
  <c r="Z42" i="7"/>
  <c r="AA42" i="7"/>
  <c r="W164" i="7"/>
  <c r="V164" i="7"/>
  <c r="X164" i="7"/>
  <c r="Y164" i="7"/>
  <c r="Z164" i="7"/>
  <c r="AA164" i="7"/>
  <c r="W47" i="7"/>
  <c r="V47" i="7"/>
  <c r="Y47" i="7"/>
  <c r="Z47" i="7"/>
  <c r="AA47" i="7"/>
  <c r="X47" i="7"/>
  <c r="Z48" i="7"/>
  <c r="AA48" i="7"/>
  <c r="X48" i="7"/>
  <c r="Y48" i="7"/>
  <c r="V48" i="7"/>
  <c r="W48" i="7"/>
  <c r="AA43" i="7"/>
  <c r="Z43" i="7"/>
  <c r="W43" i="7"/>
  <c r="X43" i="7"/>
  <c r="Y43" i="7"/>
  <c r="V43" i="7"/>
  <c r="W166" i="7"/>
  <c r="X166" i="7"/>
  <c r="Y166" i="7"/>
  <c r="AA166" i="7"/>
  <c r="V166" i="7"/>
  <c r="Z166" i="7"/>
  <c r="W49" i="7"/>
  <c r="X49" i="7"/>
  <c r="Y49" i="7"/>
  <c r="Z49" i="7"/>
  <c r="AA49" i="7"/>
  <c r="V49" i="7"/>
  <c r="V162" i="7"/>
  <c r="W162" i="7"/>
  <c r="X162" i="7"/>
  <c r="Y162" i="7"/>
  <c r="Z162" i="7"/>
  <c r="AA162" i="7"/>
  <c r="X161" i="7"/>
  <c r="Z161" i="7"/>
  <c r="V161" i="7"/>
  <c r="W161" i="7"/>
  <c r="Y161" i="7"/>
  <c r="AA161" i="7"/>
  <c r="V50" i="7"/>
  <c r="W50" i="7"/>
  <c r="X50" i="7"/>
  <c r="Y50" i="7"/>
  <c r="Z50" i="7"/>
  <c r="AA50" i="7"/>
  <c r="Y165" i="7"/>
  <c r="Z165" i="7"/>
  <c r="AA165" i="7"/>
  <c r="X165" i="7"/>
  <c r="V165" i="7"/>
  <c r="W165" i="7"/>
  <c r="Y168" i="7"/>
  <c r="W168" i="7"/>
  <c r="X168" i="7"/>
  <c r="AA168" i="7"/>
  <c r="Z168" i="7"/>
  <c r="V168" i="7"/>
  <c r="W51" i="7"/>
  <c r="Y51" i="7"/>
  <c r="Z51" i="7"/>
  <c r="AA51" i="7"/>
  <c r="X51" i="7"/>
  <c r="V51" i="7"/>
  <c r="N52" i="7"/>
  <c r="U25" i="7" a="1"/>
  <c r="U25" i="7" s="1"/>
  <c r="U26" i="7" a="1"/>
  <c r="U26" i="7" s="1"/>
  <c r="U27" i="7" a="1"/>
  <c r="U27" i="7" s="1"/>
  <c r="U28" i="7" a="1"/>
  <c r="U28" i="7" s="1"/>
  <c r="U29" i="7" a="1"/>
  <c r="U29" i="7" s="1"/>
  <c r="U30" i="7" a="1"/>
  <c r="U30" i="7" s="1"/>
  <c r="U31" i="7" a="1"/>
  <c r="U31" i="7" s="1"/>
  <c r="U32" i="7" a="1"/>
  <c r="U32" i="7" s="1"/>
  <c r="U33" i="7" a="1"/>
  <c r="U33" i="7" s="1"/>
  <c r="U34" i="7" a="1"/>
  <c r="U34" i="7" s="1"/>
  <c r="T25" i="7" a="1"/>
  <c r="T25" i="7" s="1"/>
  <c r="T26" i="7" a="1"/>
  <c r="T26" i="7" s="1"/>
  <c r="T27" i="7" a="1"/>
  <c r="T27" i="7" s="1"/>
  <c r="T28" i="7" a="1"/>
  <c r="T28" i="7" s="1"/>
  <c r="T29" i="7" a="1"/>
  <c r="T29" i="7" s="1"/>
  <c r="T30" i="7" a="1"/>
  <c r="T30" i="7" s="1"/>
  <c r="T31" i="7" a="1"/>
  <c r="T31" i="7" s="1"/>
  <c r="T32" i="7" a="1"/>
  <c r="T32" i="7" s="1"/>
  <c r="T33" i="7" a="1"/>
  <c r="T33" i="7" s="1"/>
  <c r="T34" i="7" a="1"/>
  <c r="T34" i="7" s="1"/>
  <c r="S25" i="7" a="1"/>
  <c r="S25" i="7" s="1"/>
  <c r="S26" i="7" a="1"/>
  <c r="S26" i="7" s="1"/>
  <c r="S27" i="7" a="1"/>
  <c r="S27" i="7" s="1"/>
  <c r="S28" i="7" a="1"/>
  <c r="S28" i="7" s="1"/>
  <c r="S29" i="7" a="1"/>
  <c r="S29" i="7" s="1"/>
  <c r="S30" i="7" a="1"/>
  <c r="S30" i="7" s="1"/>
  <c r="S31" i="7" a="1"/>
  <c r="S31" i="7" s="1"/>
  <c r="S32" i="7" a="1"/>
  <c r="S32" i="7" s="1"/>
  <c r="S33" i="7" a="1"/>
  <c r="S33" i="7" s="1"/>
  <c r="S34" i="7" a="1"/>
  <c r="S34" i="7" s="1"/>
  <c r="R25" i="7" a="1"/>
  <c r="R25" i="7" s="1"/>
  <c r="R26" i="7" a="1"/>
  <c r="R26" i="7" s="1"/>
  <c r="R27" i="7" a="1"/>
  <c r="R27" i="7" s="1"/>
  <c r="R28" i="7" a="1"/>
  <c r="R28" i="7" s="1"/>
  <c r="R29" i="7" a="1"/>
  <c r="R29" i="7" s="1"/>
  <c r="R30" i="7" a="1"/>
  <c r="R30" i="7" s="1"/>
  <c r="R31" i="7" a="1"/>
  <c r="R31" i="7" s="1"/>
  <c r="R32" i="7" a="1"/>
  <c r="R32" i="7" s="1"/>
  <c r="R33" i="7" a="1"/>
  <c r="R33" i="7" s="1"/>
  <c r="R34" i="7" a="1"/>
  <c r="R34" i="7" s="1"/>
  <c r="Q25" i="7" a="1"/>
  <c r="Q25" i="7" s="1"/>
  <c r="Q26" i="7" a="1"/>
  <c r="Q26" i="7" s="1"/>
  <c r="Q27" i="7" a="1"/>
  <c r="Q27" i="7" s="1"/>
  <c r="Q28" i="7" a="1"/>
  <c r="Q28" i="7" s="1"/>
  <c r="Q29" i="7" a="1"/>
  <c r="Q29" i="7" s="1"/>
  <c r="Q30" i="7" a="1"/>
  <c r="Q30" i="7" s="1"/>
  <c r="Q31" i="7" a="1"/>
  <c r="Q31" i="7" s="1"/>
  <c r="Q32" i="7" a="1"/>
  <c r="Q32" i="7" s="1"/>
  <c r="Q33" i="7" a="1"/>
  <c r="Q33" i="7" s="1"/>
  <c r="Q34" i="7" a="1"/>
  <c r="Q34" i="7" s="1"/>
  <c r="P25" i="7" a="1"/>
  <c r="P25" i="7" s="1"/>
  <c r="P26" i="7" a="1"/>
  <c r="P26" i="7" s="1"/>
  <c r="P27" i="7" a="1"/>
  <c r="P27" i="7" s="1"/>
  <c r="P28" i="7" a="1"/>
  <c r="P28" i="7" s="1"/>
  <c r="P29" i="7" a="1"/>
  <c r="P29" i="7" s="1"/>
  <c r="P30" i="7" a="1"/>
  <c r="P30" i="7" s="1"/>
  <c r="P31" i="7" a="1"/>
  <c r="P31" i="7" s="1"/>
  <c r="P32" i="7" a="1"/>
  <c r="P32" i="7" s="1"/>
  <c r="P33" i="7" a="1"/>
  <c r="P33" i="7" s="1"/>
  <c r="P34" i="7" a="1"/>
  <c r="P34" i="7" s="1"/>
  <c r="O25" i="7" a="1"/>
  <c r="O25" i="7" s="1"/>
  <c r="O26" i="7" a="1"/>
  <c r="O26" i="7" s="1"/>
  <c r="O27" i="7" a="1"/>
  <c r="O27" i="7" s="1"/>
  <c r="O28" i="7" a="1"/>
  <c r="O28" i="7" s="1"/>
  <c r="O29" i="7" a="1"/>
  <c r="O29" i="7" s="1"/>
  <c r="O30" i="7" a="1"/>
  <c r="O30" i="7" s="1"/>
  <c r="O31" i="7" a="1"/>
  <c r="O31" i="7" s="1"/>
  <c r="O32" i="7" a="1"/>
  <c r="O32" i="7" s="1"/>
  <c r="O33" i="7" a="1"/>
  <c r="O33" i="7" s="1"/>
  <c r="O34" i="7" a="1"/>
  <c r="O34" i="7" s="1"/>
  <c r="N25" i="7" a="1"/>
  <c r="N25" i="7" s="1"/>
  <c r="N26" i="7" a="1"/>
  <c r="N26" i="7" s="1"/>
  <c r="N27" i="7" a="1"/>
  <c r="N27" i="7" s="1"/>
  <c r="N28" i="7" a="1"/>
  <c r="N28" i="7" s="1"/>
  <c r="N29" i="7" a="1"/>
  <c r="N29" i="7" s="1"/>
  <c r="N30" i="7" a="1"/>
  <c r="N30" i="7" s="1"/>
  <c r="N31" i="7" a="1"/>
  <c r="N31" i="7" s="1"/>
  <c r="N32" i="7" a="1"/>
  <c r="N32" i="7" s="1"/>
  <c r="N33" i="7" a="1"/>
  <c r="N33" i="7" s="1"/>
  <c r="N34" i="7" a="1"/>
  <c r="N34" i="7" s="1"/>
  <c r="Z201" i="7" l="1"/>
  <c r="AA201" i="7"/>
  <c r="X201" i="7"/>
  <c r="Y201" i="7"/>
  <c r="W201" i="7"/>
  <c r="V201" i="7"/>
  <c r="X216" i="7"/>
  <c r="V216" i="7"/>
  <c r="W216" i="7"/>
  <c r="Y216" i="7"/>
  <c r="Z216" i="7"/>
  <c r="AA216" i="7"/>
  <c r="V202" i="7"/>
  <c r="AA202" i="7"/>
  <c r="Z202" i="7"/>
  <c r="Y202" i="7"/>
  <c r="X202" i="7"/>
  <c r="W202" i="7"/>
  <c r="W217" i="7"/>
  <c r="Z217" i="7"/>
  <c r="Y217" i="7"/>
  <c r="AA217" i="7"/>
  <c r="V217" i="7"/>
  <c r="W221" i="7"/>
  <c r="X221" i="7"/>
  <c r="Z221" i="7"/>
  <c r="Y221" i="7"/>
  <c r="AA221" i="7"/>
  <c r="V221" i="7"/>
  <c r="Z198" i="7"/>
  <c r="W198" i="7"/>
  <c r="Y198" i="7"/>
  <c r="X198" i="7"/>
  <c r="V198" i="7"/>
  <c r="AA198" i="7"/>
  <c r="W213" i="7"/>
  <c r="X213" i="7"/>
  <c r="Z213" i="7"/>
  <c r="Y213" i="7"/>
  <c r="AA213" i="7"/>
  <c r="V213" i="7"/>
  <c r="W203" i="7"/>
  <c r="V203" i="7"/>
  <c r="Z203" i="7"/>
  <c r="AA203" i="7"/>
  <c r="Y203" i="7"/>
  <c r="X203" i="7"/>
  <c r="Y218" i="7"/>
  <c r="Z218" i="7"/>
  <c r="AA218" i="7"/>
  <c r="V218" i="7"/>
  <c r="W218" i="7"/>
  <c r="X218" i="7"/>
  <c r="W195" i="7"/>
  <c r="V195" i="7"/>
  <c r="Z195" i="7"/>
  <c r="AA195" i="7"/>
  <c r="Y195" i="7"/>
  <c r="X195" i="7"/>
  <c r="AA200" i="7"/>
  <c r="Y200" i="7"/>
  <c r="Z200" i="7"/>
  <c r="X200" i="7"/>
  <c r="W200" i="7"/>
  <c r="V200" i="7"/>
  <c r="AA215" i="7"/>
  <c r="V215" i="7"/>
  <c r="W215" i="7"/>
  <c r="X215" i="7"/>
  <c r="Y215" i="7"/>
  <c r="Z215" i="7"/>
  <c r="V220" i="7"/>
  <c r="W220" i="7"/>
  <c r="Y220" i="7"/>
  <c r="Z220" i="7"/>
  <c r="AA220" i="7"/>
  <c r="Y197" i="7"/>
  <c r="X197" i="7"/>
  <c r="W197" i="7"/>
  <c r="V197" i="7"/>
  <c r="AA197" i="7"/>
  <c r="Z197" i="7"/>
  <c r="W212" i="7"/>
  <c r="X212" i="7"/>
  <c r="Y212" i="7"/>
  <c r="Z212" i="7"/>
  <c r="AA212" i="7"/>
  <c r="AA199" i="7"/>
  <c r="Z199" i="7"/>
  <c r="V199" i="7"/>
  <c r="Y199" i="7"/>
  <c r="X199" i="7"/>
  <c r="W199" i="7"/>
  <c r="Y214" i="7"/>
  <c r="Z214" i="7"/>
  <c r="AA214" i="7"/>
  <c r="V214" i="7"/>
  <c r="W214" i="7"/>
  <c r="X204" i="7"/>
  <c r="AA204" i="7"/>
  <c r="W204" i="7"/>
  <c r="V204" i="7"/>
  <c r="Z204" i="7"/>
  <c r="Y204" i="7"/>
  <c r="AA219" i="7"/>
  <c r="V219" i="7"/>
  <c r="W219" i="7"/>
  <c r="X219" i="7"/>
  <c r="Y219" i="7"/>
  <c r="Z219" i="7"/>
  <c r="X196" i="7"/>
  <c r="W196" i="7"/>
  <c r="V196" i="7"/>
  <c r="AA196" i="7"/>
  <c r="Z196" i="7"/>
  <c r="Y196" i="7"/>
  <c r="U52" i="7"/>
  <c r="P35" i="7"/>
  <c r="O52" i="7"/>
  <c r="N188" i="7"/>
  <c r="O120" i="7"/>
  <c r="P103" i="7"/>
  <c r="Q52" i="7"/>
  <c r="R188" i="7"/>
  <c r="S120" i="7"/>
  <c r="T103" i="7"/>
  <c r="N86" i="7"/>
  <c r="N222" i="7"/>
  <c r="O171" i="7"/>
  <c r="O205" i="7"/>
  <c r="Q69" i="7"/>
  <c r="R86" i="7"/>
  <c r="R222" i="7"/>
  <c r="S171" i="7"/>
  <c r="S205" i="7"/>
  <c r="T35" i="7"/>
  <c r="U69" i="7"/>
  <c r="N239" i="7"/>
  <c r="O188" i="7"/>
  <c r="P120" i="7"/>
  <c r="Q103" i="7"/>
  <c r="R52" i="7"/>
  <c r="S188" i="7"/>
  <c r="T120" i="7"/>
  <c r="U103" i="7"/>
  <c r="N154" i="7"/>
  <c r="N69" i="7"/>
  <c r="O86" i="7"/>
  <c r="O222" i="7"/>
  <c r="P171" i="7"/>
  <c r="P205" i="7"/>
  <c r="Q35" i="7"/>
  <c r="R69" i="7"/>
  <c r="S86" i="7"/>
  <c r="S222" i="7"/>
  <c r="T171" i="7"/>
  <c r="T205" i="7"/>
  <c r="U35" i="7"/>
  <c r="N137" i="7"/>
  <c r="N103" i="7"/>
  <c r="P188" i="7"/>
  <c r="Q120" i="7"/>
  <c r="R103" i="7"/>
  <c r="S52" i="7"/>
  <c r="T188" i="7"/>
  <c r="U120" i="7"/>
  <c r="N256" i="7"/>
  <c r="O69" i="7"/>
  <c r="P86" i="7"/>
  <c r="P222" i="7"/>
  <c r="Q171" i="7"/>
  <c r="Q205" i="7"/>
  <c r="R35" i="7"/>
  <c r="S69" i="7"/>
  <c r="T86" i="7"/>
  <c r="T222" i="7"/>
  <c r="U171" i="7"/>
  <c r="U205" i="7"/>
  <c r="N273" i="7"/>
  <c r="N120" i="7"/>
  <c r="O103" i="7"/>
  <c r="P52" i="7"/>
  <c r="Q188" i="7"/>
  <c r="R120" i="7"/>
  <c r="S103" i="7"/>
  <c r="T52" i="7"/>
  <c r="U188" i="7"/>
  <c r="N171" i="7"/>
  <c r="N205" i="7"/>
  <c r="O35" i="7"/>
  <c r="P69" i="7"/>
  <c r="Q86" i="7"/>
  <c r="Q222" i="7"/>
  <c r="R171" i="7"/>
  <c r="R205" i="7"/>
  <c r="S35" i="7"/>
  <c r="T69" i="7"/>
  <c r="U86" i="7"/>
  <c r="U222" i="7"/>
  <c r="N35" i="7"/>
  <c r="AG169" i="7" l="1"/>
  <c r="AF168" i="7"/>
  <c r="AE167" i="7"/>
  <c r="AD166" i="7"/>
  <c r="AD165" i="7"/>
  <c r="AB164" i="7"/>
  <c r="AG162" i="7"/>
  <c r="AG161" i="7"/>
  <c r="AB204" i="7"/>
  <c r="AE202" i="7"/>
  <c r="AG201" i="7"/>
  <c r="AF200" i="7"/>
  <c r="AE199" i="7"/>
  <c r="AD198" i="7"/>
  <c r="AB196" i="7"/>
  <c r="AG217" i="7" l="1"/>
  <c r="AF217" i="7"/>
  <c r="AE217" i="7"/>
  <c r="AD217" i="7"/>
  <c r="AC217" i="7"/>
  <c r="AD214" i="7"/>
  <c r="AC214" i="7"/>
  <c r="AB214" i="7"/>
  <c r="AG214" i="7"/>
  <c r="AF214" i="7"/>
  <c r="AE214" i="7"/>
  <c r="AG212" i="7"/>
  <c r="AF212" i="7"/>
  <c r="AE212" i="7"/>
  <c r="AC212" i="7"/>
  <c r="AB220" i="7"/>
  <c r="AG220" i="7"/>
  <c r="AF220" i="7"/>
  <c r="AE220" i="7"/>
  <c r="AD220" i="7"/>
  <c r="AC220" i="7"/>
  <c r="AE215" i="7"/>
  <c r="AD215" i="7"/>
  <c r="AC215" i="7"/>
  <c r="AG215" i="7"/>
  <c r="AF215" i="7"/>
  <c r="AG218" i="7"/>
  <c r="AF218" i="7"/>
  <c r="AE218" i="7"/>
  <c r="AD218" i="7"/>
  <c r="AC218" i="7"/>
  <c r="AB218" i="7"/>
  <c r="AB213" i="7"/>
  <c r="AG213" i="7"/>
  <c r="AF213" i="7"/>
  <c r="AE213" i="7"/>
  <c r="AD213" i="7"/>
  <c r="AC221" i="7"/>
  <c r="AB221" i="7"/>
  <c r="AG221" i="7"/>
  <c r="AF221" i="7"/>
  <c r="AE221" i="7"/>
  <c r="AD221" i="7"/>
  <c r="AF216" i="7"/>
  <c r="AE216" i="7"/>
  <c r="AD216" i="7"/>
  <c r="AB216" i="7"/>
  <c r="AG216" i="7"/>
  <c r="AG219" i="7"/>
  <c r="AF219" i="7"/>
  <c r="AE219" i="7"/>
  <c r="AD219" i="7"/>
  <c r="AC219" i="7"/>
  <c r="AB219" i="7"/>
  <c r="AD212" i="7"/>
  <c r="AG199" i="7"/>
  <c r="AG202" i="7"/>
  <c r="AB203" i="7"/>
  <c r="AG167" i="7"/>
  <c r="AC204" i="7"/>
  <c r="AD204" i="7"/>
  <c r="AC196" i="7"/>
  <c r="AC163" i="7"/>
  <c r="G69" i="7"/>
  <c r="H69" i="7"/>
  <c r="AD196" i="7"/>
  <c r="AG200" i="7"/>
  <c r="AC164" i="7"/>
  <c r="AG168" i="7"/>
  <c r="AB198" i="7"/>
  <c r="AC203" i="7"/>
  <c r="AD164" i="7"/>
  <c r="AC198" i="7"/>
  <c r="AF201" i="7"/>
  <c r="AC166" i="7"/>
  <c r="AB169" i="7"/>
  <c r="AE198" i="7"/>
  <c r="AE166" i="7"/>
  <c r="AF169" i="7"/>
  <c r="AF198" i="7"/>
  <c r="AB202" i="7"/>
  <c r="AF166" i="7"/>
  <c r="I69" i="7"/>
  <c r="F69" i="7"/>
  <c r="AG198" i="7"/>
  <c r="AC202" i="7"/>
  <c r="AB162" i="7"/>
  <c r="AG166" i="7"/>
  <c r="AB195" i="7"/>
  <c r="AF199" i="7"/>
  <c r="AF202" i="7"/>
  <c r="AB163" i="7"/>
  <c r="AF167" i="7"/>
  <c r="AC216" i="7"/>
  <c r="AG170" i="7"/>
  <c r="AF170" i="7"/>
  <c r="AE170" i="7"/>
  <c r="AD170" i="7"/>
  <c r="AC170" i="7"/>
  <c r="AB170" i="7"/>
  <c r="K69" i="7"/>
  <c r="AC197" i="7"/>
  <c r="AB197" i="7"/>
  <c r="AG197" i="7"/>
  <c r="AF197" i="7"/>
  <c r="AE197" i="7"/>
  <c r="AC165" i="7"/>
  <c r="AB165" i="7"/>
  <c r="AG165" i="7"/>
  <c r="AF165" i="7"/>
  <c r="AE165" i="7"/>
  <c r="D69" i="7"/>
  <c r="L69" i="7"/>
  <c r="E69" i="7"/>
  <c r="M69" i="7"/>
  <c r="J69" i="7"/>
  <c r="AB217" i="7"/>
  <c r="AD197" i="7"/>
  <c r="AC195" i="7"/>
  <c r="AB215" i="7"/>
  <c r="AD195" i="7"/>
  <c r="AE196" i="7"/>
  <c r="AB201" i="7"/>
  <c r="AD203" i="7"/>
  <c r="AE204" i="7"/>
  <c r="AB161" i="7"/>
  <c r="AC162" i="7"/>
  <c r="AD163" i="7"/>
  <c r="AE164" i="7"/>
  <c r="AE195" i="7"/>
  <c r="AF196" i="7"/>
  <c r="AB200" i="7"/>
  <c r="AC201" i="7"/>
  <c r="AD202" i="7"/>
  <c r="AE203" i="7"/>
  <c r="AF204" i="7"/>
  <c r="AC161" i="7"/>
  <c r="AD162" i="7"/>
  <c r="AE163" i="7"/>
  <c r="AF164" i="7"/>
  <c r="AB168" i="7"/>
  <c r="AC169" i="7"/>
  <c r="AF195" i="7"/>
  <c r="AG196" i="7"/>
  <c r="AB199" i="7"/>
  <c r="AC200" i="7"/>
  <c r="AD201" i="7"/>
  <c r="AF203" i="7"/>
  <c r="AG204" i="7"/>
  <c r="AD161" i="7"/>
  <c r="AE162" i="7"/>
  <c r="AF163" i="7"/>
  <c r="AG164" i="7"/>
  <c r="AB167" i="7"/>
  <c r="AC168" i="7"/>
  <c r="AD169" i="7"/>
  <c r="AB212" i="7"/>
  <c r="AC213" i="7"/>
  <c r="AG195" i="7"/>
  <c r="AC199" i="7"/>
  <c r="AD200" i="7"/>
  <c r="AE201" i="7"/>
  <c r="AG203" i="7"/>
  <c r="AE161" i="7"/>
  <c r="AF162" i="7"/>
  <c r="AG163" i="7"/>
  <c r="AB166" i="7"/>
  <c r="AC167" i="7"/>
  <c r="AD168" i="7"/>
  <c r="AE169" i="7"/>
  <c r="AD199" i="7"/>
  <c r="AE200" i="7"/>
  <c r="AF161" i="7"/>
  <c r="AD167" i="7"/>
  <c r="AE168" i="7"/>
  <c r="M34" i="7" a="1"/>
  <c r="M34" i="7" s="1"/>
  <c r="L34" i="7" a="1"/>
  <c r="L34" i="7" s="1"/>
  <c r="K34" i="7" a="1"/>
  <c r="K34" i="7" s="1"/>
  <c r="J34" i="7" a="1"/>
  <c r="J34" i="7" s="1"/>
  <c r="I34" i="7" a="1"/>
  <c r="I34" i="7" s="1"/>
  <c r="H34" i="7" a="1"/>
  <c r="H34" i="7" s="1"/>
  <c r="G34" i="7" a="1"/>
  <c r="G34" i="7" s="1"/>
  <c r="F34" i="7" a="1"/>
  <c r="F34" i="7" s="1"/>
  <c r="E34" i="7" a="1"/>
  <c r="E34" i="7" s="1"/>
  <c r="D34" i="7" a="1"/>
  <c r="D34" i="7" s="1"/>
  <c r="C34" i="7" a="1"/>
  <c r="C34" i="7" s="1"/>
  <c r="M33" i="7" a="1"/>
  <c r="M33" i="7" s="1"/>
  <c r="L33" i="7" a="1"/>
  <c r="L33" i="7" s="1"/>
  <c r="K33" i="7" a="1"/>
  <c r="K33" i="7" s="1"/>
  <c r="J33" i="7" a="1"/>
  <c r="J33" i="7" s="1"/>
  <c r="I33" i="7" a="1"/>
  <c r="I33" i="7" s="1"/>
  <c r="H33" i="7" a="1"/>
  <c r="H33" i="7" s="1"/>
  <c r="G33" i="7" a="1"/>
  <c r="G33" i="7" s="1"/>
  <c r="F33" i="7" a="1"/>
  <c r="F33" i="7" s="1"/>
  <c r="E33" i="7" a="1"/>
  <c r="E33" i="7" s="1"/>
  <c r="D33" i="7" a="1"/>
  <c r="D33" i="7" s="1"/>
  <c r="C33" i="7" a="1"/>
  <c r="C33" i="7" s="1"/>
  <c r="M32" i="7" a="1"/>
  <c r="M32" i="7" s="1"/>
  <c r="L32" i="7" a="1"/>
  <c r="L32" i="7" s="1"/>
  <c r="K32" i="7" a="1"/>
  <c r="K32" i="7" s="1"/>
  <c r="J32" i="7" a="1"/>
  <c r="J32" i="7" s="1"/>
  <c r="I32" i="7" a="1"/>
  <c r="I32" i="7" s="1"/>
  <c r="H32" i="7" a="1"/>
  <c r="H32" i="7" s="1"/>
  <c r="G32" i="7" a="1"/>
  <c r="G32" i="7" s="1"/>
  <c r="F32" i="7" a="1"/>
  <c r="F32" i="7" s="1"/>
  <c r="E32" i="7" a="1"/>
  <c r="E32" i="7" s="1"/>
  <c r="D32" i="7" a="1"/>
  <c r="D32" i="7" s="1"/>
  <c r="C32" i="7" a="1"/>
  <c r="C32" i="7" s="1"/>
  <c r="M31" i="7" a="1"/>
  <c r="M31" i="7" s="1"/>
  <c r="L31" i="7" a="1"/>
  <c r="L31" i="7" s="1"/>
  <c r="K31" i="7" a="1"/>
  <c r="K31" i="7" s="1"/>
  <c r="J31" i="7" a="1"/>
  <c r="J31" i="7" s="1"/>
  <c r="I31" i="7" a="1"/>
  <c r="I31" i="7" s="1"/>
  <c r="H31" i="7" a="1"/>
  <c r="H31" i="7" s="1"/>
  <c r="G31" i="7" a="1"/>
  <c r="G31" i="7" s="1"/>
  <c r="F31" i="7" a="1"/>
  <c r="F31" i="7" s="1"/>
  <c r="E31" i="7" a="1"/>
  <c r="E31" i="7" s="1"/>
  <c r="D31" i="7" a="1"/>
  <c r="D31" i="7" s="1"/>
  <c r="C31" i="7" a="1"/>
  <c r="C31" i="7" s="1"/>
  <c r="M30" i="7" a="1"/>
  <c r="M30" i="7" s="1"/>
  <c r="L30" i="7" a="1"/>
  <c r="L30" i="7" s="1"/>
  <c r="K30" i="7" a="1"/>
  <c r="K30" i="7" s="1"/>
  <c r="J30" i="7" a="1"/>
  <c r="J30" i="7" s="1"/>
  <c r="I30" i="7" a="1"/>
  <c r="I30" i="7" s="1"/>
  <c r="H30" i="7" a="1"/>
  <c r="H30" i="7" s="1"/>
  <c r="G30" i="7" a="1"/>
  <c r="G30" i="7" s="1"/>
  <c r="F30" i="7" a="1"/>
  <c r="F30" i="7" s="1"/>
  <c r="E30" i="7" a="1"/>
  <c r="E30" i="7" s="1"/>
  <c r="D30" i="7" a="1"/>
  <c r="D30" i="7" s="1"/>
  <c r="C30" i="7" a="1"/>
  <c r="C30" i="7" s="1"/>
  <c r="M29" i="7" a="1"/>
  <c r="M29" i="7" s="1"/>
  <c r="L29" i="7" a="1"/>
  <c r="L29" i="7" s="1"/>
  <c r="K29" i="7" a="1"/>
  <c r="K29" i="7" s="1"/>
  <c r="J29" i="7" a="1"/>
  <c r="J29" i="7" s="1"/>
  <c r="I29" i="7" a="1"/>
  <c r="I29" i="7" s="1"/>
  <c r="H29" i="7" a="1"/>
  <c r="H29" i="7" s="1"/>
  <c r="G29" i="7" a="1"/>
  <c r="G29" i="7" s="1"/>
  <c r="F29" i="7" a="1"/>
  <c r="F29" i="7" s="1"/>
  <c r="E29" i="7" a="1"/>
  <c r="E29" i="7" s="1"/>
  <c r="D29" i="7" a="1"/>
  <c r="D29" i="7" s="1"/>
  <c r="C29" i="7" a="1"/>
  <c r="C29" i="7" s="1"/>
  <c r="M28" i="7" a="1"/>
  <c r="M28" i="7" s="1"/>
  <c r="L28" i="7" a="1"/>
  <c r="L28" i="7" s="1"/>
  <c r="K28" i="7" a="1"/>
  <c r="K28" i="7" s="1"/>
  <c r="J28" i="7" a="1"/>
  <c r="J28" i="7" s="1"/>
  <c r="I28" i="7" a="1"/>
  <c r="I28" i="7" s="1"/>
  <c r="H28" i="7" a="1"/>
  <c r="H28" i="7" s="1"/>
  <c r="G28" i="7" a="1"/>
  <c r="G28" i="7" s="1"/>
  <c r="F28" i="7" a="1"/>
  <c r="F28" i="7" s="1"/>
  <c r="E28" i="7" a="1"/>
  <c r="E28" i="7" s="1"/>
  <c r="D28" i="7" a="1"/>
  <c r="D28" i="7" s="1"/>
  <c r="C28" i="7" a="1"/>
  <c r="C28" i="7" s="1"/>
  <c r="M27" i="7" a="1"/>
  <c r="M27" i="7" s="1"/>
  <c r="L27" i="7" a="1"/>
  <c r="L27" i="7" s="1"/>
  <c r="K27" i="7" a="1"/>
  <c r="K27" i="7" s="1"/>
  <c r="J27" i="7" a="1"/>
  <c r="J27" i="7" s="1"/>
  <c r="I27" i="7" a="1"/>
  <c r="I27" i="7" s="1"/>
  <c r="H27" i="7" a="1"/>
  <c r="H27" i="7" s="1"/>
  <c r="G27" i="7" a="1"/>
  <c r="G27" i="7" s="1"/>
  <c r="F27" i="7" a="1"/>
  <c r="F27" i="7" s="1"/>
  <c r="E27" i="7" a="1"/>
  <c r="E27" i="7" s="1"/>
  <c r="D27" i="7" a="1"/>
  <c r="D27" i="7" s="1"/>
  <c r="C27" i="7" a="1"/>
  <c r="C27" i="7" s="1"/>
  <c r="M26" i="7" a="1"/>
  <c r="M26" i="7" s="1"/>
  <c r="L26" i="7" a="1"/>
  <c r="L26" i="7" s="1"/>
  <c r="K26" i="7" a="1"/>
  <c r="K26" i="7" s="1"/>
  <c r="J26" i="7" a="1"/>
  <c r="J26" i="7" s="1"/>
  <c r="I26" i="7" a="1"/>
  <c r="I26" i="7" s="1"/>
  <c r="H26" i="7" a="1"/>
  <c r="H26" i="7" s="1"/>
  <c r="G26" i="7" a="1"/>
  <c r="G26" i="7" s="1"/>
  <c r="F26" i="7" a="1"/>
  <c r="F26" i="7" s="1"/>
  <c r="E26" i="7" a="1"/>
  <c r="E26" i="7" s="1"/>
  <c r="D26" i="7" a="1"/>
  <c r="D26" i="7" s="1"/>
  <c r="C26" i="7" a="1"/>
  <c r="C26" i="7" s="1"/>
  <c r="M25" i="7" a="1"/>
  <c r="M25" i="7" s="1"/>
  <c r="L25" i="7" a="1"/>
  <c r="L25" i="7" s="1"/>
  <c r="K25" i="7" a="1"/>
  <c r="K25" i="7" s="1"/>
  <c r="J25" i="7" a="1"/>
  <c r="J25" i="7" s="1"/>
  <c r="I25" i="7" a="1"/>
  <c r="I25" i="7" s="1"/>
  <c r="H25" i="7" a="1"/>
  <c r="H25" i="7" s="1"/>
  <c r="G25" i="7" a="1"/>
  <c r="G25" i="7" s="1"/>
  <c r="F25" i="7" a="1"/>
  <c r="F25" i="7" s="1"/>
  <c r="E25" i="7" a="1"/>
  <c r="E25" i="7" s="1"/>
  <c r="D25" i="7" a="1"/>
  <c r="D25" i="7" s="1"/>
  <c r="C25" i="7" a="1"/>
  <c r="C25" i="7" s="1"/>
  <c r="V25" i="7" l="1"/>
  <c r="W25" i="7"/>
  <c r="X25" i="7"/>
  <c r="Y25" i="7"/>
  <c r="Z25" i="7"/>
  <c r="AA25" i="7"/>
  <c r="W34" i="7"/>
  <c r="Y34" i="7"/>
  <c r="Z34" i="7"/>
  <c r="X34" i="7"/>
  <c r="V34" i="7"/>
  <c r="AA34" i="7"/>
  <c r="V33" i="7"/>
  <c r="W33" i="7"/>
  <c r="X33" i="7"/>
  <c r="Y33" i="7"/>
  <c r="Z33" i="7"/>
  <c r="AA33" i="7"/>
  <c r="AA26" i="7"/>
  <c r="W26" i="7"/>
  <c r="X26" i="7"/>
  <c r="Y26" i="7"/>
  <c r="V26" i="7"/>
  <c r="Z26" i="7"/>
  <c r="Z31" i="7"/>
  <c r="AA31" i="7"/>
  <c r="Y31" i="7"/>
  <c r="V31" i="7"/>
  <c r="W31" i="7"/>
  <c r="X31" i="7"/>
  <c r="W30" i="7"/>
  <c r="V30" i="7"/>
  <c r="AA30" i="7"/>
  <c r="Y30" i="7"/>
  <c r="Z30" i="7"/>
  <c r="X30" i="7"/>
  <c r="W32" i="7"/>
  <c r="X32" i="7"/>
  <c r="Y32" i="7"/>
  <c r="Z32" i="7"/>
  <c r="AA32" i="7"/>
  <c r="V32" i="7"/>
  <c r="X29" i="7"/>
  <c r="Y29" i="7"/>
  <c r="Z29" i="7"/>
  <c r="AA29" i="7"/>
  <c r="V29" i="7"/>
  <c r="W29" i="7"/>
  <c r="W28" i="7"/>
  <c r="X28" i="7"/>
  <c r="Y28" i="7"/>
  <c r="Z28" i="7"/>
  <c r="AA28" i="7"/>
  <c r="V28" i="7"/>
  <c r="X27" i="7"/>
  <c r="Y27" i="7"/>
  <c r="W27" i="7"/>
  <c r="Z27" i="7"/>
  <c r="AA27" i="7"/>
  <c r="V27" i="7"/>
  <c r="C59" i="22"/>
  <c r="C53" i="22"/>
  <c r="C47" i="22"/>
  <c r="C41" i="22"/>
  <c r="C35" i="22"/>
  <c r="C29" i="22"/>
  <c r="C23" i="22"/>
  <c r="C17" i="22"/>
  <c r="C11" i="22"/>
  <c r="C5" i="22"/>
  <c r="C12" i="22" l="1"/>
  <c r="C54" i="22"/>
  <c r="C24" i="22"/>
  <c r="C60" i="22"/>
  <c r="C30" i="22"/>
  <c r="C36" i="22"/>
  <c r="C18" i="22"/>
  <c r="C42" i="22"/>
  <c r="C6" i="22"/>
  <c r="C48" i="22"/>
  <c r="AD45" i="7"/>
  <c r="X266" i="7" s="1"/>
  <c r="AD266" i="7" s="1"/>
  <c r="AG46" i="7"/>
  <c r="AC45" i="7"/>
  <c r="AG49" i="7"/>
  <c r="AB42" i="7"/>
  <c r="AC47" i="7"/>
  <c r="AB50" i="7"/>
  <c r="AB46" i="7"/>
  <c r="AG47" i="7"/>
  <c r="AC48" i="7"/>
  <c r="AB51" i="7"/>
  <c r="AG45" i="7"/>
  <c r="AA266" i="7" s="1"/>
  <c r="AG266" i="7" s="1"/>
  <c r="AC42" i="7"/>
  <c r="AB44" i="7"/>
  <c r="AC50" i="7"/>
  <c r="AD48" i="7"/>
  <c r="AB43" i="7"/>
  <c r="AE51" i="7"/>
  <c r="AB45" i="7"/>
  <c r="AB49" i="7"/>
  <c r="AF42" i="7"/>
  <c r="AC44" i="7"/>
  <c r="AF50" i="7"/>
  <c r="AE46" i="7"/>
  <c r="AE43" i="7"/>
  <c r="AF51" i="7"/>
  <c r="AE45" i="7"/>
  <c r="Y266" i="7" s="1"/>
  <c r="AE266" i="7" s="1"/>
  <c r="AE49" i="7"/>
  <c r="AB47" i="7"/>
  <c r="AG44" i="7"/>
  <c r="AG48" i="7"/>
  <c r="AF43" i="7"/>
  <c r="AG42" i="7"/>
  <c r="AC51" i="7"/>
  <c r="AF45" i="7"/>
  <c r="Z266" i="7" s="1"/>
  <c r="AF266" i="7" s="1"/>
  <c r="AD47" i="7"/>
  <c r="AF44" i="7"/>
  <c r="AD50" i="7"/>
  <c r="AB48" i="7"/>
  <c r="AC46" i="7"/>
  <c r="AC43" i="7"/>
  <c r="AF49" i="7"/>
  <c r="AD51" i="7"/>
  <c r="AC49" i="7"/>
  <c r="AD42" i="7"/>
  <c r="AE47" i="7"/>
  <c r="AD44" i="7"/>
  <c r="AE50" i="7"/>
  <c r="AE48" i="7"/>
  <c r="AD46" i="7"/>
  <c r="AD43" i="7"/>
  <c r="AG51" i="7"/>
  <c r="AD49" i="7"/>
  <c r="AE42" i="7"/>
  <c r="AF47" i="7"/>
  <c r="AE44" i="7"/>
  <c r="AG50" i="7"/>
  <c r="AF48" i="7"/>
  <c r="AF46" i="7"/>
  <c r="AG43" i="7"/>
  <c r="X267" i="7" l="1"/>
  <c r="AD267" i="7" s="1"/>
  <c r="Y268" i="7"/>
  <c r="AE268" i="7" s="1"/>
  <c r="X272" i="7"/>
  <c r="AD272" i="7" s="1"/>
  <c r="E40" i="22"/>
  <c r="V269" i="7"/>
  <c r="AB269" i="7" s="1"/>
  <c r="Y270" i="7"/>
  <c r="AE270" i="7" s="1"/>
  <c r="Y267" i="7"/>
  <c r="AE267" i="7" s="1"/>
  <c r="Z263" i="7"/>
  <c r="AF263" i="7" s="1"/>
  <c r="E16" i="22"/>
  <c r="V265" i="7"/>
  <c r="AB265" i="7" s="1"/>
  <c r="E58" i="22"/>
  <c r="V272" i="7"/>
  <c r="AB272" i="7" s="1"/>
  <c r="E28" i="22"/>
  <c r="V267" i="7"/>
  <c r="AB267" i="7" s="1"/>
  <c r="E35" i="22"/>
  <c r="W268" i="7"/>
  <c r="AC268" i="7" s="1"/>
  <c r="AA271" i="7"/>
  <c r="AG271" i="7" s="1"/>
  <c r="X263" i="7"/>
  <c r="AD263" i="7" s="1"/>
  <c r="E59" i="22"/>
  <c r="W272" i="7"/>
  <c r="AC272" i="7" s="1"/>
  <c r="E46" i="22"/>
  <c r="V270" i="7"/>
  <c r="AB270" i="7" s="1"/>
  <c r="Y263" i="7"/>
  <c r="AE263" i="7" s="1"/>
  <c r="X270" i="7"/>
  <c r="AD270" i="7" s="1"/>
  <c r="Z270" i="7"/>
  <c r="AF270" i="7" s="1"/>
  <c r="E10" i="22"/>
  <c r="V264" i="7"/>
  <c r="AB264" i="7" s="1"/>
  <c r="E41" i="22"/>
  <c r="W269" i="7"/>
  <c r="AC269" i="7" s="1"/>
  <c r="AA267" i="7"/>
  <c r="AG267" i="7" s="1"/>
  <c r="AA264" i="7"/>
  <c r="AG264" i="7" s="1"/>
  <c r="AA272" i="7"/>
  <c r="AG272" i="7" s="1"/>
  <c r="E47" i="22"/>
  <c r="W270" i="7"/>
  <c r="AC270" i="7" s="1"/>
  <c r="E11" i="22"/>
  <c r="W264" i="7"/>
  <c r="AC264" i="7" s="1"/>
  <c r="AA263" i="7"/>
  <c r="AG263" i="7" s="1"/>
  <c r="Z272" i="7"/>
  <c r="AF272" i="7" s="1"/>
  <c r="E22" i="22"/>
  <c r="V266" i="7"/>
  <c r="AB266" i="7" s="1"/>
  <c r="X269" i="7"/>
  <c r="AD269" i="7" s="1"/>
  <c r="AA268" i="7"/>
  <c r="AG268" i="7" s="1"/>
  <c r="AA270" i="7"/>
  <c r="AG270" i="7" s="1"/>
  <c r="Z269" i="7"/>
  <c r="AF269" i="7" s="1"/>
  <c r="Y269" i="7"/>
  <c r="AE269" i="7" s="1"/>
  <c r="X271" i="7"/>
  <c r="AD271" i="7" s="1"/>
  <c r="AA269" i="7"/>
  <c r="AG269" i="7" s="1"/>
  <c r="Z271" i="7"/>
  <c r="AF271" i="7" s="1"/>
  <c r="E5" i="22"/>
  <c r="W263" i="7"/>
  <c r="AC263" i="7" s="1"/>
  <c r="E4" i="22"/>
  <c r="V263" i="7"/>
  <c r="AB263" i="7" s="1"/>
  <c r="Y265" i="7"/>
  <c r="AE265" i="7" s="1"/>
  <c r="Y271" i="7"/>
  <c r="AE271" i="7" s="1"/>
  <c r="Z265" i="7"/>
  <c r="AF265" i="7" s="1"/>
  <c r="AA265" i="7"/>
  <c r="AG265" i="7" s="1"/>
  <c r="E17" i="22"/>
  <c r="W265" i="7"/>
  <c r="AC265" i="7" s="1"/>
  <c r="E52" i="22"/>
  <c r="V271" i="7"/>
  <c r="AB271" i="7" s="1"/>
  <c r="Z267" i="7"/>
  <c r="AF267" i="7" s="1"/>
  <c r="Z268" i="7"/>
  <c r="AF268" i="7" s="1"/>
  <c r="X264" i="7"/>
  <c r="AD264" i="7" s="1"/>
  <c r="X265" i="7"/>
  <c r="AD265" i="7" s="1"/>
  <c r="E29" i="22"/>
  <c r="W267" i="7"/>
  <c r="AC267" i="7" s="1"/>
  <c r="X268" i="7"/>
  <c r="AD268" i="7" s="1"/>
  <c r="Z264" i="7"/>
  <c r="AF264" i="7" s="1"/>
  <c r="E34" i="22"/>
  <c r="V268" i="7"/>
  <c r="AB268" i="7" s="1"/>
  <c r="Y264" i="7"/>
  <c r="AE264" i="7" s="1"/>
  <c r="Y272" i="7"/>
  <c r="AE272" i="7" s="1"/>
  <c r="E53" i="22"/>
  <c r="W271" i="7"/>
  <c r="AC271" i="7" s="1"/>
  <c r="E23" i="22"/>
  <c r="W266" i="7"/>
  <c r="AC266" i="7" s="1"/>
  <c r="AB30" i="7"/>
  <c r="V64" i="7" s="1"/>
  <c r="AB28" i="7"/>
  <c r="V62" i="7" s="1"/>
  <c r="AB33" i="7"/>
  <c r="V67" i="7" s="1"/>
  <c r="AB27" i="7"/>
  <c r="V61" i="7" s="1"/>
  <c r="C37" i="22"/>
  <c r="E36" i="22"/>
  <c r="C7" i="22"/>
  <c r="E6" i="22"/>
  <c r="C25" i="22"/>
  <c r="E24" i="22"/>
  <c r="C43" i="22"/>
  <c r="E42" i="22"/>
  <c r="C61" i="22"/>
  <c r="E60" i="22"/>
  <c r="C31" i="22"/>
  <c r="E30" i="22"/>
  <c r="C13" i="22"/>
  <c r="E12" i="22"/>
  <c r="C49" i="22"/>
  <c r="E48" i="22"/>
  <c r="C55" i="22"/>
  <c r="E54" i="22"/>
  <c r="C19" i="22"/>
  <c r="E18" i="22"/>
  <c r="AB26" i="7"/>
  <c r="V60" i="7" s="1"/>
  <c r="AB32" i="7"/>
  <c r="V66" i="7" s="1"/>
  <c r="AB34" i="7"/>
  <c r="V68" i="7" s="1"/>
  <c r="AB29" i="7"/>
  <c r="V63" i="7" s="1"/>
  <c r="AB31" i="7"/>
  <c r="V65" i="7" s="1"/>
  <c r="AK154" i="7"/>
  <c r="AK153" i="7"/>
  <c r="AK152" i="7"/>
  <c r="AK151" i="7"/>
  <c r="AK150" i="7"/>
  <c r="AK149" i="7"/>
  <c r="AK148" i="7"/>
  <c r="AK147" i="7"/>
  <c r="AK146" i="7"/>
  <c r="AK145" i="7"/>
  <c r="AK144" i="7"/>
  <c r="AK137" i="7"/>
  <c r="AK136" i="7"/>
  <c r="AK135" i="7"/>
  <c r="AK134" i="7"/>
  <c r="AK133" i="7"/>
  <c r="AK132" i="7"/>
  <c r="AK131" i="7"/>
  <c r="AK130" i="7"/>
  <c r="AK129" i="7"/>
  <c r="AK128" i="7"/>
  <c r="AK127" i="7"/>
  <c r="V114" i="7" l="1"/>
  <c r="V182" i="7"/>
  <c r="V118" i="7"/>
  <c r="V186" i="7"/>
  <c r="V119" i="7"/>
  <c r="V187" i="7"/>
  <c r="V112" i="7"/>
  <c r="V180" i="7"/>
  <c r="V117" i="7"/>
  <c r="V185" i="7"/>
  <c r="V111" i="7"/>
  <c r="V179" i="7"/>
  <c r="V113" i="7"/>
  <c r="V181" i="7"/>
  <c r="V115" i="7"/>
  <c r="V183" i="7"/>
  <c r="V116" i="7"/>
  <c r="V184" i="7"/>
  <c r="D22" i="22"/>
  <c r="AB62" i="7"/>
  <c r="D46" i="22"/>
  <c r="AB66" i="7"/>
  <c r="D34" i="22"/>
  <c r="AB64" i="7"/>
  <c r="D10" i="22"/>
  <c r="AB60" i="7"/>
  <c r="D16" i="22"/>
  <c r="AB61" i="7"/>
  <c r="D40" i="22"/>
  <c r="AB65" i="7"/>
  <c r="D58" i="22"/>
  <c r="AB68" i="7"/>
  <c r="D52" i="22"/>
  <c r="AB67" i="7"/>
  <c r="D28" i="22"/>
  <c r="AB63" i="7"/>
  <c r="AC33" i="7"/>
  <c r="W67" i="7" s="1"/>
  <c r="AC34" i="7"/>
  <c r="W68" i="7" s="1"/>
  <c r="AC28" i="7"/>
  <c r="W62" i="7" s="1"/>
  <c r="AC30" i="7"/>
  <c r="W64" i="7" s="1"/>
  <c r="AC32" i="7"/>
  <c r="W66" i="7" s="1"/>
  <c r="AC29" i="7"/>
  <c r="W63" i="7" s="1"/>
  <c r="AC31" i="7"/>
  <c r="W65" i="7" s="1"/>
  <c r="AC27" i="7"/>
  <c r="W61" i="7" s="1"/>
  <c r="C32" i="22"/>
  <c r="E31" i="22"/>
  <c r="C56" i="22"/>
  <c r="E55" i="22"/>
  <c r="C50" i="22"/>
  <c r="E49" i="22"/>
  <c r="C26" i="22"/>
  <c r="E25" i="22"/>
  <c r="C20" i="22"/>
  <c r="E19" i="22"/>
  <c r="C14" i="22"/>
  <c r="E13" i="22"/>
  <c r="C8" i="22"/>
  <c r="E7" i="22"/>
  <c r="C62" i="22"/>
  <c r="E61" i="22"/>
  <c r="C44" i="22"/>
  <c r="E43" i="22"/>
  <c r="C38" i="22"/>
  <c r="E37" i="22"/>
  <c r="AC26" i="7"/>
  <c r="W60" i="7" s="1"/>
  <c r="AK239" i="7"/>
  <c r="AK238" i="7"/>
  <c r="AK237" i="7"/>
  <c r="AK236" i="7"/>
  <c r="AK235" i="7"/>
  <c r="AK234" i="7"/>
  <c r="AK233" i="7"/>
  <c r="AK232" i="7"/>
  <c r="AK231" i="7"/>
  <c r="AK230" i="7"/>
  <c r="AK229" i="7"/>
  <c r="AK273" i="7"/>
  <c r="AK272" i="7"/>
  <c r="AK271" i="7"/>
  <c r="AK270" i="7"/>
  <c r="AK269" i="7"/>
  <c r="AK268" i="7"/>
  <c r="AK267" i="7"/>
  <c r="AK266" i="7"/>
  <c r="AK265" i="7"/>
  <c r="AK264" i="7"/>
  <c r="AK263" i="7"/>
  <c r="AK256" i="7"/>
  <c r="AK255" i="7"/>
  <c r="AK254" i="7"/>
  <c r="AK253" i="7"/>
  <c r="AK252" i="7"/>
  <c r="AK251" i="7"/>
  <c r="AK250" i="7"/>
  <c r="AK249" i="7"/>
  <c r="AK248" i="7"/>
  <c r="AK247" i="7"/>
  <c r="AK246" i="7"/>
  <c r="V128" i="7" l="1"/>
  <c r="AB128" i="7" s="1"/>
  <c r="V145" i="7"/>
  <c r="V130" i="7"/>
  <c r="AB130" i="7" s="1"/>
  <c r="V147" i="7"/>
  <c r="V129" i="7"/>
  <c r="AB129" i="7" s="1"/>
  <c r="V146" i="7"/>
  <c r="V133" i="7"/>
  <c r="V150" i="7"/>
  <c r="V136" i="7"/>
  <c r="V153" i="7"/>
  <c r="V131" i="7"/>
  <c r="AB131" i="7" s="1"/>
  <c r="V148" i="7"/>
  <c r="V134" i="7"/>
  <c r="AB134" i="7" s="1"/>
  <c r="V151" i="7"/>
  <c r="V132" i="7"/>
  <c r="AB132" i="7" s="1"/>
  <c r="V149" i="7"/>
  <c r="V135" i="7"/>
  <c r="AB135" i="7" s="1"/>
  <c r="V152" i="7"/>
  <c r="W119" i="7"/>
  <c r="W187" i="7"/>
  <c r="AB133" i="7"/>
  <c r="AB116" i="7"/>
  <c r="AB111" i="7"/>
  <c r="W111" i="7"/>
  <c r="W179" i="7"/>
  <c r="AB118" i="7"/>
  <c r="AB115" i="7"/>
  <c r="W112" i="7"/>
  <c r="W180" i="7"/>
  <c r="W116" i="7"/>
  <c r="W184" i="7"/>
  <c r="W118" i="7"/>
  <c r="W186" i="7"/>
  <c r="AB113" i="7"/>
  <c r="AB136" i="7"/>
  <c r="AB119" i="7"/>
  <c r="W114" i="7"/>
  <c r="W182" i="7"/>
  <c r="AB117" i="7"/>
  <c r="W117" i="7"/>
  <c r="W185" i="7"/>
  <c r="W115" i="7"/>
  <c r="W183" i="7"/>
  <c r="W113" i="7"/>
  <c r="W181" i="7"/>
  <c r="AB112" i="7"/>
  <c r="AB114" i="7"/>
  <c r="D59" i="22"/>
  <c r="AC68" i="7"/>
  <c r="D35" i="22"/>
  <c r="AC64" i="7"/>
  <c r="D23" i="22"/>
  <c r="AC62" i="7"/>
  <c r="D47" i="22"/>
  <c r="AC66" i="7"/>
  <c r="D17" i="22"/>
  <c r="AC61" i="7"/>
  <c r="D53" i="22"/>
  <c r="AC67" i="7"/>
  <c r="D11" i="22"/>
  <c r="AC60" i="7"/>
  <c r="D41" i="22"/>
  <c r="AC65" i="7"/>
  <c r="D29" i="22"/>
  <c r="AC63" i="7"/>
  <c r="AD33" i="7"/>
  <c r="X67" i="7" s="1"/>
  <c r="AD29" i="7"/>
  <c r="X63" i="7" s="1"/>
  <c r="AD28" i="7"/>
  <c r="X62" i="7" s="1"/>
  <c r="AD30" i="7"/>
  <c r="X64" i="7" s="1"/>
  <c r="AD34" i="7"/>
  <c r="X68" i="7" s="1"/>
  <c r="AD27" i="7"/>
  <c r="X61" i="7" s="1"/>
  <c r="AD31" i="7"/>
  <c r="X65" i="7" s="1"/>
  <c r="AD32" i="7"/>
  <c r="X66" i="7" s="1"/>
  <c r="C45" i="22"/>
  <c r="E44" i="22"/>
  <c r="C15" i="22"/>
  <c r="E14" i="22"/>
  <c r="C51" i="22"/>
  <c r="E50" i="22"/>
  <c r="C21" i="22"/>
  <c r="E20" i="22"/>
  <c r="C33" i="22"/>
  <c r="E32" i="22"/>
  <c r="C63" i="22"/>
  <c r="E62" i="22"/>
  <c r="C39" i="22"/>
  <c r="E38" i="22"/>
  <c r="C57" i="22"/>
  <c r="E56" i="22"/>
  <c r="C9" i="22"/>
  <c r="E8" i="22"/>
  <c r="C27" i="22"/>
  <c r="E26" i="22"/>
  <c r="AD26" i="7"/>
  <c r="X60" i="7" s="1"/>
  <c r="AE33" i="7"/>
  <c r="Y67" i="7" s="1"/>
  <c r="AK52" i="7"/>
  <c r="AK51" i="7"/>
  <c r="AK50" i="7"/>
  <c r="AK49" i="7"/>
  <c r="AK48" i="7"/>
  <c r="AK47" i="7"/>
  <c r="AK46" i="7"/>
  <c r="AK45" i="7"/>
  <c r="AK44" i="7"/>
  <c r="AK43" i="7"/>
  <c r="AK42" i="7"/>
  <c r="W132" i="7" l="1"/>
  <c r="AC132" i="7" s="1"/>
  <c r="W149" i="7"/>
  <c r="W135" i="7"/>
  <c r="AC135" i="7" s="1"/>
  <c r="W152" i="7"/>
  <c r="W128" i="7"/>
  <c r="W145" i="7"/>
  <c r="W134" i="7"/>
  <c r="AC134" i="7" s="1"/>
  <c r="W151" i="7"/>
  <c r="W133" i="7"/>
  <c r="AC133" i="7" s="1"/>
  <c r="W150" i="7"/>
  <c r="W129" i="7"/>
  <c r="AC129" i="7" s="1"/>
  <c r="W146" i="7"/>
  <c r="W136" i="7"/>
  <c r="AC136" i="7" s="1"/>
  <c r="W153" i="7"/>
  <c r="W131" i="7"/>
  <c r="AC131" i="7" s="1"/>
  <c r="W148" i="7"/>
  <c r="W130" i="7"/>
  <c r="AC130" i="7" s="1"/>
  <c r="W147" i="7"/>
  <c r="X113" i="7"/>
  <c r="X181" i="7"/>
  <c r="X112" i="7"/>
  <c r="X180" i="7"/>
  <c r="AC115" i="7"/>
  <c r="X119" i="7"/>
  <c r="X187" i="7"/>
  <c r="X115" i="7"/>
  <c r="X183" i="7"/>
  <c r="AC117" i="7"/>
  <c r="AC118" i="7"/>
  <c r="AC128" i="7"/>
  <c r="AC111" i="7"/>
  <c r="AC116" i="7"/>
  <c r="X114" i="7"/>
  <c r="X182" i="7"/>
  <c r="X117" i="7"/>
  <c r="X185" i="7"/>
  <c r="X118" i="7"/>
  <c r="X186" i="7"/>
  <c r="AC114" i="7"/>
  <c r="AC112" i="7"/>
  <c r="Y118" i="7"/>
  <c r="Y186" i="7"/>
  <c r="X116" i="7"/>
  <c r="X184" i="7"/>
  <c r="AC113" i="7"/>
  <c r="X111" i="7"/>
  <c r="X179" i="7"/>
  <c r="AC119" i="7"/>
  <c r="D36" i="22"/>
  <c r="AD64" i="7"/>
  <c r="D54" i="22"/>
  <c r="AD67" i="7"/>
  <c r="D55" i="22"/>
  <c r="AE67" i="7"/>
  <c r="D12" i="22"/>
  <c r="AD60" i="7"/>
  <c r="D42" i="22"/>
  <c r="AD65" i="7"/>
  <c r="D30" i="22"/>
  <c r="AD63" i="7"/>
  <c r="D48" i="22"/>
  <c r="AD66" i="7"/>
  <c r="D24" i="22"/>
  <c r="AD62" i="7"/>
  <c r="D18" i="22"/>
  <c r="AD61" i="7"/>
  <c r="D60" i="22"/>
  <c r="AD68" i="7"/>
  <c r="AE27" i="7"/>
  <c r="Y61" i="7" s="1"/>
  <c r="AE32" i="7"/>
  <c r="Y66" i="7" s="1"/>
  <c r="AE31" i="7"/>
  <c r="Y65" i="7" s="1"/>
  <c r="AE34" i="7"/>
  <c r="Y68" i="7" s="1"/>
  <c r="AE30" i="7"/>
  <c r="Y64" i="7" s="1"/>
  <c r="AE28" i="7"/>
  <c r="Y62" i="7" s="1"/>
  <c r="AE29" i="7"/>
  <c r="Y63" i="7" s="1"/>
  <c r="E45" i="22"/>
  <c r="E33" i="22"/>
  <c r="E63" i="22"/>
  <c r="E51" i="22"/>
  <c r="E27" i="22"/>
  <c r="E57" i="22"/>
  <c r="E39" i="22"/>
  <c r="E15" i="22"/>
  <c r="E9" i="22"/>
  <c r="E21" i="22"/>
  <c r="AE26" i="7"/>
  <c r="Y60" i="7" s="1"/>
  <c r="AF33" i="7"/>
  <c r="Z67" i="7" s="1"/>
  <c r="X134" i="7" l="1"/>
  <c r="AD134" i="7" s="1"/>
  <c r="X151" i="7"/>
  <c r="X132" i="7"/>
  <c r="AD132" i="7" s="1"/>
  <c r="X149" i="7"/>
  <c r="X133" i="7"/>
  <c r="X150" i="7"/>
  <c r="X131" i="7"/>
  <c r="AD131" i="7" s="1"/>
  <c r="X148" i="7"/>
  <c r="X136" i="7"/>
  <c r="AD136" i="7" s="1"/>
  <c r="X153" i="7"/>
  <c r="Y135" i="7"/>
  <c r="Y152" i="7"/>
  <c r="X129" i="7"/>
  <c r="AD129" i="7" s="1"/>
  <c r="X146" i="7"/>
  <c r="X130" i="7"/>
  <c r="AD130" i="7" s="1"/>
  <c r="X147" i="7"/>
  <c r="X128" i="7"/>
  <c r="AD128" i="7" s="1"/>
  <c r="X145" i="7"/>
  <c r="X135" i="7"/>
  <c r="X152" i="7"/>
  <c r="AD135" i="7"/>
  <c r="AD118" i="7"/>
  <c r="Y115" i="7"/>
  <c r="Y183" i="7"/>
  <c r="AD112" i="7"/>
  <c r="AD113" i="7"/>
  <c r="AE118" i="7"/>
  <c r="AD114" i="7"/>
  <c r="Y116" i="7"/>
  <c r="Y184" i="7"/>
  <c r="Z118" i="7"/>
  <c r="Z186" i="7"/>
  <c r="Y117" i="7"/>
  <c r="Y185" i="7"/>
  <c r="AD115" i="7"/>
  <c r="Y114" i="7"/>
  <c r="Y182" i="7"/>
  <c r="Y112" i="7"/>
  <c r="Y180" i="7"/>
  <c r="AD119" i="7"/>
  <c r="AD111" i="7"/>
  <c r="Y111" i="7"/>
  <c r="Y179" i="7"/>
  <c r="AD133" i="7"/>
  <c r="AD116" i="7"/>
  <c r="AD117" i="7"/>
  <c r="Y119" i="7"/>
  <c r="Y187" i="7"/>
  <c r="Y113" i="7"/>
  <c r="Y181" i="7"/>
  <c r="D19" i="22"/>
  <c r="AE61" i="7"/>
  <c r="D13" i="22"/>
  <c r="AE60" i="7"/>
  <c r="D25" i="22"/>
  <c r="AE62" i="7"/>
  <c r="D49" i="22"/>
  <c r="AE66" i="7"/>
  <c r="D43" i="22"/>
  <c r="AE65" i="7"/>
  <c r="D56" i="22"/>
  <c r="AF67" i="7"/>
  <c r="D31" i="22"/>
  <c r="AE63" i="7"/>
  <c r="D37" i="22"/>
  <c r="AE64" i="7"/>
  <c r="D61" i="22"/>
  <c r="AE68" i="7"/>
  <c r="AF31" i="7"/>
  <c r="Z65" i="7" s="1"/>
  <c r="AF28" i="7"/>
  <c r="Z62" i="7" s="1"/>
  <c r="AF27" i="7"/>
  <c r="Z61" i="7" s="1"/>
  <c r="AF32" i="7"/>
  <c r="Z66" i="7" s="1"/>
  <c r="AF30" i="7"/>
  <c r="Z64" i="7" s="1"/>
  <c r="AF34" i="7"/>
  <c r="Z68" i="7" s="1"/>
  <c r="AF29" i="7"/>
  <c r="Z63" i="7" s="1"/>
  <c r="AF26" i="7"/>
  <c r="Z60" i="7" s="1"/>
  <c r="AG29" i="7"/>
  <c r="AA63" i="7" s="1"/>
  <c r="AG33" i="7"/>
  <c r="AA67" i="7" s="1"/>
  <c r="Y128" i="7" l="1"/>
  <c r="Y145" i="7"/>
  <c r="Y134" i="7"/>
  <c r="AE134" i="7" s="1"/>
  <c r="Y151" i="7"/>
  <c r="Y132" i="7"/>
  <c r="Y149" i="7"/>
  <c r="Z135" i="7"/>
  <c r="Z152" i="7"/>
  <c r="Y130" i="7"/>
  <c r="Y147" i="7"/>
  <c r="Y133" i="7"/>
  <c r="AE133" i="7" s="1"/>
  <c r="Y150" i="7"/>
  <c r="Y136" i="7"/>
  <c r="AE136" i="7" s="1"/>
  <c r="Y153" i="7"/>
  <c r="Y129" i="7"/>
  <c r="AE129" i="7" s="1"/>
  <c r="Y146" i="7"/>
  <c r="Y131" i="7"/>
  <c r="Y148" i="7"/>
  <c r="Z119" i="7"/>
  <c r="Z187" i="7"/>
  <c r="AE132" i="7"/>
  <c r="AE115" i="7"/>
  <c r="Z115" i="7"/>
  <c r="Z183" i="7"/>
  <c r="Z117" i="7"/>
  <c r="Z185" i="7"/>
  <c r="AE128" i="7"/>
  <c r="AE111" i="7"/>
  <c r="AE131" i="7"/>
  <c r="AE114" i="7"/>
  <c r="Z112" i="7"/>
  <c r="Z180" i="7"/>
  <c r="Z113" i="7"/>
  <c r="Z181" i="7"/>
  <c r="AE130" i="7"/>
  <c r="AE113" i="7"/>
  <c r="AE117" i="7"/>
  <c r="AE119" i="7"/>
  <c r="AA118" i="7"/>
  <c r="AA186" i="7"/>
  <c r="AF118" i="7"/>
  <c r="AA114" i="7"/>
  <c r="AA182" i="7"/>
  <c r="Z114" i="7"/>
  <c r="Z182" i="7"/>
  <c r="Z116" i="7"/>
  <c r="Z184" i="7"/>
  <c r="Z111" i="7"/>
  <c r="Z179" i="7"/>
  <c r="AE116" i="7"/>
  <c r="AE112" i="7"/>
  <c r="D32" i="22"/>
  <c r="AF63" i="7"/>
  <c r="D14" i="22"/>
  <c r="AF60" i="7"/>
  <c r="D44" i="22"/>
  <c r="AF65" i="7"/>
  <c r="D50" i="22"/>
  <c r="AF66" i="7"/>
  <c r="D62" i="22"/>
  <c r="AF68" i="7"/>
  <c r="D20" i="22"/>
  <c r="AF61" i="7"/>
  <c r="D57" i="22"/>
  <c r="AG67" i="7"/>
  <c r="D26" i="22"/>
  <c r="AF62" i="7"/>
  <c r="D33" i="22"/>
  <c r="AG63" i="7"/>
  <c r="D38" i="22"/>
  <c r="AF64" i="7"/>
  <c r="AG28" i="7"/>
  <c r="AA62" i="7" s="1"/>
  <c r="AG31" i="7"/>
  <c r="AA65" i="7" s="1"/>
  <c r="AG32" i="7"/>
  <c r="AA66" i="7" s="1"/>
  <c r="AG30" i="7"/>
  <c r="AA64" i="7" s="1"/>
  <c r="AG34" i="7"/>
  <c r="AA68" i="7" s="1"/>
  <c r="AG27" i="7"/>
  <c r="AA61" i="7" s="1"/>
  <c r="AG26" i="7"/>
  <c r="AA60" i="7" s="1"/>
  <c r="AE135" i="7"/>
  <c r="M154" i="7"/>
  <c r="AC83" i="7"/>
  <c r="AF83" i="7"/>
  <c r="AC78" i="7"/>
  <c r="AD78" i="7"/>
  <c r="AE78" i="7"/>
  <c r="AF78" i="7"/>
  <c r="AC84" i="7"/>
  <c r="AD84" i="7"/>
  <c r="AE84" i="7"/>
  <c r="AF84" i="7"/>
  <c r="AC85" i="7"/>
  <c r="AD85" i="7"/>
  <c r="AF85" i="7"/>
  <c r="AC77" i="7"/>
  <c r="AD77" i="7"/>
  <c r="AE77" i="7"/>
  <c r="AF77" i="7"/>
  <c r="AD79" i="7"/>
  <c r="AE79" i="7"/>
  <c r="AF79" i="7"/>
  <c r="AC79" i="7"/>
  <c r="AE80" i="7"/>
  <c r="AD80" i="7"/>
  <c r="AC80" i="7"/>
  <c r="AF81" i="7"/>
  <c r="AC81" i="7"/>
  <c r="AE81" i="7"/>
  <c r="AD81" i="7"/>
  <c r="AC82" i="7"/>
  <c r="AD82" i="7"/>
  <c r="AF82" i="7"/>
  <c r="AE82" i="7"/>
  <c r="C239" i="7"/>
  <c r="AE95" i="7"/>
  <c r="AF95" i="7"/>
  <c r="AC95" i="7"/>
  <c r="AD95" i="7"/>
  <c r="AD98" i="7"/>
  <c r="AC98" i="7"/>
  <c r="AE98" i="7"/>
  <c r="AF98" i="7"/>
  <c r="M4" i="22"/>
  <c r="AF99" i="7"/>
  <c r="AC99" i="7"/>
  <c r="AD99" i="7"/>
  <c r="AE99" i="7"/>
  <c r="AC100" i="7"/>
  <c r="AD100" i="7"/>
  <c r="AE100" i="7"/>
  <c r="AF100" i="7"/>
  <c r="AD101" i="7"/>
  <c r="AE101" i="7"/>
  <c r="AF101" i="7"/>
  <c r="AC101" i="7"/>
  <c r="AC102" i="7"/>
  <c r="AE102" i="7"/>
  <c r="AF102" i="7"/>
  <c r="AD102" i="7"/>
  <c r="AF94" i="7"/>
  <c r="AC94" i="7"/>
  <c r="AD94" i="7"/>
  <c r="AE94" i="7"/>
  <c r="AC96" i="7"/>
  <c r="AD96" i="7"/>
  <c r="AE96" i="7"/>
  <c r="AF96" i="7"/>
  <c r="AD97" i="7"/>
  <c r="AE97" i="7"/>
  <c r="AF97" i="7"/>
  <c r="AC97" i="7"/>
  <c r="AE85" i="7"/>
  <c r="AD83" i="7"/>
  <c r="AE83" i="7"/>
  <c r="AF80" i="7"/>
  <c r="M171" i="7"/>
  <c r="L171" i="7"/>
  <c r="L86" i="7"/>
  <c r="L103" i="7"/>
  <c r="M205" i="7"/>
  <c r="L205" i="7"/>
  <c r="M222" i="7"/>
  <c r="C69" i="7"/>
  <c r="L222" i="7"/>
  <c r="K222" i="7"/>
  <c r="M120" i="7"/>
  <c r="M86" i="7"/>
  <c r="L120" i="7"/>
  <c r="M103" i="7"/>
  <c r="Z133" i="7" l="1"/>
  <c r="AF133" i="7" s="1"/>
  <c r="J44" i="22" s="1"/>
  <c r="Z150" i="7"/>
  <c r="Z130" i="7"/>
  <c r="AF130" i="7" s="1"/>
  <c r="J26" i="22" s="1"/>
  <c r="Z147" i="7"/>
  <c r="AF147" i="7" s="1"/>
  <c r="K26" i="22" s="1"/>
  <c r="Z132" i="7"/>
  <c r="AF132" i="7" s="1"/>
  <c r="J38" i="22" s="1"/>
  <c r="Z149" i="7"/>
  <c r="AF149" i="7" s="1"/>
  <c r="K38" i="22" s="1"/>
  <c r="Z131" i="7"/>
  <c r="Z148" i="7"/>
  <c r="AG114" i="7"/>
  <c r="AA131" i="7"/>
  <c r="AG131" i="7" s="1"/>
  <c r="J33" i="22" s="1"/>
  <c r="AA148" i="7"/>
  <c r="AG148" i="7" s="1"/>
  <c r="K33" i="22" s="1"/>
  <c r="Z129" i="7"/>
  <c r="AF129" i="7" s="1"/>
  <c r="J20" i="22" s="1"/>
  <c r="Z146" i="7"/>
  <c r="AF146" i="7" s="1"/>
  <c r="K20" i="22" s="1"/>
  <c r="Z136" i="7"/>
  <c r="AF136" i="7" s="1"/>
  <c r="J62" i="22" s="1"/>
  <c r="Z153" i="7"/>
  <c r="AA135" i="7"/>
  <c r="AG135" i="7" s="1"/>
  <c r="J57" i="22" s="1"/>
  <c r="AA152" i="7"/>
  <c r="AG152" i="7" s="1"/>
  <c r="K57" i="22" s="1"/>
  <c r="Z128" i="7"/>
  <c r="AF128" i="7" s="1"/>
  <c r="J14" i="22" s="1"/>
  <c r="Z145" i="7"/>
  <c r="Z134" i="7"/>
  <c r="Z151" i="7"/>
  <c r="AF145" i="7"/>
  <c r="K14" i="22" s="1"/>
  <c r="AF111" i="7"/>
  <c r="AF150" i="7"/>
  <c r="K44" i="22" s="1"/>
  <c r="AF116" i="7"/>
  <c r="AF153" i="7"/>
  <c r="K62" i="22" s="1"/>
  <c r="AF119" i="7"/>
  <c r="AA117" i="7"/>
  <c r="AA185" i="7"/>
  <c r="AA119" i="7"/>
  <c r="AA187" i="7"/>
  <c r="AF113" i="7"/>
  <c r="AF115" i="7"/>
  <c r="AF112" i="7"/>
  <c r="AA115" i="7"/>
  <c r="AA183" i="7"/>
  <c r="AF148" i="7"/>
  <c r="K32" i="22" s="1"/>
  <c r="AF131" i="7"/>
  <c r="J32" i="22" s="1"/>
  <c r="AF114" i="7"/>
  <c r="AA116" i="7"/>
  <c r="AA184" i="7"/>
  <c r="AA111" i="7"/>
  <c r="AA179" i="7"/>
  <c r="AA113" i="7"/>
  <c r="AA181" i="7"/>
  <c r="AF134" i="7"/>
  <c r="J50" i="22" s="1"/>
  <c r="AF151" i="7"/>
  <c r="K50" i="22" s="1"/>
  <c r="AF117" i="7"/>
  <c r="AA112" i="7"/>
  <c r="AA180" i="7"/>
  <c r="AG118" i="7"/>
  <c r="D45" i="22"/>
  <c r="AG65" i="7"/>
  <c r="D39" i="22"/>
  <c r="AG64" i="7"/>
  <c r="D51" i="22"/>
  <c r="AG66" i="7"/>
  <c r="D63" i="22"/>
  <c r="AG68" i="7"/>
  <c r="D15" i="22"/>
  <c r="AG60" i="7"/>
  <c r="D27" i="22"/>
  <c r="AG62" i="7"/>
  <c r="D21" i="22"/>
  <c r="AG61" i="7"/>
  <c r="AF135" i="7"/>
  <c r="J56" i="22" s="1"/>
  <c r="AB25" i="7"/>
  <c r="V59" i="7" s="1"/>
  <c r="V52" i="7"/>
  <c r="M18" i="22"/>
  <c r="M11" i="22"/>
  <c r="M16" i="22"/>
  <c r="M14" i="22"/>
  <c r="M10" i="22"/>
  <c r="D154" i="7"/>
  <c r="M12" i="22"/>
  <c r="M19" i="22"/>
  <c r="M17" i="22"/>
  <c r="M13" i="22"/>
  <c r="M15" i="22"/>
  <c r="M20" i="22"/>
  <c r="L137" i="7"/>
  <c r="J31" i="22"/>
  <c r="J28" i="22"/>
  <c r="J30" i="22"/>
  <c r="J29" i="22"/>
  <c r="J25" i="22"/>
  <c r="J24" i="22"/>
  <c r="J23" i="22"/>
  <c r="J22" i="22"/>
  <c r="K137" i="7"/>
  <c r="H154" i="7"/>
  <c r="J137" i="7"/>
  <c r="AE145" i="7"/>
  <c r="K13" i="22" s="1"/>
  <c r="AB145" i="7"/>
  <c r="K10" i="22" s="1"/>
  <c r="AD145" i="7"/>
  <c r="K12" i="22" s="1"/>
  <c r="AC145" i="7"/>
  <c r="K11" i="22" s="1"/>
  <c r="J61" i="22"/>
  <c r="J60" i="22"/>
  <c r="J58" i="22"/>
  <c r="J59" i="22"/>
  <c r="C137" i="7"/>
  <c r="K154" i="7"/>
  <c r="J41" i="22"/>
  <c r="J40" i="22"/>
  <c r="J43" i="22"/>
  <c r="J42" i="22"/>
  <c r="G154" i="7"/>
  <c r="M137" i="7"/>
  <c r="AE149" i="7"/>
  <c r="K37" i="22" s="1"/>
  <c r="AD149" i="7"/>
  <c r="K36" i="22" s="1"/>
  <c r="AC149" i="7"/>
  <c r="K35" i="22" s="1"/>
  <c r="AB149" i="7"/>
  <c r="K34" i="22" s="1"/>
  <c r="J16" i="22"/>
  <c r="J18" i="22"/>
  <c r="J19" i="22"/>
  <c r="J17" i="22"/>
  <c r="AC151" i="7"/>
  <c r="K47" i="22" s="1"/>
  <c r="AB151" i="7"/>
  <c r="K46" i="22" s="1"/>
  <c r="AD151" i="7"/>
  <c r="K48" i="22" s="1"/>
  <c r="AE151" i="7"/>
  <c r="K49" i="22" s="1"/>
  <c r="J34" i="22"/>
  <c r="J37" i="22"/>
  <c r="J36" i="22"/>
  <c r="J35" i="22"/>
  <c r="AE147" i="7"/>
  <c r="K25" i="22" s="1"/>
  <c r="AD147" i="7"/>
  <c r="K24" i="22" s="1"/>
  <c r="AC147" i="7"/>
  <c r="K23" i="22" s="1"/>
  <c r="AB147" i="7"/>
  <c r="K22" i="22" s="1"/>
  <c r="AD146" i="7"/>
  <c r="K18" i="22" s="1"/>
  <c r="AC146" i="7"/>
  <c r="K17" i="22" s="1"/>
  <c r="AE146" i="7"/>
  <c r="K19" i="22" s="1"/>
  <c r="AB146" i="7"/>
  <c r="K16" i="22" s="1"/>
  <c r="J154" i="7"/>
  <c r="AB153" i="7"/>
  <c r="K58" i="22" s="1"/>
  <c r="AE153" i="7"/>
  <c r="K61" i="22" s="1"/>
  <c r="AD153" i="7"/>
  <c r="K60" i="22" s="1"/>
  <c r="AC153" i="7"/>
  <c r="K59" i="22" s="1"/>
  <c r="C154" i="7"/>
  <c r="AF152" i="7"/>
  <c r="K56" i="22" s="1"/>
  <c r="AE152" i="7"/>
  <c r="K55" i="22" s="1"/>
  <c r="AC152" i="7"/>
  <c r="K53" i="22" s="1"/>
  <c r="AB152" i="7"/>
  <c r="K52" i="22" s="1"/>
  <c r="AD152" i="7"/>
  <c r="K54" i="22" s="1"/>
  <c r="E137" i="7"/>
  <c r="F137" i="7"/>
  <c r="L154" i="7"/>
  <c r="J47" i="22"/>
  <c r="J48" i="22"/>
  <c r="J49" i="22"/>
  <c r="J46" i="22"/>
  <c r="E154" i="7"/>
  <c r="F154" i="7"/>
  <c r="H137" i="7"/>
  <c r="I137" i="7"/>
  <c r="J55" i="22"/>
  <c r="J54" i="22"/>
  <c r="J52" i="22"/>
  <c r="J53" i="22"/>
  <c r="D137" i="7"/>
  <c r="AE150" i="7"/>
  <c r="K43" i="22" s="1"/>
  <c r="AC150" i="7"/>
  <c r="K41" i="22" s="1"/>
  <c r="AB150" i="7"/>
  <c r="K40" i="22" s="1"/>
  <c r="AD150" i="7"/>
  <c r="K42" i="22" s="1"/>
  <c r="G137" i="7"/>
  <c r="AD148" i="7"/>
  <c r="K30" i="22" s="1"/>
  <c r="AC148" i="7"/>
  <c r="K29" i="22" s="1"/>
  <c r="AE148" i="7"/>
  <c r="K31" i="22" s="1"/>
  <c r="AB148" i="7"/>
  <c r="K28" i="22" s="1"/>
  <c r="I154" i="7"/>
  <c r="J12" i="22"/>
  <c r="J10" i="22"/>
  <c r="J13" i="22"/>
  <c r="J11" i="22"/>
  <c r="M21" i="22"/>
  <c r="L188" i="7"/>
  <c r="M188" i="7"/>
  <c r="C256" i="7"/>
  <c r="K256" i="7"/>
  <c r="J273" i="7"/>
  <c r="F273" i="7"/>
  <c r="D239" i="7"/>
  <c r="D256" i="7"/>
  <c r="E256" i="7"/>
  <c r="K273" i="7"/>
  <c r="D273" i="7"/>
  <c r="L256" i="7"/>
  <c r="G256" i="7"/>
  <c r="H273" i="7"/>
  <c r="I273" i="7"/>
  <c r="M256" i="7"/>
  <c r="C273" i="7"/>
  <c r="K239" i="7"/>
  <c r="L273" i="7"/>
  <c r="E273" i="7"/>
  <c r="M273" i="7"/>
  <c r="J256" i="7"/>
  <c r="F256" i="7"/>
  <c r="H256" i="7"/>
  <c r="L239" i="7"/>
  <c r="E239" i="7"/>
  <c r="M239" i="7"/>
  <c r="I256" i="7"/>
  <c r="J239" i="7"/>
  <c r="F239" i="7"/>
  <c r="G239" i="7"/>
  <c r="G273" i="7"/>
  <c r="H239" i="7"/>
  <c r="I239" i="7"/>
  <c r="X171" i="7"/>
  <c r="W205" i="7"/>
  <c r="M5" i="22"/>
  <c r="Z222" i="7"/>
  <c r="AF222" i="7"/>
  <c r="Y222" i="7"/>
  <c r="AE222" i="7"/>
  <c r="Y103" i="7"/>
  <c r="AE93" i="7"/>
  <c r="AE103" i="7" s="1"/>
  <c r="Y171" i="7"/>
  <c r="AA205" i="7"/>
  <c r="AG205" i="7"/>
  <c r="X222" i="7"/>
  <c r="X103" i="7"/>
  <c r="AD93" i="7"/>
  <c r="Z205" i="7"/>
  <c r="AF205" i="7"/>
  <c r="Z171" i="7"/>
  <c r="W222" i="7"/>
  <c r="W103" i="7"/>
  <c r="AC93" i="7"/>
  <c r="Y205" i="7"/>
  <c r="AE205" i="7"/>
  <c r="AA103" i="7"/>
  <c r="X205" i="7"/>
  <c r="M6" i="22"/>
  <c r="Z103" i="7"/>
  <c r="AF93" i="7"/>
  <c r="AF103" i="7" s="1"/>
  <c r="W171" i="7"/>
  <c r="X86" i="7"/>
  <c r="AD76" i="7"/>
  <c r="W86" i="7"/>
  <c r="AC76" i="7"/>
  <c r="Y86" i="7"/>
  <c r="AE76" i="7"/>
  <c r="AE86" i="7" s="1"/>
  <c r="Z86" i="7"/>
  <c r="AF76" i="7"/>
  <c r="AF86" i="7" s="1"/>
  <c r="W52" i="7"/>
  <c r="AA52" i="7"/>
  <c r="Z52" i="7"/>
  <c r="Y52" i="7"/>
  <c r="X52" i="7"/>
  <c r="A21" i="22"/>
  <c r="AA130" i="7" l="1"/>
  <c r="AG130" i="7" s="1"/>
  <c r="J27" i="22" s="1"/>
  <c r="AA147" i="7"/>
  <c r="AG147" i="7" s="1"/>
  <c r="K27" i="22" s="1"/>
  <c r="AA134" i="7"/>
  <c r="AG134" i="7" s="1"/>
  <c r="J51" i="22" s="1"/>
  <c r="AA151" i="7"/>
  <c r="AG151" i="7" s="1"/>
  <c r="K51" i="22" s="1"/>
  <c r="AA128" i="7"/>
  <c r="AA145" i="7"/>
  <c r="AA132" i="7"/>
  <c r="AA149" i="7"/>
  <c r="AA129" i="7"/>
  <c r="AG129" i="7" s="1"/>
  <c r="J21" i="22" s="1"/>
  <c r="AA146" i="7"/>
  <c r="AG146" i="7" s="1"/>
  <c r="K21" i="22" s="1"/>
  <c r="AA136" i="7"/>
  <c r="AG136" i="7" s="1"/>
  <c r="J63" i="22" s="1"/>
  <c r="AA153" i="7"/>
  <c r="AG153" i="7" s="1"/>
  <c r="K63" i="22" s="1"/>
  <c r="AA133" i="7"/>
  <c r="AG133" i="7" s="1"/>
  <c r="J45" i="22" s="1"/>
  <c r="AA150" i="7"/>
  <c r="AG150" i="7"/>
  <c r="K45" i="22" s="1"/>
  <c r="AG116" i="7"/>
  <c r="AG112" i="7"/>
  <c r="AG119" i="7"/>
  <c r="V110" i="7"/>
  <c r="V178" i="7"/>
  <c r="V188" i="7" s="1"/>
  <c r="AG132" i="7"/>
  <c r="J39" i="22" s="1"/>
  <c r="AG149" i="7"/>
  <c r="K39" i="22" s="1"/>
  <c r="AG115" i="7"/>
  <c r="AG113" i="7"/>
  <c r="AG117" i="7"/>
  <c r="AG128" i="7"/>
  <c r="J15" i="22" s="1"/>
  <c r="AG145" i="7"/>
  <c r="K15" i="22" s="1"/>
  <c r="AG111" i="7"/>
  <c r="D4" i="22"/>
  <c r="AB59" i="7"/>
  <c r="AC25" i="7"/>
  <c r="W59" i="7" s="1"/>
  <c r="M8" i="22"/>
  <c r="M7" i="22"/>
  <c r="M9" i="22"/>
  <c r="AB254" i="7"/>
  <c r="AB255" i="7"/>
  <c r="AB251" i="7"/>
  <c r="AC246" i="7"/>
  <c r="AC180" i="7"/>
  <c r="AB246" i="7"/>
  <c r="AC182" i="7"/>
  <c r="AC179" i="7"/>
  <c r="AC181" i="7"/>
  <c r="AB248" i="7"/>
  <c r="AB252" i="7"/>
  <c r="AB250" i="7"/>
  <c r="AC187" i="7"/>
  <c r="AB247" i="7"/>
  <c r="AB249" i="7"/>
  <c r="AC183" i="7"/>
  <c r="AC185" i="7"/>
  <c r="AC184" i="7"/>
  <c r="AB253" i="7"/>
  <c r="AF171" i="7"/>
  <c r="AG171" i="7"/>
  <c r="AE171" i="7"/>
  <c r="V35" i="7"/>
  <c r="V127" i="7" l="1"/>
  <c r="V137" i="7" s="1"/>
  <c r="V144" i="7"/>
  <c r="V154" i="7" s="1"/>
  <c r="AB110" i="7"/>
  <c r="W110" i="7"/>
  <c r="W178" i="7"/>
  <c r="AC178" i="7" s="1"/>
  <c r="D5" i="22"/>
  <c r="AD25" i="7"/>
  <c r="X59" i="7" s="1"/>
  <c r="M22" i="22"/>
  <c r="A22" i="22"/>
  <c r="AB35" i="7"/>
  <c r="AD246" i="7"/>
  <c r="AC250" i="7"/>
  <c r="AD179" i="7"/>
  <c r="AD181" i="7"/>
  <c r="AD180" i="7"/>
  <c r="AC252" i="7"/>
  <c r="P4" i="22"/>
  <c r="V273" i="7"/>
  <c r="AD182" i="7"/>
  <c r="AC251" i="7"/>
  <c r="AC247" i="7"/>
  <c r="AD185" i="7"/>
  <c r="AC248" i="7"/>
  <c r="AD184" i="7"/>
  <c r="AD183" i="7"/>
  <c r="AC253" i="7"/>
  <c r="AC255" i="7"/>
  <c r="AC249" i="7"/>
  <c r="AB256" i="7"/>
  <c r="AD187" i="7"/>
  <c r="W35" i="7"/>
  <c r="AC35" i="7"/>
  <c r="W127" i="7" l="1"/>
  <c r="AC127" i="7" s="1"/>
  <c r="W144" i="7"/>
  <c r="AC144" i="7" s="1"/>
  <c r="AB144" i="7"/>
  <c r="AB154" i="7" s="1"/>
  <c r="AB127" i="7"/>
  <c r="AB137" i="7" s="1"/>
  <c r="AC110" i="7"/>
  <c r="X110" i="7"/>
  <c r="X178" i="7"/>
  <c r="AD178" i="7" s="1"/>
  <c r="D6" i="22"/>
  <c r="AC59" i="7"/>
  <c r="W69" i="7"/>
  <c r="AE25" i="7"/>
  <c r="Y59" i="7" s="1"/>
  <c r="P16" i="22"/>
  <c r="P5" i="22"/>
  <c r="P10" i="22"/>
  <c r="N23" i="22"/>
  <c r="H23" i="22"/>
  <c r="I23" i="22"/>
  <c r="M23" i="22"/>
  <c r="L23" i="22"/>
  <c r="F23" i="22"/>
  <c r="A23" i="22"/>
  <c r="G23" i="22"/>
  <c r="AE187" i="7"/>
  <c r="AE183" i="7"/>
  <c r="P17" i="22"/>
  <c r="AE184" i="7"/>
  <c r="AD251" i="7"/>
  <c r="AD253" i="7"/>
  <c r="AC254" i="7"/>
  <c r="AC256" i="7" s="1"/>
  <c r="AD250" i="7"/>
  <c r="W120" i="7"/>
  <c r="AD248" i="7"/>
  <c r="AE181" i="7"/>
  <c r="AE182" i="7"/>
  <c r="AD252" i="7"/>
  <c r="P11" i="22"/>
  <c r="P6" i="22"/>
  <c r="AE246" i="7"/>
  <c r="AE185" i="7"/>
  <c r="AD255" i="7"/>
  <c r="AD186" i="7"/>
  <c r="AE180" i="7"/>
  <c r="AD249" i="7"/>
  <c r="AD247" i="7"/>
  <c r="AE179" i="7"/>
  <c r="AB273" i="7"/>
  <c r="AC186" i="7"/>
  <c r="W188" i="7"/>
  <c r="AD35" i="7"/>
  <c r="X35" i="7"/>
  <c r="X127" i="7" l="1"/>
  <c r="AD127" i="7" s="1"/>
  <c r="X144" i="7"/>
  <c r="K4" i="22"/>
  <c r="J4" i="22"/>
  <c r="W137" i="7"/>
  <c r="Y110" i="7"/>
  <c r="Y178" i="7"/>
  <c r="AE178" i="7" s="1"/>
  <c r="AD144" i="7"/>
  <c r="AD110" i="7"/>
  <c r="W154" i="7"/>
  <c r="X188" i="7"/>
  <c r="D7" i="22"/>
  <c r="AD59" i="7"/>
  <c r="X69" i="7"/>
  <c r="K5" i="22"/>
  <c r="AC154" i="7"/>
  <c r="AC137" i="7"/>
  <c r="J5" i="22"/>
  <c r="AF25" i="7"/>
  <c r="Z59" i="7" s="1"/>
  <c r="P23" i="22"/>
  <c r="P22" i="22"/>
  <c r="M24" i="22"/>
  <c r="N24" i="22"/>
  <c r="I24" i="22"/>
  <c r="H24" i="22"/>
  <c r="L24" i="22"/>
  <c r="F24" i="22"/>
  <c r="A24" i="22"/>
  <c r="G24" i="22"/>
  <c r="AE253" i="7"/>
  <c r="AE249" i="7"/>
  <c r="AE252" i="7"/>
  <c r="AF187" i="7"/>
  <c r="AE251" i="7"/>
  <c r="AC273" i="7"/>
  <c r="AF246" i="7"/>
  <c r="AF185" i="7"/>
  <c r="P24" i="22"/>
  <c r="AD254" i="7"/>
  <c r="AD256" i="7" s="1"/>
  <c r="P7" i="22"/>
  <c r="AE248" i="7"/>
  <c r="AF181" i="7"/>
  <c r="AF182" i="7"/>
  <c r="AE247" i="7"/>
  <c r="AE250" i="7"/>
  <c r="AE255" i="7"/>
  <c r="AE186" i="7"/>
  <c r="P18" i="22"/>
  <c r="P12" i="22"/>
  <c r="AF183" i="7"/>
  <c r="AF180" i="7"/>
  <c r="AF179" i="7"/>
  <c r="AF184" i="7"/>
  <c r="W273" i="7"/>
  <c r="AE35" i="7"/>
  <c r="X120" i="7"/>
  <c r="Y35" i="7"/>
  <c r="Y127" i="7" l="1"/>
  <c r="Y144" i="7"/>
  <c r="AE144" i="7" s="1"/>
  <c r="Y188" i="7"/>
  <c r="X137" i="7"/>
  <c r="X154" i="7"/>
  <c r="AE188" i="7"/>
  <c r="Z110" i="7"/>
  <c r="Z178" i="7"/>
  <c r="AF178" i="7" s="1"/>
  <c r="AE127" i="7"/>
  <c r="AE110" i="7"/>
  <c r="AE120" i="7" s="1"/>
  <c r="D8" i="22"/>
  <c r="AE59" i="7"/>
  <c r="AE69" i="7" s="1"/>
  <c r="Y69" i="7"/>
  <c r="AD154" i="7"/>
  <c r="K6" i="22"/>
  <c r="AD137" i="7"/>
  <c r="J6" i="22"/>
  <c r="AG25" i="7"/>
  <c r="L25" i="22"/>
  <c r="N25" i="22"/>
  <c r="I25" i="22"/>
  <c r="M25" i="22"/>
  <c r="H25" i="22"/>
  <c r="G25" i="22"/>
  <c r="A25" i="22"/>
  <c r="F25" i="22"/>
  <c r="AC229" i="7"/>
  <c r="AF251" i="7"/>
  <c r="AF248" i="7"/>
  <c r="AF252" i="7"/>
  <c r="AF253" i="7"/>
  <c r="AG253" i="7"/>
  <c r="AG247" i="7"/>
  <c r="AF186" i="7"/>
  <c r="P13" i="22"/>
  <c r="P19" i="22"/>
  <c r="AF255" i="7"/>
  <c r="AG255" i="7"/>
  <c r="AG248" i="7"/>
  <c r="AF249" i="7"/>
  <c r="AG252" i="7"/>
  <c r="AF247" i="7"/>
  <c r="AE254" i="7"/>
  <c r="AE256" i="7" s="1"/>
  <c r="Y273" i="7"/>
  <c r="AD273" i="7"/>
  <c r="X273" i="7"/>
  <c r="AG251" i="7"/>
  <c r="AG246" i="7"/>
  <c r="AG249" i="7"/>
  <c r="AG250" i="7"/>
  <c r="AF250" i="7"/>
  <c r="P8" i="22"/>
  <c r="P25" i="22"/>
  <c r="AF35" i="7"/>
  <c r="Y120" i="7"/>
  <c r="Z35" i="7"/>
  <c r="Z127" i="7" l="1"/>
  <c r="Z144" i="7"/>
  <c r="AA59" i="7"/>
  <c r="AG59" i="7" s="1"/>
  <c r="AA178" i="7"/>
  <c r="AA188" i="7" s="1"/>
  <c r="Y137" i="7"/>
  <c r="Y154" i="7"/>
  <c r="Z188" i="7"/>
  <c r="AF188" i="7"/>
  <c r="AA110" i="7"/>
  <c r="Z137" i="7"/>
  <c r="AF144" i="7"/>
  <c r="AF110" i="7"/>
  <c r="AF120" i="7" s="1"/>
  <c r="D9" i="22"/>
  <c r="AF59" i="7"/>
  <c r="AF69" i="7" s="1"/>
  <c r="Z69" i="7"/>
  <c r="K7" i="22"/>
  <c r="AE154" i="7"/>
  <c r="J7" i="22"/>
  <c r="AE137" i="7"/>
  <c r="H26" i="22"/>
  <c r="I26" i="22"/>
  <c r="L26" i="22"/>
  <c r="N26" i="22"/>
  <c r="M26" i="22"/>
  <c r="A26" i="22"/>
  <c r="F26" i="22"/>
  <c r="G26" i="22"/>
  <c r="AB233" i="7"/>
  <c r="AB236" i="7"/>
  <c r="AB238" i="7"/>
  <c r="AB237" i="7"/>
  <c r="AB232" i="7"/>
  <c r="AB230" i="7"/>
  <c r="AD229" i="7"/>
  <c r="AB234" i="7"/>
  <c r="O5" i="22"/>
  <c r="AB231" i="7"/>
  <c r="AB235" i="7"/>
  <c r="AE273" i="7"/>
  <c r="AF254" i="7"/>
  <c r="AF256" i="7" s="1"/>
  <c r="Z273" i="7"/>
  <c r="P9" i="22"/>
  <c r="P21" i="22"/>
  <c r="P26" i="22"/>
  <c r="P20" i="22"/>
  <c r="P14" i="22"/>
  <c r="P15" i="22"/>
  <c r="Z120" i="7"/>
  <c r="AG35" i="7"/>
  <c r="AA35" i="7"/>
  <c r="AA120" i="7" l="1"/>
  <c r="AA127" i="7"/>
  <c r="AG127" i="7" s="1"/>
  <c r="AA144" i="7"/>
  <c r="AA154" i="7" s="1"/>
  <c r="D65" i="22"/>
  <c r="AF127" i="7"/>
  <c r="AF137" i="7" s="1"/>
  <c r="Z154" i="7"/>
  <c r="AG110" i="7"/>
  <c r="AG120" i="7" s="1"/>
  <c r="AF154" i="7"/>
  <c r="K8" i="22"/>
  <c r="O10" i="22"/>
  <c r="O16" i="22"/>
  <c r="O6" i="22"/>
  <c r="P27" i="22"/>
  <c r="M27" i="22"/>
  <c r="A27" i="22"/>
  <c r="AC235" i="7"/>
  <c r="AC236" i="7"/>
  <c r="W239" i="7"/>
  <c r="AC232" i="7"/>
  <c r="AC233" i="7"/>
  <c r="AC230" i="7"/>
  <c r="O11" i="22" s="1"/>
  <c r="AC234" i="7"/>
  <c r="AE229" i="7"/>
  <c r="O7" i="22" s="1"/>
  <c r="AC238" i="7"/>
  <c r="AC231" i="7"/>
  <c r="O17" i="22" s="1"/>
  <c r="AG254" i="7"/>
  <c r="AG256" i="7" s="1"/>
  <c r="AF273" i="7"/>
  <c r="J8" i="22" l="1"/>
  <c r="AG144" i="7"/>
  <c r="K9" i="22" s="1"/>
  <c r="AA137" i="7"/>
  <c r="J9" i="22"/>
  <c r="AG137" i="7"/>
  <c r="O22" i="22"/>
  <c r="O23" i="22"/>
  <c r="AD238" i="7"/>
  <c r="AF229" i="7"/>
  <c r="O8" i="22" s="1"/>
  <c r="AD237" i="7"/>
  <c r="AD234" i="7"/>
  <c r="AD232" i="7"/>
  <c r="O24" i="22" s="1"/>
  <c r="AD235" i="7"/>
  <c r="AD230" i="7"/>
  <c r="O12" i="22" s="1"/>
  <c r="X239" i="7"/>
  <c r="AD236" i="7"/>
  <c r="AD231" i="7"/>
  <c r="O18" i="22" s="1"/>
  <c r="AC237" i="7"/>
  <c r="AC239" i="7" s="1"/>
  <c r="AD233" i="7"/>
  <c r="AG273" i="7"/>
  <c r="AA273" i="7"/>
  <c r="AG154" i="7" l="1"/>
  <c r="K65" i="22" s="1"/>
  <c r="J65" i="22"/>
  <c r="P28" i="22"/>
  <c r="O28" i="22"/>
  <c r="M28" i="22"/>
  <c r="A28" i="22"/>
  <c r="AE235" i="7"/>
  <c r="Y239" i="7"/>
  <c r="AD239" i="7"/>
  <c r="AE234" i="7"/>
  <c r="AE230" i="7"/>
  <c r="O13" i="22" s="1"/>
  <c r="AE236" i="7"/>
  <c r="AG229" i="7"/>
  <c r="O9" i="22" s="1"/>
  <c r="AE238" i="7"/>
  <c r="AE232" i="7"/>
  <c r="O25" i="22" s="1"/>
  <c r="AE233" i="7"/>
  <c r="AE231" i="7"/>
  <c r="O19" i="22" s="1"/>
  <c r="P29" i="22" l="1"/>
  <c r="O29" i="22"/>
  <c r="H29" i="22"/>
  <c r="I29" i="22"/>
  <c r="M29" i="22"/>
  <c r="L29" i="22"/>
  <c r="N29" i="22"/>
  <c r="G29" i="22"/>
  <c r="F29" i="22"/>
  <c r="A29" i="22"/>
  <c r="AF233" i="7"/>
  <c r="AG232" i="7"/>
  <c r="O27" i="22" s="1"/>
  <c r="AA239" i="7"/>
  <c r="AF231" i="7"/>
  <c r="O20" i="22" s="1"/>
  <c r="AG230" i="7"/>
  <c r="O15" i="22" s="1"/>
  <c r="AF235" i="7"/>
  <c r="AG233" i="7"/>
  <c r="AF238" i="7"/>
  <c r="AG238" i="7"/>
  <c r="AF234" i="7"/>
  <c r="AE237" i="7"/>
  <c r="AE239" i="7" s="1"/>
  <c r="AG236" i="7"/>
  <c r="AG231" i="7"/>
  <c r="O21" i="22" s="1"/>
  <c r="AF232" i="7"/>
  <c r="O26" i="22" s="1"/>
  <c r="AG235" i="7"/>
  <c r="Z239" i="7"/>
  <c r="AF230" i="7"/>
  <c r="O14" i="22" s="1"/>
  <c r="AG234" i="7"/>
  <c r="AF236" i="7"/>
  <c r="P30" i="22" l="1"/>
  <c r="O30" i="22"/>
  <c r="N30" i="22"/>
  <c r="M30" i="22"/>
  <c r="I30" i="22"/>
  <c r="H30" i="22"/>
  <c r="L30" i="22"/>
  <c r="F30" i="22"/>
  <c r="G30" i="22"/>
  <c r="A30" i="22"/>
  <c r="AG237" i="7"/>
  <c r="AG239" i="7" s="1"/>
  <c r="AF237" i="7"/>
  <c r="AF239" i="7" s="1"/>
  <c r="P31" i="22" l="1"/>
  <c r="O31" i="22"/>
  <c r="N31" i="22"/>
  <c r="M31" i="22"/>
  <c r="I31" i="22"/>
  <c r="H31" i="22"/>
  <c r="L31" i="22"/>
  <c r="G31" i="22"/>
  <c r="F31" i="22"/>
  <c r="A31" i="22"/>
  <c r="P32" i="22" l="1"/>
  <c r="O32" i="22"/>
  <c r="L32" i="22"/>
  <c r="M32" i="22"/>
  <c r="H32" i="22"/>
  <c r="N32" i="22"/>
  <c r="I32" i="22"/>
  <c r="F32" i="22"/>
  <c r="G32" i="22"/>
  <c r="A32" i="22"/>
  <c r="P33" i="22" l="1"/>
  <c r="O33" i="22"/>
  <c r="M33" i="22"/>
  <c r="A33" i="22"/>
  <c r="P34" i="22" l="1"/>
  <c r="O34" i="22"/>
  <c r="M34" i="22"/>
  <c r="A34" i="22"/>
  <c r="P35" i="22" l="1"/>
  <c r="O35" i="22"/>
  <c r="I35" i="22"/>
  <c r="M35" i="22"/>
  <c r="H35" i="22"/>
  <c r="L35" i="22"/>
  <c r="N35" i="22"/>
  <c r="F35" i="22"/>
  <c r="G35" i="22"/>
  <c r="A35" i="22"/>
  <c r="P36" i="22" l="1"/>
  <c r="O36" i="22"/>
  <c r="I36" i="22"/>
  <c r="M36" i="22"/>
  <c r="H36" i="22"/>
  <c r="L36" i="22"/>
  <c r="N36" i="22"/>
  <c r="G36" i="22"/>
  <c r="F36" i="22"/>
  <c r="A36" i="22"/>
  <c r="P37" i="22" l="1"/>
  <c r="O37" i="22"/>
  <c r="N37" i="22"/>
  <c r="H37" i="22"/>
  <c r="I37" i="22"/>
  <c r="M37" i="22"/>
  <c r="L37" i="22"/>
  <c r="G37" i="22"/>
  <c r="F37" i="22"/>
  <c r="A37" i="22"/>
  <c r="A11" i="22"/>
  <c r="A10" i="22"/>
  <c r="P38" i="22" l="1"/>
  <c r="O38" i="22"/>
  <c r="N38" i="22"/>
  <c r="I38" i="22"/>
  <c r="M38" i="22"/>
  <c r="H38" i="22"/>
  <c r="L38" i="22"/>
  <c r="G38" i="22"/>
  <c r="F38" i="22"/>
  <c r="A38" i="22"/>
  <c r="AK188" i="7"/>
  <c r="AK187" i="7"/>
  <c r="AK186" i="7"/>
  <c r="AK185" i="7"/>
  <c r="AK184" i="7"/>
  <c r="AK183" i="7"/>
  <c r="AK182" i="7"/>
  <c r="AK181" i="7"/>
  <c r="AK180" i="7"/>
  <c r="AK179" i="7"/>
  <c r="AK178" i="7"/>
  <c r="AK171" i="7"/>
  <c r="AK170" i="7"/>
  <c r="AK169" i="7"/>
  <c r="AK168" i="7"/>
  <c r="AK167" i="7"/>
  <c r="AK166" i="7"/>
  <c r="AK165" i="7"/>
  <c r="AK164" i="7"/>
  <c r="AK163" i="7"/>
  <c r="AK162" i="7"/>
  <c r="AK161" i="7"/>
  <c r="AK222" i="7"/>
  <c r="AK221" i="7"/>
  <c r="AK220" i="7"/>
  <c r="AK219" i="7"/>
  <c r="AK218" i="7"/>
  <c r="AK217" i="7"/>
  <c r="AK216" i="7"/>
  <c r="AK215" i="7"/>
  <c r="AK214" i="7"/>
  <c r="AK213" i="7"/>
  <c r="AK212" i="7"/>
  <c r="AK103" i="7"/>
  <c r="AK102" i="7"/>
  <c r="AK101" i="7"/>
  <c r="AK100" i="7"/>
  <c r="AK99" i="7"/>
  <c r="AK98" i="7"/>
  <c r="AK97" i="7"/>
  <c r="AK96" i="7"/>
  <c r="AK95" i="7"/>
  <c r="AK94" i="7"/>
  <c r="AK93" i="7"/>
  <c r="AK120" i="7"/>
  <c r="AK119" i="7"/>
  <c r="AK118" i="7"/>
  <c r="AK117" i="7"/>
  <c r="AK116" i="7"/>
  <c r="AK115" i="7"/>
  <c r="AK114" i="7"/>
  <c r="AK113" i="7"/>
  <c r="AK112" i="7"/>
  <c r="AK111" i="7"/>
  <c r="AK110" i="7"/>
  <c r="AK86" i="7"/>
  <c r="AK85" i="7"/>
  <c r="AK84" i="7"/>
  <c r="AK83" i="7"/>
  <c r="AK82" i="7"/>
  <c r="AK81" i="7"/>
  <c r="AK80" i="7"/>
  <c r="AK79" i="7"/>
  <c r="AK78" i="7"/>
  <c r="AK77" i="7"/>
  <c r="AK76" i="7"/>
  <c r="AK69" i="7"/>
  <c r="AK68" i="7"/>
  <c r="AK67" i="7"/>
  <c r="AK66" i="7"/>
  <c r="AK65" i="7"/>
  <c r="AK64" i="7"/>
  <c r="AK63" i="7"/>
  <c r="AK62" i="7"/>
  <c r="AK61" i="7"/>
  <c r="AK60" i="7"/>
  <c r="AK59" i="7"/>
  <c r="AK29" i="7"/>
  <c r="P39" i="22" l="1"/>
  <c r="O39" i="22"/>
  <c r="M39" i="22"/>
  <c r="A39" i="22"/>
  <c r="AK26" i="7"/>
  <c r="AK27" i="7"/>
  <c r="AK28" i="7"/>
  <c r="AK30" i="7"/>
  <c r="AK31" i="7"/>
  <c r="AK32" i="7"/>
  <c r="AK33" i="7"/>
  <c r="AK34" i="7"/>
  <c r="AK35" i="7"/>
  <c r="A20" i="22" l="1"/>
  <c r="A19" i="22"/>
  <c r="A18" i="22"/>
  <c r="A17" i="22"/>
  <c r="A16" i="22"/>
  <c r="A15" i="22"/>
  <c r="A14" i="22"/>
  <c r="A13" i="22"/>
  <c r="A12" i="22"/>
  <c r="A9" i="22"/>
  <c r="A8" i="22"/>
  <c r="A7" i="22"/>
  <c r="A6" i="22"/>
  <c r="A5" i="22"/>
  <c r="A4" i="22"/>
  <c r="K98" i="40" l="1"/>
  <c r="K100" i="40"/>
  <c r="J17" i="40"/>
  <c r="H52" i="40"/>
  <c r="G85" i="40"/>
  <c r="G17" i="40"/>
  <c r="K52" i="40"/>
  <c r="J85" i="40"/>
  <c r="I34" i="40"/>
  <c r="G69" i="40"/>
  <c r="F102" i="40"/>
  <c r="F34" i="40"/>
  <c r="J69" i="40"/>
  <c r="I102" i="40"/>
  <c r="I18" i="40"/>
  <c r="H51" i="40"/>
  <c r="F86" i="40"/>
  <c r="F18" i="40"/>
  <c r="K51" i="40"/>
  <c r="I86" i="40"/>
  <c r="H35" i="40"/>
  <c r="G68" i="40"/>
  <c r="K103" i="40"/>
  <c r="K35" i="40"/>
  <c r="J68" i="40"/>
  <c r="H103" i="40"/>
  <c r="G52" i="40"/>
  <c r="F85" i="40"/>
  <c r="F17" i="40"/>
  <c r="J52" i="40"/>
  <c r="I85" i="40"/>
  <c r="I17" i="40"/>
  <c r="F69" i="40"/>
  <c r="K102" i="40"/>
  <c r="K34" i="40"/>
  <c r="I69" i="40"/>
  <c r="H102" i="40"/>
  <c r="H34" i="40"/>
  <c r="K86" i="40"/>
  <c r="K18" i="40"/>
  <c r="J51" i="40"/>
  <c r="H86" i="40"/>
  <c r="H18" i="40"/>
  <c r="G51" i="40"/>
  <c r="J103" i="40"/>
  <c r="J35" i="40"/>
  <c r="I68" i="40"/>
  <c r="G103" i="40"/>
  <c r="G35" i="40"/>
  <c r="F68" i="40"/>
  <c r="K17" i="40"/>
  <c r="I52" i="40"/>
  <c r="H85" i="40"/>
  <c r="F103" i="40"/>
  <c r="H17" i="40"/>
  <c r="G102" i="40"/>
  <c r="G34" i="40"/>
  <c r="F119" i="40"/>
  <c r="F51" i="40"/>
  <c r="K68" i="40"/>
  <c r="F52" i="40"/>
  <c r="J18" i="40"/>
  <c r="K69" i="40"/>
  <c r="I35" i="40"/>
  <c r="J86" i="40"/>
  <c r="J34" i="40"/>
  <c r="I103" i="40"/>
  <c r="I51" i="40"/>
  <c r="K85" i="40"/>
  <c r="H68" i="40"/>
  <c r="J102" i="40"/>
  <c r="H69" i="40"/>
  <c r="G18" i="40"/>
  <c r="G86" i="40"/>
  <c r="F35" i="40"/>
  <c r="H56" i="40"/>
  <c r="H90" i="40"/>
  <c r="F22" i="40"/>
  <c r="G73" i="40"/>
  <c r="G39" i="40"/>
  <c r="F39" i="40"/>
  <c r="G56" i="40"/>
  <c r="F90" i="40"/>
  <c r="F73" i="40"/>
  <c r="H73" i="40"/>
  <c r="F5" i="40"/>
  <c r="G5" i="40"/>
  <c r="F56" i="40"/>
  <c r="H39" i="40"/>
  <c r="H5" i="40"/>
  <c r="G22" i="40"/>
  <c r="G90" i="40"/>
  <c r="H22" i="40"/>
  <c r="I90" i="40"/>
  <c r="F72" i="40"/>
  <c r="I56" i="40"/>
  <c r="F89" i="40"/>
  <c r="F38" i="40"/>
  <c r="I5" i="40"/>
  <c r="I73" i="40"/>
  <c r="F21" i="40"/>
  <c r="I22" i="40"/>
  <c r="F55" i="40"/>
  <c r="I39" i="40"/>
  <c r="J73" i="40"/>
  <c r="J22" i="40"/>
  <c r="J56" i="40"/>
  <c r="G72" i="40"/>
  <c r="J39" i="40"/>
  <c r="G55" i="40"/>
  <c r="G38" i="40"/>
  <c r="J90" i="40"/>
  <c r="J5" i="40"/>
  <c r="G89" i="40"/>
  <c r="G21" i="40"/>
  <c r="H72" i="40"/>
  <c r="K73" i="40"/>
  <c r="K90" i="40"/>
  <c r="H38" i="40"/>
  <c r="K56" i="40"/>
  <c r="H55" i="40"/>
  <c r="K39" i="40"/>
  <c r="H21" i="40"/>
  <c r="H89" i="40"/>
  <c r="K5" i="40"/>
  <c r="K22" i="40"/>
  <c r="I89" i="40"/>
  <c r="I21" i="40"/>
  <c r="I72" i="40"/>
  <c r="I38" i="40"/>
  <c r="I55" i="40"/>
  <c r="J55" i="40"/>
  <c r="J21" i="40"/>
  <c r="J72" i="40"/>
  <c r="F13" i="40"/>
  <c r="J38" i="40"/>
  <c r="J89" i="40"/>
  <c r="K72" i="40"/>
  <c r="G62" i="40"/>
  <c r="I47" i="40"/>
  <c r="H79" i="40"/>
  <c r="H95" i="40"/>
  <c r="F44" i="40"/>
  <c r="H45" i="40"/>
  <c r="F62" i="40"/>
  <c r="G95" i="40"/>
  <c r="H44" i="40"/>
  <c r="G96" i="40"/>
  <c r="H96" i="40"/>
  <c r="K89" i="40"/>
  <c r="I44" i="40"/>
  <c r="I28" i="40"/>
  <c r="I78" i="40"/>
  <c r="F61" i="40"/>
  <c r="I96" i="40"/>
  <c r="G61" i="40"/>
  <c r="G79" i="40"/>
  <c r="I62" i="40"/>
  <c r="F78" i="40"/>
  <c r="G45" i="40"/>
  <c r="J47" i="40"/>
  <c r="K30" i="40"/>
  <c r="G47" i="40"/>
  <c r="F28" i="40"/>
  <c r="K55" i="40"/>
  <c r="J95" i="40"/>
  <c r="F95" i="40"/>
  <c r="G30" i="40"/>
  <c r="H47" i="40"/>
  <c r="I30" i="40"/>
  <c r="I79" i="40"/>
  <c r="H28" i="40"/>
  <c r="H78" i="40"/>
  <c r="F96" i="40"/>
  <c r="G44" i="40"/>
  <c r="G78" i="40"/>
  <c r="F30" i="40"/>
  <c r="K78" i="40"/>
  <c r="I27" i="40"/>
  <c r="F47" i="40"/>
  <c r="J78" i="40"/>
  <c r="J79" i="40"/>
  <c r="K38" i="40"/>
  <c r="K79" i="40"/>
  <c r="J96" i="40"/>
  <c r="F113" i="40"/>
  <c r="J61" i="40"/>
  <c r="J62" i="40"/>
  <c r="J28" i="40"/>
  <c r="F79" i="40"/>
  <c r="H62" i="40"/>
  <c r="G28" i="40"/>
  <c r="G27" i="40"/>
  <c r="F27" i="40"/>
  <c r="J27" i="40"/>
  <c r="I61" i="40"/>
  <c r="J44" i="40"/>
  <c r="H13" i="40"/>
  <c r="I45" i="40"/>
  <c r="H27" i="40"/>
  <c r="H30" i="40"/>
  <c r="K47" i="40"/>
  <c r="F45" i="40"/>
  <c r="J30" i="40"/>
  <c r="H61" i="40"/>
  <c r="J45" i="40"/>
  <c r="G13" i="40"/>
  <c r="I95" i="40"/>
  <c r="K21" i="40"/>
  <c r="K96" i="40"/>
  <c r="I13" i="40"/>
  <c r="J13" i="40"/>
  <c r="F4" i="40"/>
  <c r="K61" i="40"/>
  <c r="K95" i="40"/>
  <c r="K45" i="40"/>
  <c r="K62" i="40"/>
  <c r="K28" i="40"/>
  <c r="K44" i="40"/>
  <c r="K27" i="40"/>
  <c r="K13" i="40"/>
  <c r="F64" i="40"/>
  <c r="F16" i="40"/>
  <c r="G4" i="40"/>
  <c r="G60" i="40"/>
  <c r="F33" i="40"/>
  <c r="G59" i="40"/>
  <c r="H16" i="40"/>
  <c r="G65" i="40"/>
  <c r="G50" i="40"/>
  <c r="G16" i="40"/>
  <c r="G33" i="40"/>
  <c r="G58" i="40"/>
  <c r="F50" i="40"/>
  <c r="G57" i="40"/>
  <c r="G63" i="40"/>
  <c r="G64" i="40"/>
  <c r="H4" i="40"/>
  <c r="H65" i="40"/>
  <c r="H58" i="40"/>
  <c r="I4" i="40"/>
  <c r="G10" i="40"/>
  <c r="H64" i="40"/>
  <c r="I16" i="40"/>
  <c r="F10" i="40"/>
  <c r="H57" i="40"/>
  <c r="F67" i="40"/>
  <c r="H67" i="40"/>
  <c r="F11" i="40"/>
  <c r="H63" i="40"/>
  <c r="G67" i="40"/>
  <c r="G11" i="40"/>
  <c r="H33" i="40"/>
  <c r="H59" i="40"/>
  <c r="H50" i="40"/>
  <c r="H60" i="40"/>
  <c r="I60" i="40"/>
  <c r="I67" i="40"/>
  <c r="I65" i="40"/>
  <c r="H10" i="40"/>
  <c r="I63" i="40"/>
  <c r="J16" i="40"/>
  <c r="H11" i="40"/>
  <c r="I57" i="40"/>
  <c r="I50" i="40"/>
  <c r="I58" i="40"/>
  <c r="I33" i="40"/>
  <c r="I59" i="40"/>
  <c r="J4" i="40"/>
  <c r="I64" i="40"/>
  <c r="G15" i="40"/>
  <c r="J50" i="40"/>
  <c r="J57" i="40"/>
  <c r="J65" i="40"/>
  <c r="K33" i="40"/>
  <c r="J67" i="40"/>
  <c r="K4" i="40"/>
  <c r="J63" i="40"/>
  <c r="J33" i="40"/>
  <c r="K50" i="40"/>
  <c r="J64" i="40"/>
  <c r="J60" i="40"/>
  <c r="K16" i="40"/>
  <c r="J59" i="40"/>
  <c r="I10" i="40"/>
  <c r="I11" i="40"/>
  <c r="J58" i="40"/>
  <c r="G49" i="40"/>
  <c r="K64" i="40"/>
  <c r="K67" i="40"/>
  <c r="I15" i="40"/>
  <c r="H15" i="40"/>
  <c r="F49" i="40"/>
  <c r="G32" i="40"/>
  <c r="F32" i="40"/>
  <c r="J11" i="40"/>
  <c r="K11" i="40"/>
  <c r="J15" i="40"/>
  <c r="J10" i="40"/>
  <c r="G66" i="40"/>
  <c r="H49" i="40"/>
  <c r="F66" i="40"/>
  <c r="H32" i="40"/>
  <c r="H66" i="40"/>
  <c r="K10" i="40"/>
  <c r="K15" i="40"/>
  <c r="I32" i="40"/>
  <c r="I49" i="40"/>
  <c r="F81" i="40"/>
  <c r="F83" i="40"/>
  <c r="I66" i="40"/>
  <c r="F84" i="40"/>
  <c r="G75" i="40"/>
  <c r="G77" i="40"/>
  <c r="G82" i="40"/>
  <c r="J32" i="40"/>
  <c r="G80" i="40"/>
  <c r="K32" i="40"/>
  <c r="G81" i="40"/>
  <c r="G76" i="40"/>
  <c r="J49" i="40"/>
  <c r="G83" i="40"/>
  <c r="G84" i="40"/>
  <c r="J66" i="40"/>
  <c r="K66" i="40"/>
  <c r="K49" i="40"/>
  <c r="G74" i="40"/>
  <c r="H74" i="40"/>
  <c r="H80" i="40"/>
  <c r="H76" i="40"/>
  <c r="H77" i="40"/>
  <c r="H81" i="40"/>
  <c r="H82" i="40"/>
  <c r="H83" i="40"/>
  <c r="H84" i="40"/>
  <c r="H75" i="40"/>
  <c r="I83" i="40"/>
  <c r="I84" i="40"/>
  <c r="I74" i="40"/>
  <c r="I75" i="40"/>
  <c r="I80" i="40"/>
  <c r="I76" i="40"/>
  <c r="I77" i="40"/>
  <c r="I81" i="40"/>
  <c r="I82" i="40"/>
  <c r="J83" i="40"/>
  <c r="J84" i="40"/>
  <c r="J75" i="40"/>
  <c r="J74" i="40"/>
  <c r="J77" i="40"/>
  <c r="J82" i="40"/>
  <c r="J76" i="40"/>
  <c r="J81" i="40"/>
  <c r="J80" i="40"/>
  <c r="K83" i="40"/>
  <c r="K84" i="40"/>
  <c r="K81" i="40"/>
  <c r="F98" i="40"/>
  <c r="F100" i="40"/>
  <c r="F101" i="40"/>
  <c r="G99" i="40"/>
  <c r="G97" i="40"/>
  <c r="G93" i="40"/>
  <c r="G98" i="40"/>
  <c r="G94" i="40"/>
  <c r="G100" i="40"/>
  <c r="G101" i="40"/>
  <c r="G92" i="40"/>
  <c r="G91" i="40"/>
  <c r="H101" i="40"/>
  <c r="H91" i="40"/>
  <c r="H92" i="40"/>
  <c r="H99" i="40"/>
  <c r="H97" i="40"/>
  <c r="H93" i="40"/>
  <c r="H98" i="40"/>
  <c r="H94" i="40"/>
  <c r="H100" i="40"/>
  <c r="I101" i="40"/>
  <c r="I91" i="40"/>
  <c r="I92" i="40"/>
  <c r="I97" i="40"/>
  <c r="I98" i="40"/>
  <c r="I94" i="40"/>
  <c r="I93" i="40"/>
  <c r="I99" i="40"/>
  <c r="I100" i="40"/>
  <c r="J101" i="40"/>
  <c r="J91" i="40"/>
  <c r="J92" i="40"/>
  <c r="J97" i="40"/>
  <c r="J93" i="40"/>
  <c r="J98" i="40"/>
  <c r="J94" i="40"/>
  <c r="J99" i="40"/>
  <c r="J100" i="40"/>
  <c r="K101" i="40"/>
  <c r="P40" i="22"/>
  <c r="O40" i="22"/>
  <c r="M40" i="22"/>
  <c r="A40" i="22"/>
  <c r="F120" i="40" s="1"/>
  <c r="F107" i="40" l="1"/>
  <c r="F106" i="40"/>
  <c r="F115" i="40"/>
  <c r="G120" i="40"/>
  <c r="F117" i="40"/>
  <c r="F118" i="40"/>
  <c r="F112" i="40"/>
  <c r="P41" i="22"/>
  <c r="G118" i="40" s="1"/>
  <c r="O41" i="22"/>
  <c r="G117" i="40" s="1"/>
  <c r="M41" i="22"/>
  <c r="G115" i="40" s="1"/>
  <c r="N41" i="22"/>
  <c r="G116" i="40" s="1"/>
  <c r="H41" i="22"/>
  <c r="G110" i="40" s="1"/>
  <c r="L41" i="22"/>
  <c r="G114" i="40" s="1"/>
  <c r="I41" i="22"/>
  <c r="G111" i="40" s="1"/>
  <c r="F41" i="22"/>
  <c r="G41" i="22"/>
  <c r="A41" i="22"/>
  <c r="G107" i="40" l="1"/>
  <c r="G112" i="40"/>
  <c r="G106" i="40"/>
  <c r="G113" i="40"/>
  <c r="G119" i="40"/>
  <c r="G109" i="40"/>
  <c r="G108" i="40"/>
  <c r="P42" i="22"/>
  <c r="H118" i="40" s="1"/>
  <c r="O42" i="22"/>
  <c r="H117" i="40" s="1"/>
  <c r="I42" i="22"/>
  <c r="H111" i="40" s="1"/>
  <c r="H42" i="22"/>
  <c r="M42" i="22"/>
  <c r="L42" i="22"/>
  <c r="N42" i="22"/>
  <c r="F42" i="22"/>
  <c r="G42" i="22"/>
  <c r="A42" i="22"/>
  <c r="H106" i="40" l="1"/>
  <c r="H113" i="40"/>
  <c r="H120" i="40"/>
  <c r="H108" i="40"/>
  <c r="H116" i="40"/>
  <c r="H114" i="40"/>
  <c r="H115" i="40"/>
  <c r="H119" i="40"/>
  <c r="H110" i="40"/>
  <c r="H112" i="40"/>
  <c r="H107" i="40"/>
  <c r="H109" i="40"/>
  <c r="P43" i="22"/>
  <c r="O43" i="22"/>
  <c r="I43" i="22"/>
  <c r="H43" i="22"/>
  <c r="M43" i="22"/>
  <c r="L43" i="22"/>
  <c r="N43" i="22"/>
  <c r="F43" i="22"/>
  <c r="G43" i="22"/>
  <c r="A43" i="22"/>
  <c r="I106" i="40" s="1"/>
  <c r="I117" i="40" l="1"/>
  <c r="I118" i="40"/>
  <c r="I107" i="40"/>
  <c r="I112" i="40"/>
  <c r="I120" i="40"/>
  <c r="I119" i="40"/>
  <c r="I109" i="40"/>
  <c r="I113" i="40"/>
  <c r="I108" i="40"/>
  <c r="I116" i="40"/>
  <c r="I114" i="40"/>
  <c r="I115" i="40"/>
  <c r="I110" i="40"/>
  <c r="I111" i="40"/>
  <c r="P44" i="22"/>
  <c r="O44" i="22"/>
  <c r="N44" i="22"/>
  <c r="I44" i="22"/>
  <c r="M44" i="22"/>
  <c r="H44" i="22"/>
  <c r="L44" i="22"/>
  <c r="G44" i="22"/>
  <c r="F44" i="22"/>
  <c r="A44" i="22"/>
  <c r="J112" i="40" s="1"/>
  <c r="J106" i="40" l="1"/>
  <c r="J116" i="40"/>
  <c r="J120" i="40"/>
  <c r="J117" i="40"/>
  <c r="J118" i="40"/>
  <c r="J111" i="40"/>
  <c r="J107" i="40"/>
  <c r="J108" i="40"/>
  <c r="J113" i="40"/>
  <c r="J109" i="40"/>
  <c r="J114" i="40"/>
  <c r="J110" i="40"/>
  <c r="J115" i="40"/>
  <c r="J119" i="40"/>
  <c r="P45" i="22"/>
  <c r="O45" i="22"/>
  <c r="M45" i="22"/>
  <c r="A45" i="22"/>
  <c r="AD171" i="7"/>
  <c r="AC171" i="7"/>
  <c r="AC86" i="7"/>
  <c r="AD86" i="7"/>
  <c r="K115" i="40" l="1"/>
  <c r="K117" i="40"/>
  <c r="K118" i="40"/>
  <c r="L5" i="22"/>
  <c r="G12" i="40" s="1"/>
  <c r="L7" i="22"/>
  <c r="I12" i="40" s="1"/>
  <c r="L19" i="22"/>
  <c r="I46" i="40" s="1"/>
  <c r="L17" i="22"/>
  <c r="G46" i="40" s="1"/>
  <c r="AB181" i="7"/>
  <c r="AB180" i="7"/>
  <c r="L8" i="22" s="1"/>
  <c r="J12" i="40" s="1"/>
  <c r="AB187" i="7"/>
  <c r="L20" i="22" s="1"/>
  <c r="J46" i="40" s="1"/>
  <c r="AB179" i="7"/>
  <c r="L6" i="22" s="1"/>
  <c r="H12" i="40" s="1"/>
  <c r="AB186" i="7"/>
  <c r="L18" i="22" s="1"/>
  <c r="H46" i="40" s="1"/>
  <c r="AB183" i="7"/>
  <c r="AB184" i="7"/>
  <c r="AB185" i="7"/>
  <c r="AB171" i="7"/>
  <c r="M35" i="7"/>
  <c r="AA171" i="7"/>
  <c r="V171" i="7"/>
  <c r="L16" i="22" l="1"/>
  <c r="F46" i="40" s="1"/>
  <c r="L22" i="22"/>
  <c r="F63" i="40" s="1"/>
  <c r="L12" i="22"/>
  <c r="H29" i="40" s="1"/>
  <c r="L13" i="22"/>
  <c r="I29" i="40" s="1"/>
  <c r="L34" i="22"/>
  <c r="F97" i="40" s="1"/>
  <c r="L14" i="22"/>
  <c r="J29" i="40" s="1"/>
  <c r="L40" i="22"/>
  <c r="F114" i="40" s="1"/>
  <c r="P46" i="22"/>
  <c r="O46" i="22"/>
  <c r="L46" i="22"/>
  <c r="M46" i="22"/>
  <c r="A46" i="22"/>
  <c r="AB182" i="7"/>
  <c r="M52" i="7"/>
  <c r="F132" i="40" l="1"/>
  <c r="F131" i="40"/>
  <c r="F134" i="40"/>
  <c r="F135" i="40"/>
  <c r="L11" i="22"/>
  <c r="G29" i="40" s="1"/>
  <c r="L28" i="22"/>
  <c r="F80" i="40" s="1"/>
  <c r="L10" i="22"/>
  <c r="F29" i="40" s="1"/>
  <c r="P47" i="22"/>
  <c r="G135" i="40" s="1"/>
  <c r="O47" i="22"/>
  <c r="G134" i="40" s="1"/>
  <c r="N47" i="22"/>
  <c r="G133" i="40" s="1"/>
  <c r="H47" i="22"/>
  <c r="L47" i="22"/>
  <c r="I47" i="22"/>
  <c r="M47" i="22"/>
  <c r="G47" i="22"/>
  <c r="F47" i="22"/>
  <c r="A47" i="22"/>
  <c r="AG184" i="7"/>
  <c r="L45" i="22" s="1"/>
  <c r="K114" i="40" s="1"/>
  <c r="AG181" i="7"/>
  <c r="L27" i="22" s="1"/>
  <c r="K63" i="40" s="1"/>
  <c r="AG187" i="7"/>
  <c r="AG179" i="7"/>
  <c r="L15" i="22" s="1"/>
  <c r="K29" i="40" s="1"/>
  <c r="AG185" i="7"/>
  <c r="AG180" i="7"/>
  <c r="L21" i="22" s="1"/>
  <c r="K46" i="40" s="1"/>
  <c r="AG186" i="7"/>
  <c r="AG183" i="7"/>
  <c r="L39" i="22" s="1"/>
  <c r="K97" i="40" s="1"/>
  <c r="AG77" i="7"/>
  <c r="AB77" i="7"/>
  <c r="F45" i="22"/>
  <c r="K108" i="40" s="1"/>
  <c r="F40" i="22"/>
  <c r="F108" i="40" s="1"/>
  <c r="AG84" i="7"/>
  <c r="AB84" i="7"/>
  <c r="AB78" i="7"/>
  <c r="AG78" i="7"/>
  <c r="G21" i="22" s="1"/>
  <c r="K41" i="40" s="1"/>
  <c r="AG79" i="7"/>
  <c r="G27" i="22" s="1"/>
  <c r="K58" i="40" s="1"/>
  <c r="AB79" i="7"/>
  <c r="G22" i="22" s="1"/>
  <c r="F58" i="40" s="1"/>
  <c r="F22" i="22"/>
  <c r="F57" i="40" s="1"/>
  <c r="F27" i="22"/>
  <c r="K57" i="40" s="1"/>
  <c r="F34" i="22"/>
  <c r="F91" i="40" s="1"/>
  <c r="F39" i="22"/>
  <c r="K91" i="40" s="1"/>
  <c r="AG80" i="7"/>
  <c r="G33" i="22" s="1"/>
  <c r="K75" i="40" s="1"/>
  <c r="AB80" i="7"/>
  <c r="G28" i="22" s="1"/>
  <c r="F75" i="40" s="1"/>
  <c r="AG85" i="7"/>
  <c r="AB85" i="7"/>
  <c r="AG83" i="7"/>
  <c r="AB83" i="7"/>
  <c r="G46" i="22" s="1"/>
  <c r="F126" i="40" s="1"/>
  <c r="F28" i="22"/>
  <c r="F74" i="40" s="1"/>
  <c r="F33" i="22"/>
  <c r="K74" i="40" s="1"/>
  <c r="F46" i="22"/>
  <c r="F125" i="40" s="1"/>
  <c r="AG82" i="7"/>
  <c r="G45" i="22" s="1"/>
  <c r="K109" i="40" s="1"/>
  <c r="AB82" i="7"/>
  <c r="G40" i="22" s="1"/>
  <c r="F109" i="40" s="1"/>
  <c r="AG76" i="7"/>
  <c r="AB76" i="7"/>
  <c r="G4" i="22" s="1"/>
  <c r="F7" i="40" s="1"/>
  <c r="AG81" i="7"/>
  <c r="G39" i="22" s="1"/>
  <c r="K92" i="40" s="1"/>
  <c r="AB81" i="7"/>
  <c r="G34" i="22" s="1"/>
  <c r="F92" i="40" s="1"/>
  <c r="F21" i="22"/>
  <c r="K40" i="40" s="1"/>
  <c r="F4" i="22"/>
  <c r="F6" i="40" s="1"/>
  <c r="K35" i="7"/>
  <c r="F103" i="7"/>
  <c r="F52" i="7"/>
  <c r="D222" i="7"/>
  <c r="C35" i="7"/>
  <c r="H120" i="7"/>
  <c r="E35" i="7"/>
  <c r="D35" i="7"/>
  <c r="D120" i="7"/>
  <c r="K52" i="7"/>
  <c r="H86" i="7"/>
  <c r="E86" i="7"/>
  <c r="I222" i="7"/>
  <c r="K103" i="7"/>
  <c r="F205" i="7"/>
  <c r="G171" i="7"/>
  <c r="F35" i="7"/>
  <c r="G52" i="7"/>
  <c r="J86" i="7"/>
  <c r="G120" i="7"/>
  <c r="G86" i="7"/>
  <c r="G205" i="7"/>
  <c r="I103" i="7"/>
  <c r="I86" i="7"/>
  <c r="E171" i="7"/>
  <c r="G222" i="7"/>
  <c r="H171" i="7"/>
  <c r="H52" i="7"/>
  <c r="K86" i="7"/>
  <c r="C103" i="7"/>
  <c r="F171" i="7"/>
  <c r="J171" i="7"/>
  <c r="C120" i="7"/>
  <c r="F188" i="7"/>
  <c r="I205" i="7"/>
  <c r="I171" i="7"/>
  <c r="K188" i="7"/>
  <c r="D205" i="7"/>
  <c r="J103" i="7"/>
  <c r="K171" i="7"/>
  <c r="H103" i="7"/>
  <c r="E103" i="7"/>
  <c r="J188" i="7"/>
  <c r="E52" i="7"/>
  <c r="E120" i="7"/>
  <c r="G103" i="7"/>
  <c r="J205" i="7"/>
  <c r="E205" i="7"/>
  <c r="C205" i="7"/>
  <c r="K205" i="7"/>
  <c r="I52" i="7"/>
  <c r="G188" i="7"/>
  <c r="C222" i="7"/>
  <c r="J35" i="7"/>
  <c r="F120" i="7"/>
  <c r="C52" i="7"/>
  <c r="D52" i="7"/>
  <c r="H205" i="7"/>
  <c r="F86" i="7"/>
  <c r="H222" i="7"/>
  <c r="I188" i="7"/>
  <c r="D171" i="7"/>
  <c r="C171" i="7"/>
  <c r="D188" i="7"/>
  <c r="E222" i="7"/>
  <c r="E188" i="7"/>
  <c r="I120" i="7"/>
  <c r="C86" i="7"/>
  <c r="J222" i="7"/>
  <c r="D86" i="7"/>
  <c r="D103" i="7"/>
  <c r="H188" i="7"/>
  <c r="G35" i="7"/>
  <c r="J120" i="7"/>
  <c r="I35" i="7"/>
  <c r="C188" i="7"/>
  <c r="J52" i="7"/>
  <c r="K120" i="7"/>
  <c r="H35" i="7"/>
  <c r="F222" i="7"/>
  <c r="G125" i="40" l="1"/>
  <c r="G126" i="40"/>
  <c r="G132" i="40"/>
  <c r="G128" i="40"/>
  <c r="G131" i="40"/>
  <c r="G127" i="40"/>
  <c r="P48" i="22"/>
  <c r="O48" i="22"/>
  <c r="M48" i="22"/>
  <c r="N48" i="22"/>
  <c r="H48" i="22"/>
  <c r="L48" i="22"/>
  <c r="I48" i="22"/>
  <c r="F48" i="22"/>
  <c r="G48" i="22"/>
  <c r="A48" i="22"/>
  <c r="G12" i="22"/>
  <c r="H24" i="40" s="1"/>
  <c r="G18" i="22"/>
  <c r="H41" i="40" s="1"/>
  <c r="G8" i="22"/>
  <c r="J7" i="40" s="1"/>
  <c r="G11" i="22"/>
  <c r="G24" i="40" s="1"/>
  <c r="F7" i="22"/>
  <c r="I6" i="40" s="1"/>
  <c r="F13" i="22"/>
  <c r="I23" i="40" s="1"/>
  <c r="G7" i="22"/>
  <c r="I7" i="40" s="1"/>
  <c r="F9" i="22"/>
  <c r="K6" i="40" s="1"/>
  <c r="F8" i="22"/>
  <c r="J6" i="40" s="1"/>
  <c r="G14" i="22"/>
  <c r="J24" i="40" s="1"/>
  <c r="F11" i="22"/>
  <c r="G23" i="40" s="1"/>
  <c r="F18" i="22"/>
  <c r="H40" i="40" s="1"/>
  <c r="F14" i="22"/>
  <c r="J23" i="40" s="1"/>
  <c r="F19" i="22"/>
  <c r="I40" i="40" s="1"/>
  <c r="G9" i="22"/>
  <c r="K7" i="40" s="1"/>
  <c r="G15" i="22"/>
  <c r="K24" i="40" s="1"/>
  <c r="G16" i="22"/>
  <c r="F41" i="40" s="1"/>
  <c r="F20" i="22"/>
  <c r="J40" i="40" s="1"/>
  <c r="F17" i="22"/>
  <c r="G40" i="40" s="1"/>
  <c r="F16" i="22"/>
  <c r="F40" i="40" s="1"/>
  <c r="G5" i="22"/>
  <c r="G7" i="40" s="1"/>
  <c r="G20" i="22"/>
  <c r="J41" i="40" s="1"/>
  <c r="F12" i="22"/>
  <c r="H23" i="40" s="1"/>
  <c r="G17" i="22"/>
  <c r="G41" i="40" s="1"/>
  <c r="G6" i="22"/>
  <c r="H7" i="40" s="1"/>
  <c r="G13" i="22"/>
  <c r="I24" i="40" s="1"/>
  <c r="G19" i="22"/>
  <c r="I41" i="40" s="1"/>
  <c r="G10" i="22"/>
  <c r="F24" i="40" s="1"/>
  <c r="AG182" i="7"/>
  <c r="L33" i="22" s="1"/>
  <c r="K80" i="40" s="1"/>
  <c r="AB86" i="7"/>
  <c r="AG86" i="7"/>
  <c r="AB99" i="7"/>
  <c r="AG102" i="7"/>
  <c r="AB102" i="7"/>
  <c r="H20" i="22" s="1"/>
  <c r="J42" i="40" s="1"/>
  <c r="N20" i="22"/>
  <c r="J48" i="40" s="1"/>
  <c r="AB100" i="7"/>
  <c r="F5" i="22"/>
  <c r="G6" i="40" s="1"/>
  <c r="N6" i="22"/>
  <c r="H14" i="40" s="1"/>
  <c r="F15" i="22"/>
  <c r="K23" i="40" s="1"/>
  <c r="H19" i="22"/>
  <c r="I42" i="40" s="1"/>
  <c r="N27" i="22"/>
  <c r="K65" i="40" s="1"/>
  <c r="H5" i="22"/>
  <c r="G8" i="40" s="1"/>
  <c r="AG100" i="7"/>
  <c r="N7" i="22"/>
  <c r="I14" i="40" s="1"/>
  <c r="N45" i="22"/>
  <c r="K116" i="40" s="1"/>
  <c r="H17" i="22"/>
  <c r="G42" i="40" s="1"/>
  <c r="N33" i="22"/>
  <c r="K82" i="40" s="1"/>
  <c r="AG94" i="7"/>
  <c r="N21" i="22"/>
  <c r="K48" i="40" s="1"/>
  <c r="AG98" i="7"/>
  <c r="H39" i="22" s="1"/>
  <c r="K93" i="40" s="1"/>
  <c r="AG101" i="7"/>
  <c r="AB94" i="7"/>
  <c r="H6" i="22" s="1"/>
  <c r="H8" i="40" s="1"/>
  <c r="N8" i="22"/>
  <c r="J14" i="40" s="1"/>
  <c r="AB96" i="7"/>
  <c r="AB98" i="7"/>
  <c r="AB101" i="7"/>
  <c r="H18" i="22" s="1"/>
  <c r="H42" i="40" s="1"/>
  <c r="N4" i="22"/>
  <c r="F14" i="40" s="1"/>
  <c r="H7" i="22"/>
  <c r="I8" i="40" s="1"/>
  <c r="AG93" i="7"/>
  <c r="AG96" i="7"/>
  <c r="H27" i="22" s="1"/>
  <c r="K59" i="40" s="1"/>
  <c r="N18" i="22"/>
  <c r="H48" i="40" s="1"/>
  <c r="N19" i="22"/>
  <c r="I48" i="40" s="1"/>
  <c r="N39" i="22"/>
  <c r="K99" i="40" s="1"/>
  <c r="AG95" i="7"/>
  <c r="H21" i="22" s="1"/>
  <c r="K42" i="40" s="1"/>
  <c r="AG97" i="7"/>
  <c r="H33" i="22" s="1"/>
  <c r="K76" i="40" s="1"/>
  <c r="N5" i="22"/>
  <c r="G14" i="40" s="1"/>
  <c r="AB95" i="7"/>
  <c r="H8" i="22" s="1"/>
  <c r="J8" i="40" s="1"/>
  <c r="AG99" i="7"/>
  <c r="H45" i="22" s="1"/>
  <c r="K110" i="40" s="1"/>
  <c r="F6" i="22"/>
  <c r="H6" i="40" s="1"/>
  <c r="N17" i="22"/>
  <c r="G48" i="40" s="1"/>
  <c r="L35" i="7"/>
  <c r="L52" i="7"/>
  <c r="H133" i="40" l="1"/>
  <c r="H132" i="40"/>
  <c r="H134" i="40"/>
  <c r="H135" i="40"/>
  <c r="H126" i="40"/>
  <c r="H125" i="40"/>
  <c r="H128" i="40"/>
  <c r="H131" i="40"/>
  <c r="H127" i="40"/>
  <c r="AG103" i="7"/>
  <c r="H12" i="22"/>
  <c r="H25" i="40" s="1"/>
  <c r="H13" i="22"/>
  <c r="I25" i="40" s="1"/>
  <c r="H34" i="22"/>
  <c r="F93" i="40" s="1"/>
  <c r="H22" i="22"/>
  <c r="F59" i="40" s="1"/>
  <c r="N15" i="22"/>
  <c r="K31" i="40" s="1"/>
  <c r="N40" i="22"/>
  <c r="F116" i="40" s="1"/>
  <c r="H9" i="22"/>
  <c r="K8" i="40" s="1"/>
  <c r="F10" i="22"/>
  <c r="F23" i="40" s="1"/>
  <c r="H16" i="22"/>
  <c r="F42" i="40" s="1"/>
  <c r="H46" i="22"/>
  <c r="F127" i="40" s="1"/>
  <c r="N16" i="22"/>
  <c r="F48" i="40" s="1"/>
  <c r="N46" i="22"/>
  <c r="F133" i="40" s="1"/>
  <c r="N22" i="22"/>
  <c r="F65" i="40" s="1"/>
  <c r="N9" i="22"/>
  <c r="K14" i="40" s="1"/>
  <c r="N13" i="22"/>
  <c r="I31" i="40" s="1"/>
  <c r="N34" i="22"/>
  <c r="F99" i="40" s="1"/>
  <c r="N12" i="22"/>
  <c r="H31" i="40" s="1"/>
  <c r="H14" i="22"/>
  <c r="J25" i="40" s="1"/>
  <c r="N14" i="22"/>
  <c r="J31" i="40" s="1"/>
  <c r="H15" i="22"/>
  <c r="K25" i="40" s="1"/>
  <c r="H40" i="22"/>
  <c r="F110" i="40" s="1"/>
  <c r="P49" i="22"/>
  <c r="O49" i="22"/>
  <c r="I49" i="22"/>
  <c r="M49" i="22"/>
  <c r="H49" i="22"/>
  <c r="L49" i="22"/>
  <c r="I131" i="40" s="1"/>
  <c r="N49" i="22"/>
  <c r="I133" i="40" s="1"/>
  <c r="G49" i="22"/>
  <c r="F49" i="22"/>
  <c r="A49" i="22"/>
  <c r="N28" i="22"/>
  <c r="F82" i="40" s="1"/>
  <c r="I19" i="22"/>
  <c r="I43" i="40" s="1"/>
  <c r="I21" i="22"/>
  <c r="K43" i="40" s="1"/>
  <c r="I20" i="22"/>
  <c r="J43" i="40" s="1"/>
  <c r="I17" i="22"/>
  <c r="G43" i="40" s="1"/>
  <c r="I7" i="22"/>
  <c r="I9" i="40" s="1"/>
  <c r="I8" i="22"/>
  <c r="J9" i="40" s="1"/>
  <c r="I33" i="22"/>
  <c r="K77" i="40" s="1"/>
  <c r="I5" i="22"/>
  <c r="G9" i="40" s="1"/>
  <c r="AB93" i="7"/>
  <c r="I6" i="22"/>
  <c r="H9" i="40" s="1"/>
  <c r="I39" i="22"/>
  <c r="K94" i="40" s="1"/>
  <c r="I45" i="22"/>
  <c r="K111" i="40" s="1"/>
  <c r="AG222" i="7"/>
  <c r="I18" i="22"/>
  <c r="H43" i="40" s="1"/>
  <c r="I27" i="22"/>
  <c r="K60" i="40" s="1"/>
  <c r="AB97" i="7"/>
  <c r="H28" i="22" s="1"/>
  <c r="F76" i="40" s="1"/>
  <c r="AG69" i="7"/>
  <c r="AC69" i="7"/>
  <c r="V103" i="7"/>
  <c r="V86" i="7"/>
  <c r="AA86" i="7"/>
  <c r="V222" i="7"/>
  <c r="V69" i="7"/>
  <c r="AA69" i="7"/>
  <c r="V205" i="7"/>
  <c r="AA222" i="7"/>
  <c r="I127" i="40" l="1"/>
  <c r="I132" i="40"/>
  <c r="I128" i="40"/>
  <c r="I134" i="40"/>
  <c r="I135" i="40"/>
  <c r="I125" i="40"/>
  <c r="I126" i="40"/>
  <c r="I13" i="22"/>
  <c r="I26" i="40" s="1"/>
  <c r="I34" i="22"/>
  <c r="F94" i="40" s="1"/>
  <c r="I12" i="22"/>
  <c r="H26" i="40" s="1"/>
  <c r="I15" i="22"/>
  <c r="K26" i="40" s="1"/>
  <c r="I40" i="22"/>
  <c r="F111" i="40" s="1"/>
  <c r="I14" i="22"/>
  <c r="J26" i="40" s="1"/>
  <c r="I22" i="22"/>
  <c r="F60" i="40" s="1"/>
  <c r="I10" i="22"/>
  <c r="F26" i="40" s="1"/>
  <c r="I16" i="22"/>
  <c r="F43" i="40" s="1"/>
  <c r="I46" i="22"/>
  <c r="F128" i="40" s="1"/>
  <c r="I11" i="22"/>
  <c r="G26" i="40" s="1"/>
  <c r="I28" i="22"/>
  <c r="F77" i="40" s="1"/>
  <c r="P50" i="22"/>
  <c r="O50" i="22"/>
  <c r="H11" i="22"/>
  <c r="G25" i="40" s="1"/>
  <c r="H10" i="22"/>
  <c r="F25" i="40" s="1"/>
  <c r="N11" i="22"/>
  <c r="G31" i="40" s="1"/>
  <c r="N10" i="22"/>
  <c r="F31" i="40" s="1"/>
  <c r="AB222" i="7"/>
  <c r="H4" i="22"/>
  <c r="F8" i="40" s="1"/>
  <c r="H50" i="22"/>
  <c r="L50" i="22"/>
  <c r="I50" i="22"/>
  <c r="M50" i="22"/>
  <c r="N50" i="22"/>
  <c r="F50" i="22"/>
  <c r="G50" i="22"/>
  <c r="A50" i="22"/>
  <c r="AB229" i="7"/>
  <c r="V239" i="7"/>
  <c r="AB103" i="7"/>
  <c r="AC103" i="7"/>
  <c r="AC222" i="7"/>
  <c r="AD69" i="7"/>
  <c r="AD103" i="7"/>
  <c r="AD222" i="7"/>
  <c r="AC205" i="7"/>
  <c r="AB205" i="7"/>
  <c r="AD205" i="7"/>
  <c r="AB69" i="7"/>
  <c r="J131" i="40" l="1"/>
  <c r="J127" i="40"/>
  <c r="J133" i="40"/>
  <c r="J135" i="40"/>
  <c r="J132" i="40"/>
  <c r="J128" i="40"/>
  <c r="J126" i="40"/>
  <c r="J125" i="40"/>
  <c r="J134" i="40"/>
  <c r="P51" i="22"/>
  <c r="K135" i="40" s="1"/>
  <c r="O51" i="22"/>
  <c r="K134" i="40" s="1"/>
  <c r="AB239" i="7"/>
  <c r="O4" i="22"/>
  <c r="F15" i="40" s="1"/>
  <c r="N51" i="22"/>
  <c r="K133" i="40" s="1"/>
  <c r="H51" i="22"/>
  <c r="K127" i="40" s="1"/>
  <c r="I51" i="22"/>
  <c r="K128" i="40" s="1"/>
  <c r="M51" i="22"/>
  <c r="L51" i="22"/>
  <c r="G51" i="22"/>
  <c r="F51" i="22"/>
  <c r="A51" i="22"/>
  <c r="K132" i="40" l="1"/>
  <c r="K125" i="40"/>
  <c r="K126" i="40"/>
  <c r="K131" i="40"/>
  <c r="P52" i="22" l="1"/>
  <c r="O52" i="22"/>
  <c r="L52" i="22"/>
  <c r="M52" i="22"/>
  <c r="N52" i="22"/>
  <c r="I52" i="22"/>
  <c r="H52" i="22"/>
  <c r="F52" i="22"/>
  <c r="G52" i="22"/>
  <c r="A52" i="22"/>
  <c r="AB178" i="7"/>
  <c r="AC120" i="7"/>
  <c r="V120" i="7"/>
  <c r="AC188" i="7"/>
  <c r="F143" i="40" l="1"/>
  <c r="F142" i="40"/>
  <c r="F144" i="40"/>
  <c r="F145" i="40"/>
  <c r="F150" i="40"/>
  <c r="F149" i="40"/>
  <c r="F148" i="40"/>
  <c r="F151" i="40"/>
  <c r="F152" i="40"/>
  <c r="P53" i="22"/>
  <c r="O53" i="22"/>
  <c r="AB120" i="7"/>
  <c r="I4" i="22"/>
  <c r="F9" i="40" s="1"/>
  <c r="AB188" i="7"/>
  <c r="L4" i="22"/>
  <c r="F12" i="40" s="1"/>
  <c r="H53" i="22"/>
  <c r="I53" i="22"/>
  <c r="L53" i="22"/>
  <c r="N53" i="22"/>
  <c r="M53" i="22"/>
  <c r="G53" i="22"/>
  <c r="F53" i="22"/>
  <c r="A53" i="22"/>
  <c r="I9" i="22"/>
  <c r="K9" i="40" s="1"/>
  <c r="AG178" i="7"/>
  <c r="L9" i="22" s="1"/>
  <c r="K12" i="40" s="1"/>
  <c r="AD120" i="7"/>
  <c r="AD188" i="7"/>
  <c r="G151" i="40" l="1"/>
  <c r="G142" i="40"/>
  <c r="G152" i="40"/>
  <c r="G143" i="40"/>
  <c r="G149" i="40"/>
  <c r="G150" i="40"/>
  <c r="G148" i="40"/>
  <c r="G145" i="40"/>
  <c r="G144" i="40"/>
  <c r="P54" i="22"/>
  <c r="H152" i="40" s="1"/>
  <c r="O54" i="22"/>
  <c r="H54" i="22"/>
  <c r="N54" i="22"/>
  <c r="L54" i="22"/>
  <c r="I54" i="22"/>
  <c r="M54" i="22"/>
  <c r="G54" i="22"/>
  <c r="F54" i="22"/>
  <c r="A54" i="22"/>
  <c r="AG188" i="7"/>
  <c r="H142" i="40" l="1"/>
  <c r="H143" i="40"/>
  <c r="H149" i="40"/>
  <c r="H145" i="40"/>
  <c r="H148" i="40"/>
  <c r="H150" i="40"/>
  <c r="H144" i="40"/>
  <c r="H151" i="40"/>
  <c r="P55" i="22"/>
  <c r="O55" i="22"/>
  <c r="M55" i="22"/>
  <c r="N55" i="22"/>
  <c r="H55" i="22"/>
  <c r="L55" i="22"/>
  <c r="I55" i="22"/>
  <c r="A55" i="22"/>
  <c r="G55" i="22"/>
  <c r="F55" i="22"/>
  <c r="I149" i="40" l="1"/>
  <c r="I151" i="40"/>
  <c r="I152" i="40"/>
  <c r="I142" i="40"/>
  <c r="I143" i="40"/>
  <c r="I145" i="40"/>
  <c r="I148" i="40"/>
  <c r="I144" i="40"/>
  <c r="I150" i="40"/>
  <c r="P56" i="22"/>
  <c r="O56" i="22"/>
  <c r="J151" i="40" s="1"/>
  <c r="I56" i="22"/>
  <c r="J145" i="40" s="1"/>
  <c r="H56" i="22"/>
  <c r="J144" i="40" s="1"/>
  <c r="M56" i="22"/>
  <c r="J149" i="40" s="1"/>
  <c r="L56" i="22"/>
  <c r="J148" i="40" s="1"/>
  <c r="N56" i="22"/>
  <c r="A56" i="22"/>
  <c r="G56" i="22"/>
  <c r="F56" i="22"/>
  <c r="J152" i="40" l="1"/>
  <c r="J142" i="40"/>
  <c r="J143" i="40"/>
  <c r="J150" i="40"/>
  <c r="P57" i="22"/>
  <c r="O57" i="22"/>
  <c r="L57" i="22"/>
  <c r="I57" i="22"/>
  <c r="H57" i="22"/>
  <c r="M57" i="22"/>
  <c r="N57" i="22"/>
  <c r="A57" i="22"/>
  <c r="F57" i="22"/>
  <c r="G57" i="22"/>
  <c r="K143" i="40" s="1"/>
  <c r="K142" i="40" l="1"/>
  <c r="K150" i="40"/>
  <c r="K149" i="40"/>
  <c r="K144" i="40"/>
  <c r="K145" i="40"/>
  <c r="K148" i="40"/>
  <c r="K151" i="40"/>
  <c r="K152" i="40"/>
  <c r="P58" i="22" l="1"/>
  <c r="O58" i="22"/>
  <c r="N58" i="22"/>
  <c r="I58" i="22"/>
  <c r="M58" i="22"/>
  <c r="H58" i="22"/>
  <c r="L58" i="22"/>
  <c r="A58" i="22"/>
  <c r="F58" i="22"/>
  <c r="F159" i="40" s="1"/>
  <c r="G58" i="22"/>
  <c r="F160" i="40" s="1"/>
  <c r="AC52" i="7"/>
  <c r="F165" i="40" l="1"/>
  <c r="F161" i="40"/>
  <c r="F166" i="40"/>
  <c r="F162" i="40"/>
  <c r="F167" i="40"/>
  <c r="F168" i="40"/>
  <c r="F169" i="40"/>
  <c r="P59" i="22"/>
  <c r="O59" i="22"/>
  <c r="L59" i="22"/>
  <c r="M59" i="22"/>
  <c r="N59" i="22"/>
  <c r="I59" i="22"/>
  <c r="H59" i="22"/>
  <c r="A59" i="22"/>
  <c r="G59" i="22"/>
  <c r="G160" i="40" s="1"/>
  <c r="F59" i="22"/>
  <c r="AD52" i="7"/>
  <c r="AB52" i="7"/>
  <c r="AG52" i="7"/>
  <c r="AF52" i="7"/>
  <c r="AE52" i="7"/>
  <c r="G165" i="40" l="1"/>
  <c r="G168" i="40"/>
  <c r="G169" i="40"/>
  <c r="G159" i="40"/>
  <c r="G161" i="40"/>
  <c r="G162" i="40"/>
  <c r="G167" i="40"/>
  <c r="G166" i="40"/>
  <c r="E65" i="22"/>
  <c r="P60" i="22"/>
  <c r="H169" i="40" s="1"/>
  <c r="O60" i="22"/>
  <c r="H168" i="40" s="1"/>
  <c r="H60" i="22"/>
  <c r="H161" i="40" s="1"/>
  <c r="L60" i="22"/>
  <c r="N60" i="22"/>
  <c r="I60" i="22"/>
  <c r="M60" i="22"/>
  <c r="F60" i="22"/>
  <c r="A60" i="22"/>
  <c r="G60" i="22"/>
  <c r="H160" i="40" s="1"/>
  <c r="H162" i="40" l="1"/>
  <c r="H167" i="40"/>
  <c r="H165" i="40"/>
  <c r="H159" i="40"/>
  <c r="H166" i="40"/>
  <c r="P61" i="22"/>
  <c r="O61" i="22"/>
  <c r="N61" i="22"/>
  <c r="H61" i="22"/>
  <c r="L61" i="22"/>
  <c r="I61" i="22"/>
  <c r="M61" i="22"/>
  <c r="G61" i="22"/>
  <c r="F61" i="22"/>
  <c r="A61" i="22"/>
  <c r="I168" i="40" l="1"/>
  <c r="I160" i="40"/>
  <c r="I166" i="40"/>
  <c r="I162" i="40"/>
  <c r="I165" i="40"/>
  <c r="I161" i="40"/>
  <c r="I167" i="40"/>
  <c r="I169" i="40"/>
  <c r="I159" i="40"/>
  <c r="P62" i="22"/>
  <c r="O62" i="22"/>
  <c r="M62" i="22"/>
  <c r="I62" i="22"/>
  <c r="N62" i="22"/>
  <c r="H62" i="22"/>
  <c r="L62" i="22"/>
  <c r="F62" i="22"/>
  <c r="G62" i="22"/>
  <c r="A62" i="22"/>
  <c r="J160" i="40" l="1"/>
  <c r="J159" i="40"/>
  <c r="J165" i="40"/>
  <c r="J161" i="40"/>
  <c r="J167" i="40"/>
  <c r="J162" i="40"/>
  <c r="J166" i="40"/>
  <c r="J168" i="40"/>
  <c r="J169" i="40"/>
  <c r="P63" i="22"/>
  <c r="K169" i="40" s="1"/>
  <c r="O63" i="22"/>
  <c r="I63" i="22"/>
  <c r="M63" i="22"/>
  <c r="H63" i="22"/>
  <c r="L63" i="22"/>
  <c r="N63" i="22"/>
  <c r="G63" i="22"/>
  <c r="F63" i="22"/>
  <c r="A63" i="22"/>
  <c r="I171" i="40" l="1"/>
  <c r="I129" i="40"/>
  <c r="G129" i="40"/>
  <c r="H171" i="40"/>
  <c r="F157" i="40"/>
  <c r="I157" i="40"/>
  <c r="H164" i="40"/>
  <c r="F164" i="40"/>
  <c r="K130" i="40"/>
  <c r="J158" i="40"/>
  <c r="G141" i="40"/>
  <c r="K164" i="40"/>
  <c r="K124" i="40"/>
  <c r="H146" i="40"/>
  <c r="K136" i="40"/>
  <c r="H153" i="40"/>
  <c r="K147" i="40"/>
  <c r="J157" i="40"/>
  <c r="H123" i="40"/>
  <c r="F130" i="40"/>
  <c r="G170" i="40"/>
  <c r="I123" i="40"/>
  <c r="J136" i="40"/>
  <c r="F171" i="40"/>
  <c r="K119" i="40"/>
  <c r="F158" i="40"/>
  <c r="K157" i="40"/>
  <c r="G164" i="40"/>
  <c r="K141" i="40"/>
  <c r="G153" i="40"/>
  <c r="K112" i="40"/>
  <c r="F140" i="40"/>
  <c r="I136" i="40"/>
  <c r="K170" i="40"/>
  <c r="I154" i="40"/>
  <c r="G140" i="40"/>
  <c r="K154" i="40"/>
  <c r="J129" i="40"/>
  <c r="F146" i="40"/>
  <c r="H163" i="40"/>
  <c r="J130" i="40"/>
  <c r="J123" i="40"/>
  <c r="F153" i="40"/>
  <c r="K106" i="40"/>
  <c r="F123" i="40"/>
  <c r="H130" i="40"/>
  <c r="H140" i="40"/>
  <c r="K158" i="40"/>
  <c r="K123" i="40"/>
  <c r="J147" i="40"/>
  <c r="K163" i="40"/>
  <c r="F129" i="40"/>
  <c r="I158" i="40"/>
  <c r="K120" i="40"/>
  <c r="K113" i="40"/>
  <c r="K140" i="40"/>
  <c r="G124" i="40"/>
  <c r="G130" i="40"/>
  <c r="H141" i="40"/>
  <c r="J137" i="40"/>
  <c r="K107" i="40"/>
  <c r="G147" i="40"/>
  <c r="J146" i="40"/>
  <c r="I164" i="40"/>
  <c r="F147" i="40"/>
  <c r="J164" i="40"/>
  <c r="I141" i="40"/>
  <c r="G136" i="40"/>
  <c r="G123" i="40"/>
  <c r="H158" i="40"/>
  <c r="J153" i="40"/>
  <c r="H136" i="40"/>
  <c r="F137" i="40"/>
  <c r="G158" i="40"/>
  <c r="K146" i="40"/>
  <c r="J124" i="40"/>
  <c r="G171" i="40"/>
  <c r="I170" i="40"/>
  <c r="J163" i="40"/>
  <c r="H124" i="40"/>
  <c r="J141" i="40"/>
  <c r="F141" i="40"/>
  <c r="I140" i="40"/>
  <c r="J171" i="40"/>
  <c r="I147" i="40"/>
  <c r="K171" i="40"/>
  <c r="G157" i="40"/>
  <c r="F163" i="40"/>
  <c r="G146" i="40"/>
  <c r="H154" i="40"/>
  <c r="H170" i="40"/>
  <c r="K129" i="40"/>
  <c r="J140" i="40"/>
  <c r="F124" i="40"/>
  <c r="I130" i="40"/>
  <c r="H157" i="40"/>
  <c r="G163" i="40"/>
  <c r="I153" i="40"/>
  <c r="K153" i="40"/>
  <c r="J170" i="40"/>
  <c r="H147" i="40"/>
  <c r="I137" i="40"/>
  <c r="H137" i="40"/>
  <c r="G154" i="40"/>
  <c r="F136" i="40"/>
  <c r="G137" i="40"/>
  <c r="F170" i="40"/>
  <c r="F154" i="40"/>
  <c r="I124" i="40"/>
  <c r="J154" i="40"/>
  <c r="H129" i="40"/>
  <c r="K137" i="40"/>
  <c r="I146" i="40"/>
  <c r="I163" i="40"/>
  <c r="K159" i="40"/>
  <c r="K160" i="40"/>
  <c r="K167" i="40"/>
  <c r="K165" i="40"/>
  <c r="K161" i="40"/>
  <c r="K166" i="40"/>
  <c r="K162" i="40"/>
  <c r="K168" i="40"/>
  <c r="H65" i="22"/>
  <c r="M65" i="22"/>
  <c r="O65" i="22"/>
  <c r="N65" i="22"/>
  <c r="L65" i="22"/>
  <c r="I65" i="22"/>
  <c r="F65" i="22"/>
  <c r="G65" i="22"/>
  <c r="P65" i="22"/>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<sst xmlns="http://schemas.openxmlformats.org/spreadsheetml/2006/main" count="4208" uniqueCount="197">
  <si>
    <t>Version number:</t>
  </si>
  <si>
    <t>File name:</t>
  </si>
  <si>
    <t>Date:</t>
  </si>
  <si>
    <t>For enquiries please contact:</t>
  </si>
  <si>
    <t>PR24@ofwat.gov.uk</t>
  </si>
  <si>
    <t>Instructions:</t>
  </si>
  <si>
    <t>See below.</t>
  </si>
  <si>
    <t>Conceptual model</t>
  </si>
  <si>
    <t>End of sheet</t>
  </si>
  <si>
    <t>Acronym</t>
  </si>
  <si>
    <t>Item Code</t>
  </si>
  <si>
    <t>Item Description</t>
  </si>
  <si>
    <t>Unit</t>
  </si>
  <si>
    <t>Model</t>
  </si>
  <si>
    <t>2011-12</t>
  </si>
  <si>
    <t>2012-13</t>
  </si>
  <si>
    <t>2013-14</t>
  </si>
  <si>
    <t>2014-15</t>
  </si>
  <si>
    <t>2015-16</t>
  </si>
  <si>
    <t>2016-17</t>
  </si>
  <si>
    <t>2017-18</t>
  </si>
  <si>
    <t>2018-19</t>
  </si>
  <si>
    <t>2019-20</t>
  </si>
  <si>
    <t>2020-21</t>
  </si>
  <si>
    <t>2021-22</t>
  </si>
  <si>
    <t>2022-23</t>
  </si>
  <si>
    <t>2023-24</t>
  </si>
  <si>
    <t>2024-25</t>
  </si>
  <si>
    <t>2025-26</t>
  </si>
  <si>
    <t>2026-27</t>
  </si>
  <si>
    <t>2027-28</t>
  </si>
  <si>
    <t>2028-29</t>
  </si>
  <si>
    <t>2029-30</t>
  </si>
  <si>
    <t>ANH</t>
  </si>
  <si>
    <t>C_LADMSOAWWWPOP_PR24CA004</t>
  </si>
  <si>
    <t>WAD - LAD from MSOA - wastewater - population</t>
  </si>
  <si>
    <t>nr</t>
  </si>
  <si>
    <t>Price Review 2024</t>
  </si>
  <si>
    <t>C_LOADBANDS13_PR24CA004</t>
  </si>
  <si>
    <t>Load treated in bands 1-3</t>
  </si>
  <si>
    <t>kg BOD5/day</t>
  </si>
  <si>
    <t>C_LOAD_PR24CA004</t>
  </si>
  <si>
    <t>Total load received by STWs</t>
  </si>
  <si>
    <t>C_MSOAWWWPOP_PR24CA004</t>
  </si>
  <si>
    <t>WAD - MSOA - wastewater - population</t>
  </si>
  <si>
    <t>C_NH3_PR24CA004</t>
  </si>
  <si>
    <t>Load  - Ammonia &lt;=3mg/l</t>
  </si>
  <si>
    <t>C_PCTBANDS13_PR24CA004</t>
  </si>
  <si>
    <t>Percent of load treated in bands 1-3</t>
  </si>
  <si>
    <t>%</t>
  </si>
  <si>
    <t>C_PCTNH3_PR24CA004</t>
  </si>
  <si>
    <t>Percent of load with ammonia consent below 3mg</t>
  </si>
  <si>
    <t>C_PROPPSLENGTH_PR24CA004</t>
  </si>
  <si>
    <t>Number of properties per km of sewer length</t>
  </si>
  <si>
    <t>C_PROPWWW_PR24CA004</t>
  </si>
  <si>
    <t>Number of connected properties - Wastewater</t>
  </si>
  <si>
    <t>C_PUMPCAPPL_PR24CA004</t>
  </si>
  <si>
    <t>Pumping capacity per sewer length</t>
  </si>
  <si>
    <t>C_PUMPCAP_PR24CA004</t>
  </si>
  <si>
    <t>Total pumping station capacity</t>
  </si>
  <si>
    <t>kW</t>
  </si>
  <si>
    <t>C_REALMODBASESBRT_PR24CA004</t>
  </si>
  <si>
    <t>Modelled base costs bioresources - total</t>
  </si>
  <si>
    <t>£m</t>
  </si>
  <si>
    <t>C_REALMODBASESBRU_PR24CA004</t>
  </si>
  <si>
    <t>Modelled base costs bioresources - unit</t>
  </si>
  <si>
    <t>C_REALMODBASESWC_PR24CA004</t>
  </si>
  <si>
    <t>Modelled base costs sewage collection</t>
  </si>
  <si>
    <t>C_REALMODBASESWT_PR24CA004</t>
  </si>
  <si>
    <t>Modelled base costs sewage treatment</t>
  </si>
  <si>
    <t>C_REALMODBASEWWWNP_PR24CA004</t>
  </si>
  <si>
    <t>Modelled base costs wastewater network plus</t>
  </si>
  <si>
    <t>C_SLENGTH_PR24CA004</t>
  </si>
  <si>
    <t>Total length of sewers</t>
  </si>
  <si>
    <t>km</t>
  </si>
  <si>
    <t>C_SLUDGEPROD_PR24CA004</t>
  </si>
  <si>
    <t>Total sewage sludge produced</t>
  </si>
  <si>
    <t>000s</t>
  </si>
  <si>
    <t>C_STWPPROP_PR24CA004</t>
  </si>
  <si>
    <t>Number of sewage treatment works per property</t>
  </si>
  <si>
    <t>C_STW_PR24CA004</t>
  </si>
  <si>
    <t>Total number of STWs</t>
  </si>
  <si>
    <t>C_URBAINMSOASLENGTH_PR24CA004</t>
  </si>
  <si>
    <t>Urban rainfall per sewer length</t>
  </si>
  <si>
    <t>C_URBAINMSOA_PR24CA004</t>
  </si>
  <si>
    <t>Urban rainfall excl. soil permeability - wastewater - MSOA</t>
  </si>
  <si>
    <t>mm</t>
  </si>
  <si>
    <t>C_WATS_PR24CA004</t>
  </si>
  <si>
    <t>Weighted average treatment size</t>
  </si>
  <si>
    <t>PR24QA_PR24CA06_OUT1</t>
  </si>
  <si>
    <t>Date &amp; Time for Model - PR24CA06</t>
  </si>
  <si>
    <t>Text</t>
  </si>
  <si>
    <t>PR24QA_PR24CA06_OUT2</t>
  </si>
  <si>
    <t>Name of Model - PR24CA06</t>
  </si>
  <si>
    <t>PR24QA_PR24CA06_OUT3</t>
  </si>
  <si>
    <t>F_Inputs time stamp - PR24CA06</t>
  </si>
  <si>
    <t>PR24QA_PR24CA06_OUT4</t>
  </si>
  <si>
    <t>Model override switch for - PR24CA06</t>
  </si>
  <si>
    <t>NES</t>
  </si>
  <si>
    <t>NWT</t>
  </si>
  <si>
    <t>SRN</t>
  </si>
  <si>
    <t>SVH</t>
  </si>
  <si>
    <t>SWB</t>
  </si>
  <si>
    <t>TMS</t>
  </si>
  <si>
    <t>WSH</t>
  </si>
  <si>
    <t>WSX</t>
  </si>
  <si>
    <t>YKY</t>
  </si>
  <si>
    <t>SVE</t>
  </si>
  <si>
    <t>HDD</t>
  </si>
  <si>
    <t>Ofwat forecast of cost drivers</t>
  </si>
  <si>
    <t xml:space="preserve">ONS forecasts of households annual growth rates </t>
  </si>
  <si>
    <t>C_TOTPROP_PR24CA004</t>
  </si>
  <si>
    <t>Historical</t>
  </si>
  <si>
    <t>PR24 Company forecast</t>
  </si>
  <si>
    <t>Industry</t>
  </si>
  <si>
    <t>Number of properties</t>
  </si>
  <si>
    <t>Final decision</t>
  </si>
  <si>
    <t>Hard coded decision</t>
  </si>
  <si>
    <t>Check</t>
  </si>
  <si>
    <t>Company forecast</t>
  </si>
  <si>
    <t>Ofwat forecast</t>
  </si>
  <si>
    <t>Sewer length</t>
  </si>
  <si>
    <t>Load</t>
  </si>
  <si>
    <t>Sludge produced</t>
  </si>
  <si>
    <t>Properties/sewer length (indirect forecast)</t>
  </si>
  <si>
    <t>Hard coded decision 25/10/2018</t>
  </si>
  <si>
    <t>Number of STWs</t>
  </si>
  <si>
    <t>Sewage treatment works per property (indirect forecast)</t>
  </si>
  <si>
    <t>Percent load treated in band 1-3</t>
  </si>
  <si>
    <t>Urban MSOA rainfall (million m3)</t>
  </si>
  <si>
    <t>Urban MSOA rainfall per sewage length (indirect forecast)</t>
  </si>
  <si>
    <t>END OF SHEET</t>
  </si>
  <si>
    <t>codecombine</t>
  </si>
  <si>
    <t>companycode</t>
  </si>
  <si>
    <t>financialyear</t>
  </si>
  <si>
    <t>properties</t>
  </si>
  <si>
    <t>sewerlength</t>
  </si>
  <si>
    <t>load</t>
  </si>
  <si>
    <t>sludgeprod</t>
  </si>
  <si>
    <t>pumpingcapperlength</t>
  </si>
  <si>
    <t>density</t>
  </si>
  <si>
    <t>WAD_LADfromMSOA_population</t>
  </si>
  <si>
    <t>WAD_MSOA_population</t>
  </si>
  <si>
    <t>swtwperpro</t>
  </si>
  <si>
    <t>pctnh3below3mg</t>
  </si>
  <si>
    <t>pctbands13</t>
  </si>
  <si>
    <t>WATS</t>
  </si>
  <si>
    <t>urbanrainfallperlength</t>
  </si>
  <si>
    <t>PR24QA_PR24CA07_OUT1</t>
  </si>
  <si>
    <t>PR24QA_PR24CA07_OUT2</t>
  </si>
  <si>
    <t>PR24QA_PR24CA07_OUT3</t>
  </si>
  <si>
    <t>PR24QA_PR24CA07_OUT4</t>
  </si>
  <si>
    <t>Combination of company and year</t>
  </si>
  <si>
    <t>Company unique code</t>
  </si>
  <si>
    <t>Financial year</t>
  </si>
  <si>
    <t>Number of connected properties - Wastewater_OFWAT</t>
  </si>
  <si>
    <t>Total length of sewers_OFWAT</t>
  </si>
  <si>
    <t>Total load received by STWs_OFWAT</t>
  </si>
  <si>
    <t>Total sewage sludge produced _OFWAT</t>
  </si>
  <si>
    <t>Pumping capacity per sewer length_OFWAT</t>
  </si>
  <si>
    <t>Number of properties per km of sewer length_OFWAT</t>
  </si>
  <si>
    <t>WAD - LAD from MSOA - wastewater - population_OFWAT</t>
  </si>
  <si>
    <t>WAD - MSOA - wastewater - population_OFWAT</t>
  </si>
  <si>
    <t>Number of sewage treatment works per property_OFWAT</t>
  </si>
  <si>
    <t>Percent of load with ammonia consent below 3mg_OFWAT</t>
  </si>
  <si>
    <t>Percent of load treated in bands 1-3_OFWAT</t>
  </si>
  <si>
    <t>Weighted average treatment size_OFWAT</t>
  </si>
  <si>
    <t>Urban rainfall per sewer length_OFWAT</t>
  </si>
  <si>
    <t>Date &amp; Time for Model - PR24CA07</t>
  </si>
  <si>
    <t>Name of Model - PR24CA07</t>
  </si>
  <si>
    <t>F_Inputs time stamp - PR24CA07</t>
  </si>
  <si>
    <t>Model override switch for - PR24CA07</t>
  </si>
  <si>
    <t>PR24CA07_OUT</t>
  </si>
  <si>
    <t>Reference</t>
  </si>
  <si>
    <t>Item description</t>
  </si>
  <si>
    <t>C_PROPWWW_PR24CA005_OFWAT</t>
  </si>
  <si>
    <t>C_SLENGTH_PR24CA005_OFWAT</t>
  </si>
  <si>
    <t>C_LOAD_PR24CA005_OFWAT</t>
  </si>
  <si>
    <t>C_SLUDGEPROD_PR24CA005_OFWAT</t>
  </si>
  <si>
    <t>C_PUMPCAPPL_PR24CA005_OFWAT</t>
  </si>
  <si>
    <t>C_PROPPSLENGTH_PR24CA005_OFWAT</t>
  </si>
  <si>
    <t>C_LADMSOAWWWPOP_PR24CA005_OFWAT</t>
  </si>
  <si>
    <t>C_MSOAWWWPOP_PR24CA005_OFWAT</t>
  </si>
  <si>
    <t>C_STWPPROP_PR24CA004_OFWAT</t>
  </si>
  <si>
    <t>C_PCTNH3_PR24CA005_OFWAT</t>
  </si>
  <si>
    <t>C_PCTBANDS13_PR24CA005_OFWAT</t>
  </si>
  <si>
    <t>C_WATS_PR24CA005_OFWAT</t>
  </si>
  <si>
    <t>C_URBAINMSOASLENGTH_PR24CA005_OFWAT</t>
  </si>
  <si>
    <t>Percent load with ammonia &lt;=3mg/l</t>
  </si>
  <si>
    <t>PR24CA06 - WW1_Fout</t>
  </si>
  <si>
    <t>Company Acronym</t>
  </si>
  <si>
    <t>Item Unit</t>
  </si>
  <si>
    <t>Item Table Suite</t>
  </si>
  <si>
    <t>PR24CA06 - WW1 - FD PQ removed.xlsx</t>
  </si>
  <si>
    <t>[…]13/11/2024 10:27:36</t>
  </si>
  <si>
    <t>Model code:</t>
  </si>
  <si>
    <t>PR24CA07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</si>
</sst>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43" formatCode="_-* #,##0.00_-;\-* #,##0.00_-;_-* &quot;-&quot;??_-;_-@_-"/>
    <numFmt numFmtId="164" formatCode="_(* #,##0.00_);_(* \(#,##0.00\);_(* &quot;-&quot;??_);_(@_)"/>
    <numFmt numFmtId="165" formatCode="0.000"/>
    <numFmt numFmtId="166" formatCode="0.0"/>
    <numFmt numFmtId="167" formatCode="#,##0_);\(#,##0\);&quot;-  &quot;;&quot; &quot;@&quot; &quot;"/>
    <numFmt numFmtId="168" formatCode="#,##0.0000_);\(#,##0.0000\);&quot;-  &quot;;&quot; &quot;@&quot; &quot;"/>
    <numFmt numFmtId="169" formatCode="0.00%_);\-0.00%_);&quot;-  &quot;;&quot; &quot;@&quot; &quot;"/>
    <numFmt numFmtId="170" formatCode="dd\ mmm\ yyyy_);\(###0\);&quot;-  &quot;;&quot; &quot;@&quot; &quot;"/>
    <numFmt numFmtId="171" formatCode="dd\ mmm\ yy_);\(###0\);&quot;-  &quot;;&quot; &quot;@&quot; &quot;"/>
    <numFmt numFmtId="172" formatCode="###0_);\(###0\);&quot;-  &quot;;&quot; &quot;@&quot; &quot;"/>
    <numFmt numFmtId="173" formatCode="&quot;£&quot;#,##0.00"/>
    <numFmt numFmtId="174" formatCode="#,##0.0_ ;[Red]\-#,##0.0\ "/>
    <numFmt numFmtId="175" formatCode="#,##0_ ;[Red]\-#,##0\ "/>
    <numFmt numFmtId="176" formatCode="_-* #,##0_-;\-* #,##0_-;_-* &quot;-&quot;??_-;_-@_-"/>
    <numFmt numFmtId="177" formatCode="_(* #,##0_);_(* \(#,##0\);_(* &quot;-&quot;??_);_(@_)"/>
    <numFmt numFmtId="178" formatCode="_(* #,##0.0_);_(* \(#,##0.0\);_(* &quot;-&quot;??_);_(@_)"/>
    <numFmt numFmtId="179" formatCode="_(* #,##0.00000_);_(* \(#,##0.00000\);_(* &quot;-&quot;??_);_(@_)"/>
    <numFmt numFmtId="180" formatCode="0.0%"/>
    <numFmt numFmtId="181" formatCode="0.00%;\-0.00%_);&quot;-  &quot;;&quot; &quot;@&quot; &quot;"/>
    <numFmt numFmtId="182" formatCode="#,##0.0000;\(#,##0.0000\);&quot;-  &quot;;&quot; &quot;@&quot; &quot;"/>
    <numFmt numFmtId="183" formatCode="_-* #,##0.0000_-;\-* #,##0.0000_-;_-* &quot;-&quot;??_-;_-@_-"/>
    <numFmt numFmtId="184" formatCode="_(* #,##0.0000_);_(* \(#,##0.0000\);_(* &quot;-&quot;??_);_(@_)"/>
    <numFmt numFmtId="185" formatCode="#,##0.000"/>
    <numFmt numFmtId="186" formatCode="mmmm\ yyyy;@"/>
  </numFmts>
  <fonts count="71">
    <font>
      <sz val="11"/>
      <color theme="1"/>
      <name val="Arial"/>
      <family val="2"/>
    </font>
    <font>
      <sz val="11"/>
      <color theme="1"/>
      <name val="Calibri"/>
      <family val="2"/>
      <scheme val="minor"/>
    </font>
    <font>
      <sz val="10"/>
      <name val="Arial"/>
      <family val="2"/>
    </font>
    <font>
      <sz val="10"/>
      <color theme="1"/>
      <name val="Arial"/>
      <family val="2"/>
    </font>
    <font>
      <sz val="11"/>
      <color theme="1"/>
      <name val="Arial"/>
      <family val="2"/>
    </font>
    <font>
      <sz val="9"/>
      <color theme="1"/>
      <name val="Arial"/>
      <family val="2"/>
    </font>
    <font>
      <sz val="10"/>
      <color theme="1"/>
      <name val="Calibri"/>
      <family val="2"/>
      <scheme val="minor"/>
    </font>
    <font>
      <sz val="10"/>
      <color theme="1"/>
      <name val="Franklin Gothic Demi"/>
      <family val="2"/>
    </font>
    <font>
      <sz val="15"/>
      <color theme="0"/>
      <name val="Franklin Gothic Demi"/>
      <family val="2"/>
    </font>
    <font>
      <sz val="10"/>
      <color rgb="FF0078C9"/>
      <name val="Franklin Gothic Demi"/>
      <family val="2"/>
    </font>
    <font>
      <sz val="9"/>
      <name val="Arial"/>
      <family val="2"/>
    </font>
    <font>
      <sz val="11"/>
      <color indexed="8"/>
      <name val="Calibri"/>
      <family val="2"/>
      <scheme val="minor"/>
    </font>
    <font>
      <sz val="11"/>
      <color theme="1"/>
      <name val="Verdana"/>
      <family val="2"/>
    </font>
    <font>
      <sz val="10"/>
      <color rgb="FF000000"/>
      <name val="Arial"/>
      <family val="2"/>
    </font>
    <font>
      <b/>
      <sz val="11"/>
      <color rgb="FFA32020"/>
      <name val="Arial"/>
      <family val="2"/>
    </font>
    <font>
      <sz val="10"/>
      <color theme="0"/>
      <name val="Arial"/>
      <family val="2"/>
    </font>
    <font>
      <sz val="12"/>
      <name val="Arial MT"/>
    </font>
    <font>
      <u/>
      <sz val="11"/>
      <color theme="10"/>
      <name val="arial"/>
      <family val="2"/>
    </font>
    <font>
      <sz val="11"/>
      <color indexed="8"/>
      <name val="Arial"/>
      <family val="2"/>
    </font>
    <font>
      <sz val="18"/>
      <name val="Arial MT"/>
      <family val="2"/>
    </font>
    <font>
      <sz val="11"/>
      <color indexed="8"/>
      <name val="Times New Roman"/>
      <family val="1"/>
    </font>
    <font>
      <b/>
      <i/>
      <sz val="11"/>
      <color indexed="8"/>
      <name val="Times New Roman"/>
      <family val="1"/>
    </font>
    <font>
      <b/>
      <sz val="11"/>
      <color indexed="16"/>
      <name val="Times New Roman"/>
      <family val="1"/>
    </font>
    <font>
      <b/>
      <sz val="22"/>
      <color indexed="8"/>
      <name val="Times New Roman"/>
      <family val="1"/>
    </font>
    <font>
      <b/>
      <sz val="10"/>
      <name val="Tahoma"/>
      <family val="2"/>
    </font>
    <font>
      <sz val="11"/>
      <color indexed="8"/>
      <name val="Verdana"/>
      <family val="2"/>
    </font>
    <font>
      <sz val="11"/>
      <color indexed="8"/>
      <name val="Calibri"/>
      <family val="2"/>
    </font>
    <font>
      <sz val="10"/>
      <name val="Calibri"/>
      <family val="2"/>
      <scheme val="minor"/>
    </font>
    <font>
      <b/>
      <sz val="11"/>
      <color theme="1"/>
      <name val="Arial"/>
      <family val="2"/>
    </font>
    <font>
      <sz val="18"/>
      <color theme="3"/>
      <name val="Calibri Light"/>
      <family val="2"/>
      <scheme val="major"/>
    </font>
    <font>
      <b/>
      <sz val="15"/>
      <color theme="3"/>
      <name val="Arial"/>
      <family val="2"/>
    </font>
    <font>
      <b/>
      <sz val="13"/>
      <color theme="3"/>
      <name val="Arial"/>
      <family val="2"/>
    </font>
    <font>
      <b/>
      <sz val="11"/>
      <color theme="3"/>
      <name val="Arial"/>
      <family val="2"/>
    </font>
    <font>
      <sz val="11"/>
      <color rgb="FF006100"/>
      <name val="Arial"/>
      <family val="2"/>
    </font>
    <font>
      <sz val="11"/>
      <color rgb="FF9C0006"/>
      <name val="Arial"/>
      <family val="2"/>
    </font>
    <font>
      <sz val="11"/>
      <color rgb="FF9C5700"/>
      <name val="Arial"/>
      <family val="2"/>
    </font>
    <font>
      <sz val="11"/>
      <color rgb="FF3F3F76"/>
      <name val="Arial"/>
      <family val="2"/>
    </font>
    <font>
      <b/>
      <sz val="11"/>
      <color rgb="FF3F3F3F"/>
      <name val="Arial"/>
      <family val="2"/>
    </font>
    <font>
      <b/>
      <sz val="11"/>
      <color rgb="FFFA7D00"/>
      <name val="Arial"/>
      <family val="2"/>
    </font>
    <font>
      <sz val="11"/>
      <color rgb="FFFA7D00"/>
      <name val="Arial"/>
      <family val="2"/>
    </font>
    <font>
      <b/>
      <sz val="11"/>
      <color theme="0"/>
      <name val="Arial"/>
      <family val="2"/>
    </font>
    <font>
      <sz val="11"/>
      <color rgb="FFFF0000"/>
      <name val="Arial"/>
      <family val="2"/>
    </font>
    <font>
      <i/>
      <sz val="11"/>
      <color rgb="FF7F7F7F"/>
      <name val="Arial"/>
      <family val="2"/>
    </font>
    <font>
      <sz val="11"/>
      <color theme="0"/>
      <name val="Arial"/>
      <family val="2"/>
    </font>
    <font>
      <sz val="11"/>
      <name val="Calibri"/>
      <family val="2"/>
    </font>
    <font>
      <sz val="8"/>
      <name val="Arial"/>
      <family val="2"/>
    </font>
    <font>
      <b/>
      <sz val="11"/>
      <color theme="0"/>
      <name val="Calibri"/>
      <family val="2"/>
      <scheme val="minor"/>
    </font>
    <font>
      <sz val="16"/>
      <name val="Calibri"/>
      <family val="2"/>
      <scheme val="minor"/>
    </font>
    <font>
      <b/>
      <sz val="16"/>
      <name val="Calibri"/>
      <family val="2"/>
      <scheme val="minor"/>
    </font>
    <font>
      <sz val="8"/>
      <color theme="1"/>
      <name val="Tahoma"/>
      <family val="2"/>
    </font>
    <font>
      <sz val="24"/>
      <color theme="0"/>
      <name val="Calibri"/>
      <family val="2"/>
      <scheme val="minor"/>
    </font>
    <font>
      <sz val="10"/>
      <name val="Calibri"/>
      <family val="2"/>
    </font>
    <font>
      <sz val="18"/>
      <name val="Calibri"/>
      <family val="2"/>
      <scheme val="minor"/>
    </font>
    <font>
      <b/>
      <sz val="18"/>
      <name val="Calibri"/>
      <family val="2"/>
      <scheme val="minor"/>
    </font>
    <font>
      <u/>
      <sz val="8"/>
      <color theme="10"/>
      <name val="Tahoma"/>
      <family val="2"/>
    </font>
    <font>
      <b/>
      <sz val="16"/>
      <color theme="3"/>
      <name val="Calibri"/>
      <family val="2"/>
    </font>
    <font>
      <b/>
      <sz val="10"/>
      <name val="Calibri"/>
      <family val="2"/>
      <scheme val="minor"/>
    </font>
    <font>
      <sz val="10"/>
      <color theme="1"/>
      <name val="Calibri"/>
      <family val="2"/>
    </font>
    <font>
      <b/>
      <sz val="11"/>
      <color rgb="FF0071CE"/>
      <name val="Calibri"/>
      <family val="2"/>
    </font>
    <font>
      <b/>
      <sz val="10"/>
      <color rgb="FF0071CE"/>
      <name val="Calibri"/>
      <family val="2"/>
    </font>
    <font>
      <b/>
      <sz val="10"/>
      <color indexed="8"/>
      <name val="Calibri"/>
      <family val="2"/>
      <scheme val="minor"/>
    </font>
    <font>
      <sz val="10"/>
      <color indexed="8"/>
      <name val="Calibri"/>
      <family val="2"/>
      <scheme val="minor"/>
    </font>
    <font>
      <sz val="10"/>
      <color indexed="9"/>
      <name val="Calibri"/>
      <family val="2"/>
      <scheme val="minor"/>
    </font>
    <font>
      <b/>
      <sz val="10"/>
      <color theme="1"/>
      <name val="Calibri"/>
      <family val="2"/>
      <scheme val="minor"/>
    </font>
    <font>
      <b/>
      <sz val="10"/>
      <color theme="0"/>
      <name val="Calibri"/>
      <family val="2"/>
      <scheme val="minor"/>
    </font>
    <font>
      <b/>
      <sz val="10"/>
      <color theme="0"/>
      <name val="Arial"/>
      <family val="2"/>
    </font>
    <font>
      <i/>
      <sz val="10"/>
      <color theme="1"/>
      <name val="Calibri"/>
      <family val="2"/>
      <scheme val="minor"/>
    </font>
    <font>
      <b/>
      <i/>
      <sz val="10"/>
      <color theme="1"/>
      <name val="Calibri"/>
      <family val="2"/>
      <scheme val="minor"/>
    </font>
    <font>
      <sz val="10"/>
      <color theme="9"/>
      <name val="Calibri"/>
      <family val="2"/>
      <scheme val="minor"/>
    </font>
    <font>
      <b/>
      <u/>
      <sz val="11"/>
      <name val="Calibri"/>
      <family val="2"/>
    </font>
    <font>
      <b/>
      <sz val="11"/>
      <name val="Calibri"/>
      <family val="2"/>
    </font>
  </fonts>
  <fills count="59">
    <fill>
      <patternFill patternType="none"/>
    </fill>
    <fill>
      <patternFill patternType="gray125"/>
    </fill>
    <fill>
      <patternFill patternType="solid">
        <fgColor rgb="FFFFFF00"/>
        <bgColor indexed="64"/>
      </patternFill>
    </fill>
    <fill>
      <patternFill patternType="solid">
        <fgColor theme="2"/>
        <bgColor indexed="64"/>
      </patternFill>
    </fill>
    <fill>
      <patternFill patternType="solid">
        <fgColor theme="6" tint="0.79998168889431442"/>
        <bgColor indexed="64"/>
      </patternFill>
    </fill>
    <fill>
      <patternFill patternType="solid">
        <fgColor theme="5" tint="0.39997558519241921"/>
        <bgColor indexed="64"/>
      </patternFill>
    </fill>
    <fill>
      <patternFill patternType="solid">
        <fgColor rgb="FF003479"/>
        <bgColor indexed="64"/>
      </patternFill>
    </fill>
    <fill>
      <patternFill patternType="solid">
        <fgColor rgb="FFE0DCD8"/>
        <bgColor indexed="64"/>
      </patternFill>
    </fill>
    <fill>
      <patternFill patternType="solid">
        <fgColor rgb="FFFCEABF"/>
        <bgColor indexed="64"/>
      </patternFill>
    </fill>
    <fill>
      <patternFill patternType="solid">
        <fgColor rgb="FFBFDDF1"/>
        <bgColor indexed="64"/>
      </patternFill>
    </fill>
    <fill>
      <patternFill patternType="solid">
        <fgColor rgb="FFF2BFE0"/>
        <bgColor indexed="64"/>
      </patternFill>
    </fill>
    <fill>
      <patternFill patternType="solid">
        <fgColor indexed="9"/>
        <bgColor indexed="64"/>
      </patternFill>
    </fill>
    <fill>
      <patternFill patternType="solid">
        <fgColor indexed="43"/>
      </patternFill>
    </fill>
    <fill>
      <patternFill patternType="solid">
        <fgColor rgb="FFFE4819"/>
        <bgColor indexed="64"/>
      </patternFill>
    </fill>
    <fill>
      <patternFill patternType="solid">
        <fgColor rgb="FFF7BF40"/>
        <bgColor indexed="64"/>
      </patternFill>
    </fill>
    <fill>
      <patternFill patternType="solid">
        <fgColor rgb="FF719500"/>
        <bgColor indexed="64"/>
      </patternFill>
    </fill>
    <fill>
      <patternFill patternType="solid">
        <fgColor rgb="FFD740A2"/>
        <bgColor indexed="64"/>
      </patternFill>
    </fill>
    <fill>
      <patternFill patternType="solid">
        <fgColor rgb="FFD3D3D3"/>
        <bgColor indexed="64"/>
      </patternFill>
    </fill>
    <fill>
      <patternFill patternType="solid">
        <fgColor theme="4" tint="0.79998168889431442"/>
        <bgColor indexed="64"/>
      </patternFill>
    </fill>
    <fill>
      <patternFill patternType="solid">
        <fgColor theme="1"/>
        <bgColor indexed="64"/>
      </patternFill>
    </fill>
    <fill>
      <patternFill patternType="solid">
        <fgColor theme="0" tint="-0.14999847407452621"/>
        <bgColor indexed="64"/>
      </patternFill>
    </fill>
    <fill>
      <patternFill patternType="solid">
        <fgColor indexed="42"/>
        <bgColor indexed="42"/>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9" tint="0.39997558519241921"/>
        <bgColor indexed="64"/>
      </patternFill>
    </fill>
    <fill>
      <patternFill patternType="solid">
        <fgColor rgb="FF003595"/>
        <bgColor indexed="64"/>
      </patternFill>
    </fill>
    <fill>
      <patternFill patternType="solid">
        <fgColor rgb="FFDCECF5"/>
        <bgColor indexed="64"/>
      </patternFill>
    </fill>
    <fill>
      <patternFill patternType="solid">
        <fgColor rgb="FFD9D9D9"/>
        <bgColor indexed="64"/>
      </patternFill>
    </fill>
    <fill>
      <patternFill patternType="solid">
        <fgColor rgb="FFFFFF00"/>
      </patternFill>
    </fill>
    <fill>
      <patternFill patternType="solid">
        <fgColor rgb="FFFFFFE0"/>
      </patternFill>
    </fill>
  </fills>
  <borders count="21">
    <border>
      <left/>
      <right/>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ck">
        <color theme="3"/>
      </top>
      <bottom/>
      <diagonal/>
    </border>
    <border>
      <left style="thin">
        <color rgb="FF857362"/>
      </left>
      <right style="thin">
        <color rgb="FF857362"/>
      </right>
      <top style="thin">
        <color rgb="FF857362"/>
      </top>
      <bottom style="thin">
        <color rgb="FF857362"/>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ck">
        <color rgb="FF857362"/>
      </left>
      <right style="thick">
        <color rgb="FF857362"/>
      </right>
      <top style="thick">
        <color rgb="FF857362"/>
      </top>
      <bottom style="thick">
        <color rgb="FF857362"/>
      </bottom>
      <diagonal/>
    </border>
    <border>
      <left/>
      <right style="thin">
        <color indexed="64"/>
      </right>
      <top/>
      <bottom/>
      <diagonal/>
    </border>
    <border>
      <left style="thin">
        <color indexed="64"/>
      </left>
      <right style="thin">
        <color indexed="64"/>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diagonal/>
    </border>
  </borders>
  <cellStyleXfs count="23857">
    <xf numFmtId="0" fontId="0" fillId="0" borderId="0"/>
    <xf numFmtId="0" fontId="1" fillId="0" borderId="0"/>
    <xf numFmtId="0" fontId="2" fillId="0" borderId="0"/>
    <xf numFmtId="167" fontId="4" fillId="0" borderId="0" applyFont="0" applyFill="0" applyBorder="0" applyProtection="0">
      <alignment vertical="top"/>
    </xf>
    <xf numFmtId="164" fontId="4" fillId="0" borderId="0" applyFont="0" applyFill="0" applyBorder="0" applyAlignment="0" applyProtection="0"/>
    <xf numFmtId="169" fontId="4" fillId="0" borderId="0" applyFont="0" applyFill="0" applyBorder="0" applyProtection="0">
      <alignment vertical="top"/>
    </xf>
    <xf numFmtId="0" fontId="4" fillId="0" borderId="0"/>
    <xf numFmtId="0" fontId="4" fillId="0" borderId="0"/>
    <xf numFmtId="164" fontId="4" fillId="0" borderId="0" applyFont="0" applyFill="0" applyBorder="0" applyAlignment="0" applyProtection="0"/>
    <xf numFmtId="9" fontId="4" fillId="0" borderId="0" applyFont="0" applyFill="0" applyBorder="0" applyAlignment="0" applyProtection="0"/>
    <xf numFmtId="0" fontId="11" fillId="0" borderId="0"/>
    <xf numFmtId="0" fontId="12" fillId="0" borderId="0"/>
    <xf numFmtId="0" fontId="4" fillId="0" borderId="0"/>
    <xf numFmtId="0" fontId="2" fillId="0" borderId="0"/>
    <xf numFmtId="0" fontId="4" fillId="0" borderId="0"/>
    <xf numFmtId="0" fontId="4" fillId="0" borderId="0"/>
    <xf numFmtId="9" fontId="12" fillId="0" borderId="0" applyFont="0" applyFill="0" applyBorder="0" applyAlignment="0" applyProtection="0"/>
    <xf numFmtId="0" fontId="4" fillId="0" borderId="0"/>
    <xf numFmtId="167" fontId="4" fillId="0" borderId="0" applyFont="0" applyFill="0" applyBorder="0" applyProtection="0">
      <alignment vertical="top"/>
    </xf>
    <xf numFmtId="0" fontId="4" fillId="0" borderId="0"/>
    <xf numFmtId="0" fontId="14" fillId="0" borderId="0" applyNumberFormat="0" applyFill="0" applyAlignment="0"/>
    <xf numFmtId="164" fontId="4" fillId="0" borderId="0" applyFont="0" applyFill="0" applyBorder="0" applyAlignment="0" applyProtection="0"/>
    <xf numFmtId="0" fontId="1" fillId="0" borderId="0"/>
    <xf numFmtId="9" fontId="2" fillId="0" borderId="0" applyFont="0" applyFill="0" applyBorder="0" applyAlignment="0" applyProtection="0"/>
    <xf numFmtId="0" fontId="10" fillId="12" borderId="7" applyNumberFormat="0" applyFont="0" applyAlignment="0" applyProtection="0"/>
    <xf numFmtId="9" fontId="1" fillId="0" borderId="0" applyFont="0" applyFill="0" applyBorder="0" applyAlignment="0" applyProtection="0"/>
    <xf numFmtId="0" fontId="2" fillId="0" borderId="0" applyNumberFormat="0" applyFill="0" applyBorder="0" applyProtection="0">
      <alignment horizontal="right" vertical="top"/>
    </xf>
    <xf numFmtId="0" fontId="12" fillId="0" borderId="0"/>
    <xf numFmtId="164" fontId="12" fillId="0" borderId="0" applyFont="0" applyFill="0" applyBorder="0" applyAlignment="0" applyProtection="0"/>
    <xf numFmtId="168" fontId="4" fillId="0" borderId="0" applyFont="0" applyFill="0" applyBorder="0" applyProtection="0">
      <alignment vertical="top"/>
    </xf>
    <xf numFmtId="0" fontId="16" fillId="0" borderId="0"/>
    <xf numFmtId="0" fontId="2" fillId="0" borderId="0">
      <alignment vertical="top"/>
    </xf>
    <xf numFmtId="0" fontId="4" fillId="0" borderId="0"/>
    <xf numFmtId="0" fontId="4" fillId="0" borderId="0"/>
    <xf numFmtId="0" fontId="4" fillId="0" borderId="0"/>
    <xf numFmtId="0" fontId="4" fillId="0" borderId="0"/>
    <xf numFmtId="0" fontId="13" fillId="0" borderId="0" applyNumberFormat="0" applyBorder="0" applyProtection="0"/>
    <xf numFmtId="164" fontId="4" fillId="0" borderId="0" applyFont="0" applyFill="0" applyBorder="0" applyAlignment="0" applyProtection="0"/>
    <xf numFmtId="164" fontId="4" fillId="0" borderId="0" applyFont="0" applyFill="0" applyBorder="0" applyAlignment="0" applyProtection="0"/>
    <xf numFmtId="164" fontId="12" fillId="0" borderId="0" applyFont="0" applyFill="0" applyBorder="0" applyAlignment="0" applyProtection="0"/>
    <xf numFmtId="170" fontId="4" fillId="0" borderId="0" applyFont="0" applyFill="0" applyBorder="0" applyProtection="0">
      <alignment vertical="top"/>
    </xf>
    <xf numFmtId="171" fontId="4" fillId="0" borderId="0" applyFont="0" applyFill="0" applyBorder="0" applyProtection="0">
      <alignment vertical="top"/>
    </xf>
    <xf numFmtId="172" fontId="4" fillId="0" borderId="0" applyFont="0" applyFill="0" applyBorder="0" applyProtection="0">
      <alignment vertical="top"/>
    </xf>
    <xf numFmtId="173" fontId="8" fillId="6" borderId="0" applyNumberFormat="0">
      <alignment horizontal="left"/>
    </xf>
    <xf numFmtId="0" fontId="9" fillId="7" borderId="0" applyNumberFormat="0"/>
    <xf numFmtId="0" fontId="5" fillId="13" borderId="0" applyBorder="0"/>
    <xf numFmtId="174" fontId="3" fillId="14" borderId="0">
      <alignment horizontal="right" vertical="center"/>
    </xf>
    <xf numFmtId="0" fontId="3" fillId="9" borderId="6">
      <alignment horizontal="right" vertical="center" wrapText="1"/>
    </xf>
    <xf numFmtId="0" fontId="3" fillId="10" borderId="6">
      <alignment horizontal="right" vertical="center" wrapText="1"/>
    </xf>
    <xf numFmtId="0" fontId="9" fillId="7" borderId="6">
      <alignment horizontal="center" vertical="center" wrapText="1"/>
    </xf>
    <xf numFmtId="0" fontId="7" fillId="8" borderId="8">
      <alignment horizontal="left" vertical="center" wrapText="1"/>
    </xf>
    <xf numFmtId="174" fontId="15" fillId="15" borderId="0">
      <alignment horizontal="right" vertical="center"/>
    </xf>
    <xf numFmtId="0" fontId="8" fillId="6" borderId="6">
      <alignment horizontal="left" vertical="center" wrapText="1" readingOrder="1"/>
    </xf>
    <xf numFmtId="0" fontId="3" fillId="8" borderId="6">
      <alignment horizontal="right" vertical="center" wrapText="1"/>
    </xf>
    <xf numFmtId="0" fontId="15" fillId="13" borderId="6">
      <alignment horizontal="right" vertical="center" wrapText="1"/>
    </xf>
    <xf numFmtId="0" fontId="3" fillId="0" borderId="6">
      <alignment horizontal="left" vertical="center" wrapText="1"/>
    </xf>
    <xf numFmtId="175" fontId="15" fillId="16" borderId="0">
      <alignment horizontal="right" vertical="center"/>
    </xf>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2"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2"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2"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2"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2"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2" fillId="0" borderId="0" applyFont="0" applyFill="0" applyBorder="0" applyAlignment="0" applyProtection="0"/>
    <xf numFmtId="167" fontId="4" fillId="0" borderId="0" applyFont="0" applyFill="0" applyBorder="0" applyProtection="0">
      <alignment vertical="top"/>
    </xf>
    <xf numFmtId="169" fontId="4" fillId="0" borderId="0" applyFont="0" applyFill="0" applyBorder="0" applyProtection="0">
      <alignment vertical="top"/>
    </xf>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2"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2"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2"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2"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2"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2"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2"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2"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2"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2"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2"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2"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2"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2"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2"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2"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2"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2"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2"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2"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2"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2"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2"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2" fillId="0" borderId="0" applyFont="0" applyFill="0" applyBorder="0" applyAlignment="0" applyProtection="0"/>
    <xf numFmtId="0" fontId="4" fillId="0" borderId="0"/>
    <xf numFmtId="0"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4"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12"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0" fontId="24" fillId="17" borderId="0"/>
    <xf numFmtId="0" fontId="17" fillId="0" borderId="0" applyNumberFormat="0" applyFill="0" applyBorder="0" applyAlignment="0" applyProtection="0"/>
    <xf numFmtId="0" fontId="19" fillId="0" borderId="0"/>
    <xf numFmtId="0" fontId="2" fillId="0" borderId="0"/>
    <xf numFmtId="0" fontId="26" fillId="0" borderId="0"/>
    <xf numFmtId="0" fontId="26" fillId="0" borderId="0"/>
    <xf numFmtId="0" fontId="11" fillId="0" borderId="0"/>
    <xf numFmtId="0" fontId="4" fillId="0" borderId="0"/>
    <xf numFmtId="0" fontId="12" fillId="0" borderId="0"/>
    <xf numFmtId="0" fontId="4" fillId="0" borderId="0"/>
    <xf numFmtId="0" fontId="12" fillId="0" borderId="0"/>
    <xf numFmtId="40" fontId="20" fillId="11" borderId="0">
      <alignment horizontal="right"/>
    </xf>
    <xf numFmtId="0" fontId="21" fillId="11" borderId="0">
      <alignment horizontal="right"/>
    </xf>
    <xf numFmtId="0" fontId="22" fillId="11" borderId="9"/>
    <xf numFmtId="0" fontId="22" fillId="0" borderId="0" applyBorder="0">
      <alignment horizontal="centerContinuous"/>
    </xf>
    <xf numFmtId="0" fontId="23" fillId="0" borderId="0" applyBorder="0">
      <alignment horizontal="centerContinuous"/>
    </xf>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4" fillId="0" borderId="0" applyFont="0" applyFill="0" applyBorder="0" applyAlignment="0" applyProtection="0"/>
    <xf numFmtId="9" fontId="18"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12"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12" fillId="0" borderId="0" applyFont="0" applyFill="0" applyBorder="0" applyAlignment="0" applyProtection="0"/>
    <xf numFmtId="9" fontId="18" fillId="0" borderId="0" applyFont="0" applyFill="0" applyBorder="0" applyAlignment="0" applyProtection="0"/>
    <xf numFmtId="9" fontId="4" fillId="0" borderId="0" applyFont="0" applyFill="0" applyBorder="0" applyAlignment="0" applyProtection="0"/>
    <xf numFmtId="9" fontId="18" fillId="0" borderId="0" applyFont="0" applyFill="0" applyBorder="0" applyAlignment="0" applyProtection="0"/>
    <xf numFmtId="167" fontId="4" fillId="0" borderId="0" applyFont="0" applyFill="0" applyBorder="0" applyProtection="0">
      <alignment vertical="top"/>
    </xf>
    <xf numFmtId="164" fontId="4" fillId="0" borderId="0" applyFont="0" applyFill="0" applyBorder="0" applyAlignment="0" applyProtection="0"/>
    <xf numFmtId="169" fontId="4" fillId="0" borderId="0" applyFont="0" applyFill="0" applyBorder="0" applyProtection="0">
      <alignment vertical="top"/>
    </xf>
    <xf numFmtId="164" fontId="4" fillId="0" borderId="0" applyFont="0" applyFill="0" applyBorder="0" applyAlignment="0" applyProtection="0"/>
    <xf numFmtId="167" fontId="4" fillId="0" borderId="0" applyFont="0" applyFill="0" applyBorder="0" applyProtection="0">
      <alignment vertical="top"/>
    </xf>
    <xf numFmtId="0" fontId="4" fillId="0" borderId="0"/>
    <xf numFmtId="9" fontId="12" fillId="0" borderId="0" applyFont="0" applyFill="0" applyBorder="0" applyAlignment="0" applyProtection="0"/>
    <xf numFmtId="167" fontId="4" fillId="0" borderId="0" applyFont="0" applyFill="0" applyBorder="0" applyProtection="0">
      <alignment vertical="top"/>
    </xf>
    <xf numFmtId="167" fontId="4" fillId="0" borderId="0" applyFont="0" applyFill="0" applyBorder="0" applyProtection="0">
      <alignment vertical="top"/>
    </xf>
    <xf numFmtId="164" fontId="4" fillId="0" borderId="0" applyFont="0" applyFill="0" applyBorder="0" applyAlignment="0" applyProtection="0"/>
    <xf numFmtId="9" fontId="2" fillId="0" borderId="0" applyFont="0" applyFill="0" applyBorder="0" applyAlignment="0" applyProtection="0"/>
    <xf numFmtId="164" fontId="12" fillId="0" borderId="0" applyFont="0" applyFill="0" applyBorder="0" applyAlignment="0" applyProtection="0"/>
    <xf numFmtId="0" fontId="4" fillId="0" borderId="0"/>
    <xf numFmtId="164" fontId="4" fillId="0" borderId="0" applyFont="0" applyFill="0" applyBorder="0" applyAlignment="0" applyProtection="0"/>
    <xf numFmtId="164" fontId="4" fillId="0" borderId="0" applyFont="0" applyFill="0" applyBorder="0" applyAlignment="0" applyProtection="0"/>
    <xf numFmtId="164" fontId="12" fillId="0" borderId="0" applyFont="0" applyFill="0" applyBorder="0" applyAlignment="0" applyProtection="0"/>
    <xf numFmtId="167" fontId="4" fillId="0" borderId="0" applyFont="0" applyFill="0" applyBorder="0" applyProtection="0">
      <alignment vertical="top"/>
    </xf>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2"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2"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2"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2"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2"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2" fillId="0" borderId="0" applyFont="0" applyFill="0" applyBorder="0" applyAlignment="0" applyProtection="0"/>
    <xf numFmtId="169" fontId="4" fillId="0" borderId="0" applyFont="0" applyFill="0" applyBorder="0" applyProtection="0">
      <alignment vertical="top"/>
    </xf>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2"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2"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2"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2"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2"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2"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2"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2" fillId="0" borderId="0" applyFont="0" applyFill="0" applyBorder="0" applyAlignment="0" applyProtection="0"/>
    <xf numFmtId="167" fontId="4" fillId="0" borderId="0" applyFont="0" applyFill="0" applyBorder="0" applyProtection="0">
      <alignment vertical="top"/>
    </xf>
    <xf numFmtId="167" fontId="4" fillId="0" borderId="0" applyFont="0" applyFill="0" applyBorder="0" applyProtection="0">
      <alignment vertical="top"/>
    </xf>
    <xf numFmtId="167" fontId="4" fillId="0" borderId="0" applyFont="0" applyFill="0" applyBorder="0" applyProtection="0">
      <alignment vertical="top"/>
    </xf>
    <xf numFmtId="167" fontId="4" fillId="0" borderId="0" applyFont="0" applyFill="0" applyBorder="0" applyProtection="0">
      <alignment vertical="top"/>
    </xf>
    <xf numFmtId="167" fontId="4" fillId="0" borderId="0" applyFont="0" applyFill="0" applyBorder="0" applyProtection="0">
      <alignment vertical="top"/>
    </xf>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2"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2"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2"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2"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2"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2"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2"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2"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2"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2"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2"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2"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2"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2"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2"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2"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2"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2"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2"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2"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2"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2"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2"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2"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2"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2"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2"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2"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2"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2"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2"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2" fillId="0" borderId="0" applyFont="0" applyFill="0" applyBorder="0" applyAlignment="0" applyProtection="0"/>
    <xf numFmtId="164" fontId="4" fillId="0" borderId="0" applyFont="0" applyFill="0" applyBorder="0" applyAlignment="0" applyProtection="0"/>
    <xf numFmtId="0" fontId="1" fillId="0" borderId="0"/>
    <xf numFmtId="9" fontId="4" fillId="0" borderId="0" applyFont="0" applyFill="0" applyBorder="0" applyAlignment="0" applyProtection="0"/>
    <xf numFmtId="0" fontId="1" fillId="0" borderId="0"/>
    <xf numFmtId="167" fontId="2" fillId="0" borderId="0" applyFont="0" applyFill="0" applyBorder="0" applyProtection="0">
      <alignment vertical="top"/>
    </xf>
    <xf numFmtId="0" fontId="26" fillId="21" borderId="0" applyNumberFormat="0" applyBorder="0" applyAlignment="0" applyProtection="0"/>
    <xf numFmtId="0" fontId="29" fillId="0" borderId="0" applyNumberFormat="0" applyFill="0" applyBorder="0" applyAlignment="0" applyProtection="0"/>
    <xf numFmtId="0" fontId="30" fillId="0" borderId="11" applyNumberFormat="0" applyFill="0" applyAlignment="0" applyProtection="0"/>
    <xf numFmtId="0" fontId="31" fillId="0" borderId="12" applyNumberFormat="0" applyFill="0" applyAlignment="0" applyProtection="0"/>
    <xf numFmtId="0" fontId="32" fillId="0" borderId="13" applyNumberFormat="0" applyFill="0" applyAlignment="0" applyProtection="0"/>
    <xf numFmtId="0" fontId="32" fillId="0" borderId="0" applyNumberFormat="0" applyFill="0" applyBorder="0" applyAlignment="0" applyProtection="0"/>
    <xf numFmtId="0" fontId="33" fillId="22" borderId="0" applyNumberFormat="0" applyBorder="0" applyAlignment="0" applyProtection="0"/>
    <xf numFmtId="0" fontId="34" fillId="23" borderId="0" applyNumberFormat="0" applyBorder="0" applyAlignment="0" applyProtection="0"/>
    <xf numFmtId="0" fontId="35" fillId="24" borderId="0" applyNumberFormat="0" applyBorder="0" applyAlignment="0" applyProtection="0"/>
    <xf numFmtId="0" fontId="36" fillId="25" borderId="14" applyNumberFormat="0" applyAlignment="0" applyProtection="0"/>
    <xf numFmtId="0" fontId="37" fillId="26" borderId="15" applyNumberFormat="0" applyAlignment="0" applyProtection="0"/>
    <xf numFmtId="0" fontId="38" fillId="26" borderId="14" applyNumberFormat="0" applyAlignment="0" applyProtection="0"/>
    <xf numFmtId="0" fontId="39" fillId="0" borderId="16" applyNumberFormat="0" applyFill="0" applyAlignment="0" applyProtection="0"/>
    <xf numFmtId="0" fontId="40" fillId="27" borderId="17" applyNumberFormat="0" applyAlignment="0" applyProtection="0"/>
    <xf numFmtId="0" fontId="41" fillId="0" borderId="0" applyNumberFormat="0" applyFill="0" applyBorder="0" applyAlignment="0" applyProtection="0"/>
    <xf numFmtId="0" fontId="4" fillId="28" borderId="18" applyNumberFormat="0" applyFont="0" applyAlignment="0" applyProtection="0"/>
    <xf numFmtId="0" fontId="42" fillId="0" borderId="0" applyNumberFormat="0" applyFill="0" applyBorder="0" applyAlignment="0" applyProtection="0"/>
    <xf numFmtId="0" fontId="28" fillId="0" borderId="19" applyNumberFormat="0" applyFill="0" applyAlignment="0" applyProtection="0"/>
    <xf numFmtId="0" fontId="43" fillId="29"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4" fillId="32" borderId="0" applyNumberFormat="0" applyBorder="0" applyAlignment="0" applyProtection="0"/>
    <xf numFmtId="0" fontId="43" fillId="33" borderId="0" applyNumberFormat="0" applyBorder="0" applyAlignment="0" applyProtection="0"/>
    <xf numFmtId="0" fontId="4" fillId="34" borderId="0" applyNumberFormat="0" applyBorder="0" applyAlignment="0" applyProtection="0"/>
    <xf numFmtId="0" fontId="4" fillId="35" borderId="0" applyNumberFormat="0" applyBorder="0" applyAlignment="0" applyProtection="0"/>
    <xf numFmtId="0" fontId="4" fillId="36" borderId="0" applyNumberFormat="0" applyBorder="0" applyAlignment="0" applyProtection="0"/>
    <xf numFmtId="0" fontId="43" fillId="37" borderId="0" applyNumberFormat="0" applyBorder="0" applyAlignment="0" applyProtection="0"/>
    <xf numFmtId="0" fontId="4" fillId="38" borderId="0" applyNumberFormat="0" applyBorder="0" applyAlignment="0" applyProtection="0"/>
    <xf numFmtId="0" fontId="4" fillId="39" borderId="0" applyNumberFormat="0" applyBorder="0" applyAlignment="0" applyProtection="0"/>
    <xf numFmtId="0" fontId="4" fillId="40" borderId="0" applyNumberFormat="0" applyBorder="0" applyAlignment="0" applyProtection="0"/>
    <xf numFmtId="0" fontId="43" fillId="41" borderId="0" applyNumberFormat="0" applyBorder="0" applyAlignment="0" applyProtection="0"/>
    <xf numFmtId="0" fontId="4" fillId="42" borderId="0" applyNumberFormat="0" applyBorder="0" applyAlignment="0" applyProtection="0"/>
    <xf numFmtId="0" fontId="4" fillId="43" borderId="0" applyNumberFormat="0" applyBorder="0" applyAlignment="0" applyProtection="0"/>
    <xf numFmtId="0" fontId="4" fillId="44" borderId="0" applyNumberFormat="0" applyBorder="0" applyAlignment="0" applyProtection="0"/>
    <xf numFmtId="0" fontId="43" fillId="45" borderId="0" applyNumberFormat="0" applyBorder="0" applyAlignment="0" applyProtection="0"/>
    <xf numFmtId="0" fontId="4" fillId="46" borderId="0" applyNumberFormat="0" applyBorder="0" applyAlignment="0" applyProtection="0"/>
    <xf numFmtId="0" fontId="4" fillId="47" borderId="0" applyNumberFormat="0" applyBorder="0" applyAlignment="0" applyProtection="0"/>
    <xf numFmtId="0" fontId="4" fillId="48" borderId="0" applyNumberFormat="0" applyBorder="0" applyAlignment="0" applyProtection="0"/>
    <xf numFmtId="0" fontId="43" fillId="49" borderId="0" applyNumberFormat="0" applyBorder="0" applyAlignment="0" applyProtection="0"/>
    <xf numFmtId="0" fontId="4" fillId="50" borderId="0" applyNumberFormat="0" applyBorder="0" applyAlignment="0" applyProtection="0"/>
    <xf numFmtId="0" fontId="4" fillId="51" borderId="0" applyNumberFormat="0" applyBorder="0" applyAlignment="0" applyProtection="0"/>
    <xf numFmtId="0" fontId="4" fillId="52" borderId="0" applyNumberFormat="0" applyBorder="0" applyAlignment="0" applyProtection="0"/>
    <xf numFmtId="0" fontId="4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12" fillId="0" borderId="0"/>
    <xf numFmtId="0" fontId="4" fillId="0" borderId="0"/>
    <xf numFmtId="0" fontId="12" fillId="0" borderId="0"/>
    <xf numFmtId="0" fontId="2" fillId="0" borderId="0"/>
    <xf numFmtId="0" fontId="4" fillId="0" borderId="0"/>
    <xf numFmtId="0" fontId="4" fillId="0" borderId="0"/>
    <xf numFmtId="0" fontId="4" fillId="0" borderId="0"/>
    <xf numFmtId="43" fontId="4" fillId="0" borderId="0" applyFont="0" applyFill="0" applyBorder="0" applyAlignment="0" applyProtection="0"/>
    <xf numFmtId="43" fontId="12"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167" fontId="4" fillId="0" borderId="0" applyFont="0" applyFill="0" applyBorder="0" applyProtection="0">
      <alignment vertical="top"/>
    </xf>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2"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167" fontId="4" fillId="0" borderId="0" applyFont="0" applyFill="0" applyBorder="0" applyProtection="0">
      <alignment vertical="top"/>
    </xf>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0" fontId="2" fillId="0" borderId="0"/>
    <xf numFmtId="0" fontId="11"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2"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2"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2"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0" fontId="4" fillId="0" borderId="0"/>
    <xf numFmtId="167" fontId="1" fillId="0" borderId="0" applyFont="0" applyFill="0" applyBorder="0" applyProtection="0">
      <alignment vertical="top"/>
    </xf>
    <xf numFmtId="0" fontId="4" fillId="0" borderId="0"/>
    <xf numFmtId="0" fontId="4" fillId="0" borderId="0"/>
    <xf numFmtId="0" fontId="4" fillId="0" borderId="0"/>
    <xf numFmtId="167" fontId="1" fillId="0" borderId="0" applyFont="0" applyFill="0" applyBorder="0" applyProtection="0">
      <alignment vertical="top"/>
    </xf>
    <xf numFmtId="0" fontId="4" fillId="0" borderId="0"/>
    <xf numFmtId="167" fontId="1" fillId="0" borderId="0" applyFont="0" applyFill="0" applyBorder="0" applyProtection="0">
      <alignment vertical="top"/>
    </xf>
    <xf numFmtId="181" fontId="1" fillId="0" borderId="0" applyFont="0" applyFill="0" applyBorder="0" applyProtection="0">
      <alignment vertical="top"/>
    </xf>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71" fontId="1" fillId="0" borderId="0" applyFont="0" applyFill="0" applyBorder="0" applyProtection="0">
      <alignment vertical="top"/>
    </xf>
    <xf numFmtId="182" fontId="1" fillId="0" borderId="0" applyFont="0" applyFill="0" applyBorder="0" applyProtection="0">
      <alignment vertical="top"/>
    </xf>
    <xf numFmtId="170" fontId="1" fillId="0" borderId="0" applyFont="0" applyFill="0" applyBorder="0" applyProtection="0">
      <alignment vertical="top"/>
    </xf>
    <xf numFmtId="172" fontId="1" fillId="0" borderId="0" applyFont="0" applyFill="0" applyBorder="0" applyProtection="0">
      <alignment vertical="top"/>
    </xf>
    <xf numFmtId="0" fontId="1" fillId="0" borderId="0"/>
    <xf numFmtId="0" fontId="1" fillId="0" borderId="0"/>
    <xf numFmtId="0" fontId="4" fillId="0" borderId="0"/>
    <xf numFmtId="0" fontId="4" fillId="0" borderId="0"/>
    <xf numFmtId="0" fontId="4" fillId="0" borderId="0"/>
    <xf numFmtId="167" fontId="1" fillId="0" borderId="0" applyFont="0" applyFill="0" applyBorder="0" applyProtection="0">
      <alignment vertical="top"/>
    </xf>
    <xf numFmtId="167" fontId="1" fillId="0" borderId="0" applyFont="0" applyFill="0" applyBorder="0" applyProtection="0">
      <alignment vertical="top"/>
    </xf>
    <xf numFmtId="167" fontId="1" fillId="0" borderId="0" applyFont="0" applyFill="0" applyBorder="0" applyProtection="0">
      <alignment vertical="top"/>
    </xf>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2"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2"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2"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2"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167" fontId="4" fillId="0" borderId="0" applyFont="0" applyFill="0" applyBorder="0" applyProtection="0">
      <alignment vertical="top"/>
    </xf>
    <xf numFmtId="181" fontId="4" fillId="0" borderId="0" applyFont="0" applyFill="0" applyBorder="0" applyProtection="0">
      <alignment vertical="top"/>
    </xf>
    <xf numFmtId="182" fontId="4" fillId="0" borderId="0" applyFont="0" applyFill="0" applyBorder="0" applyProtection="0">
      <alignment vertical="top"/>
    </xf>
    <xf numFmtId="167" fontId="4" fillId="0" borderId="0" applyFont="0" applyFill="0" applyBorder="0" applyProtection="0">
      <alignment vertical="top"/>
    </xf>
    <xf numFmtId="167" fontId="4" fillId="0" borderId="0" applyFont="0" applyFill="0" applyBorder="0" applyProtection="0">
      <alignment vertical="top"/>
    </xf>
    <xf numFmtId="167" fontId="4" fillId="0" borderId="0" applyFont="0" applyFill="0" applyBorder="0" applyProtection="0">
      <alignment vertical="top"/>
    </xf>
    <xf numFmtId="167" fontId="4" fillId="0" borderId="0" applyFont="0" applyFill="0" applyBorder="0" applyProtection="0">
      <alignment vertical="top"/>
    </xf>
    <xf numFmtId="167" fontId="4" fillId="0" borderId="0" applyFont="0" applyFill="0" applyBorder="0" applyProtection="0">
      <alignment vertical="top"/>
    </xf>
    <xf numFmtId="167" fontId="49" fillId="0" borderId="0" applyFont="0" applyFill="0" applyBorder="0" applyProtection="0">
      <alignment vertical="top"/>
    </xf>
    <xf numFmtId="167" fontId="51" fillId="0" borderId="0" applyFill="0" applyBorder="0" applyProtection="0">
      <alignment vertical="top"/>
    </xf>
    <xf numFmtId="172" fontId="51" fillId="0" borderId="0" applyFont="0" applyFill="0" applyBorder="0" applyProtection="0">
      <alignment vertical="top"/>
    </xf>
    <xf numFmtId="0" fontId="54" fillId="0" borderId="0" applyNumberFormat="0" applyFill="0" applyBorder="0" applyAlignment="0" applyProtection="0"/>
    <xf numFmtId="0" fontId="57" fillId="0" borderId="0"/>
  </cellStyleXfs>
  <cellXfs count="195">
    <xf numFmtId="0" fontId="0" fillId="0" borderId="0" xfId="0"/>
    <xf numFmtId="0" fontId="1" fillId="0" borderId="0" xfId="1"/>
    <xf numFmtId="0" fontId="46" fillId="19" borderId="0" xfId="1" applyFont="1" applyFill="1"/>
    <xf numFmtId="0" fontId="1" fillId="19" borderId="0" xfId="1" applyFill="1"/>
    <xf numFmtId="167" fontId="50" fillId="54" borderId="0" xfId="23852" applyFont="1" applyFill="1" applyAlignment="1">
      <alignment horizontal="left" vertical="top"/>
    </xf>
    <xf numFmtId="167" fontId="50" fillId="54" borderId="0" xfId="23852" applyFont="1" applyFill="1">
      <alignment vertical="top"/>
    </xf>
    <xf numFmtId="167" fontId="27" fillId="54" borderId="0" xfId="23853" applyFont="1" applyFill="1">
      <alignment vertical="top"/>
    </xf>
    <xf numFmtId="167" fontId="27" fillId="0" borderId="0" xfId="23853" applyFont="1" applyFill="1">
      <alignment vertical="top"/>
    </xf>
    <xf numFmtId="167" fontId="52" fillId="0" borderId="0" xfId="23853" applyFont="1" applyFill="1">
      <alignment vertical="top"/>
    </xf>
    <xf numFmtId="0" fontId="53" fillId="0" borderId="0" xfId="23853" applyNumberFormat="1" applyFont="1" applyFill="1">
      <alignment vertical="top"/>
    </xf>
    <xf numFmtId="0" fontId="52" fillId="0" borderId="0" xfId="23853" applyNumberFormat="1" applyFont="1" applyFill="1">
      <alignment vertical="top"/>
    </xf>
    <xf numFmtId="0" fontId="27" fillId="0" borderId="0" xfId="23853" applyNumberFormat="1" applyFont="1" applyFill="1">
      <alignment vertical="top"/>
    </xf>
    <xf numFmtId="0" fontId="27" fillId="0" borderId="0" xfId="23853" applyNumberFormat="1" applyFont="1" applyFill="1" applyAlignment="1">
      <alignment horizontal="left" vertical="top"/>
    </xf>
    <xf numFmtId="0" fontId="27" fillId="0" borderId="0" xfId="23853" applyNumberFormat="1" applyFont="1" applyFill="1" applyAlignment="1">
      <alignment horizontal="left" vertical="center"/>
    </xf>
    <xf numFmtId="0" fontId="54" fillId="0" borderId="0" xfId="23855" applyNumberFormat="1" applyFill="1" applyAlignment="1">
      <alignment vertical="top"/>
    </xf>
    <xf numFmtId="0" fontId="6" fillId="0" borderId="0" xfId="23852" applyNumberFormat="1" applyFont="1" applyAlignment="1"/>
    <xf numFmtId="0" fontId="55" fillId="0" borderId="0" xfId="1" applyFont="1" applyAlignment="1">
      <alignment vertical="center"/>
    </xf>
    <xf numFmtId="0" fontId="47" fillId="0" borderId="0" xfId="1" applyFont="1" applyAlignment="1">
      <alignment vertical="center"/>
    </xf>
    <xf numFmtId="0" fontId="48" fillId="0" borderId="5" xfId="1" applyFont="1" applyBorder="1" applyAlignment="1">
      <alignment vertical="center"/>
    </xf>
    <xf numFmtId="0" fontId="6" fillId="0" borderId="0" xfId="2570" applyFont="1"/>
    <xf numFmtId="0" fontId="56" fillId="0" borderId="0" xfId="2570" applyFont="1" applyAlignment="1">
      <alignment vertical="top"/>
    </xf>
    <xf numFmtId="0" fontId="27" fillId="0" borderId="0" xfId="2570" applyFont="1" applyAlignment="1">
      <alignment vertical="top"/>
    </xf>
    <xf numFmtId="0" fontId="27" fillId="0" borderId="0" xfId="2570" applyFont="1" applyAlignment="1">
      <alignment horizontal="center" vertical="top"/>
    </xf>
    <xf numFmtId="0" fontId="58" fillId="55" borderId="0" xfId="23856" applyFont="1" applyFill="1" applyAlignment="1">
      <alignment vertical="center"/>
    </xf>
    <xf numFmtId="0" fontId="59" fillId="55" borderId="0" xfId="23856" applyFont="1" applyFill="1" applyAlignment="1">
      <alignment vertical="center"/>
    </xf>
    <xf numFmtId="0" fontId="60" fillId="0" borderId="0" xfId="2570" applyFont="1" applyAlignment="1">
      <alignment vertical="top"/>
    </xf>
    <xf numFmtId="0" fontId="61" fillId="0" borderId="0" xfId="2570" applyFont="1" applyAlignment="1">
      <alignment vertical="top"/>
    </xf>
    <xf numFmtId="0" fontId="56" fillId="0" borderId="0" xfId="2570" applyFont="1" applyAlignment="1">
      <alignment horizontal="centerContinuous" vertical="top"/>
    </xf>
    <xf numFmtId="0" fontId="62" fillId="0" borderId="0" xfId="2570" applyFont="1" applyAlignment="1">
      <alignment horizontal="centerContinuous" vertical="top"/>
    </xf>
    <xf numFmtId="0" fontId="27" fillId="0" borderId="0" xfId="2570" applyFont="1" applyAlignment="1">
      <alignment horizontal="centerContinuous" vertical="top"/>
    </xf>
    <xf numFmtId="0" fontId="56" fillId="0" borderId="0" xfId="2570" applyFont="1" applyAlignment="1">
      <alignment horizontal="center" vertical="top"/>
    </xf>
    <xf numFmtId="0" fontId="60" fillId="0" borderId="0" xfId="2570" applyFont="1" applyAlignment="1">
      <alignment horizontal="centerContinuous" vertical="top"/>
    </xf>
    <xf numFmtId="0" fontId="61" fillId="0" borderId="0" xfId="2570" applyFont="1" applyAlignment="1">
      <alignment horizontal="centerContinuous" vertical="top"/>
    </xf>
    <xf numFmtId="0" fontId="63" fillId="56" borderId="0" xfId="2570" applyFont="1" applyFill="1" applyAlignment="1">
      <alignment vertical="top"/>
    </xf>
    <xf numFmtId="0" fontId="63" fillId="56" borderId="0" xfId="2570" applyFont="1" applyFill="1" applyAlignment="1">
      <alignment wrapText="1"/>
    </xf>
    <xf numFmtId="0" fontId="63" fillId="56" borderId="0" xfId="2570" applyFont="1" applyFill="1" applyAlignment="1">
      <alignment horizontal="left" vertical="center" wrapText="1"/>
    </xf>
    <xf numFmtId="0" fontId="63" fillId="56" borderId="0" xfId="2570" applyFont="1" applyFill="1" applyAlignment="1">
      <alignment vertical="top" wrapText="1"/>
    </xf>
    <xf numFmtId="0" fontId="6" fillId="0" borderId="0" xfId="2570" applyFont="1" applyAlignment="1">
      <alignment vertical="top"/>
    </xf>
    <xf numFmtId="0" fontId="6" fillId="0" borderId="0" xfId="0" applyFont="1"/>
    <xf numFmtId="0" fontId="6" fillId="0" borderId="0" xfId="1" applyFont="1"/>
    <xf numFmtId="0" fontId="65" fillId="5" borderId="0" xfId="1" applyFont="1" applyFill="1" applyAlignment="1">
      <alignment horizontal="left"/>
    </xf>
    <xf numFmtId="0" fontId="6" fillId="5" borderId="0" xfId="1" applyFont="1" applyFill="1"/>
    <xf numFmtId="0" fontId="64" fillId="5" borderId="0" xfId="1" applyFont="1" applyFill="1"/>
    <xf numFmtId="0" fontId="27" fillId="2" borderId="0" xfId="1" applyFont="1" applyFill="1"/>
    <xf numFmtId="0" fontId="63" fillId="18" borderId="3" xfId="1" applyFont="1" applyFill="1" applyBorder="1" applyAlignment="1">
      <alignment horizontal="center"/>
    </xf>
    <xf numFmtId="0" fontId="63" fillId="3" borderId="2" xfId="1" applyFont="1" applyFill="1" applyBorder="1" applyAlignment="1">
      <alignment horizontal="center"/>
    </xf>
    <xf numFmtId="3" fontId="63" fillId="0" borderId="10" xfId="1" applyNumberFormat="1" applyFont="1" applyBorder="1" applyAlignment="1">
      <alignment horizontal="center"/>
    </xf>
    <xf numFmtId="3" fontId="63" fillId="0" borderId="2" xfId="1" applyNumberFormat="1" applyFont="1" applyBorder="1" applyAlignment="1">
      <alignment horizontal="center"/>
    </xf>
    <xf numFmtId="3" fontId="63" fillId="53" borderId="2" xfId="1" applyNumberFormat="1" applyFont="1" applyFill="1" applyBorder="1" applyAlignment="1">
      <alignment horizontal="center"/>
    </xf>
    <xf numFmtId="3" fontId="63" fillId="53" borderId="4" xfId="1" applyNumberFormat="1" applyFont="1" applyFill="1" applyBorder="1" applyAlignment="1">
      <alignment horizontal="center"/>
    </xf>
    <xf numFmtId="3" fontId="63" fillId="4" borderId="2" xfId="1" applyNumberFormat="1" applyFont="1" applyFill="1" applyBorder="1" applyAlignment="1">
      <alignment horizontal="center"/>
    </xf>
    <xf numFmtId="0" fontId="63" fillId="18" borderId="2" xfId="1" applyFont="1" applyFill="1" applyBorder="1" applyAlignment="1">
      <alignment horizontal="center"/>
    </xf>
    <xf numFmtId="0" fontId="63" fillId="0" borderId="0" xfId="1" applyFont="1" applyAlignment="1">
      <alignment horizontal="center" vertical="center" wrapText="1"/>
    </xf>
    <xf numFmtId="0" fontId="66" fillId="0" borderId="0" xfId="1" applyFont="1"/>
    <xf numFmtId="0" fontId="66" fillId="0" borderId="2" xfId="1" applyFont="1" applyBorder="1" applyAlignment="1">
      <alignment horizontal="right"/>
    </xf>
    <xf numFmtId="0" fontId="67" fillId="3" borderId="2" xfId="1" applyFont="1" applyFill="1" applyBorder="1" applyAlignment="1">
      <alignment horizontal="center"/>
    </xf>
    <xf numFmtId="0" fontId="67" fillId="0" borderId="2" xfId="1" applyFont="1" applyBorder="1" applyAlignment="1">
      <alignment horizontal="center"/>
    </xf>
    <xf numFmtId="0" fontId="67" fillId="53" borderId="2" xfId="1" applyFont="1" applyFill="1" applyBorder="1" applyAlignment="1">
      <alignment horizontal="center"/>
    </xf>
    <xf numFmtId="0" fontId="67" fillId="53" borderId="4" xfId="1" applyFont="1" applyFill="1" applyBorder="1" applyAlignment="1">
      <alignment horizontal="center"/>
    </xf>
    <xf numFmtId="0" fontId="67" fillId="4" borderId="2" xfId="1" applyFont="1" applyFill="1" applyBorder="1" applyAlignment="1">
      <alignment horizontal="center"/>
    </xf>
    <xf numFmtId="0" fontId="67" fillId="18" borderId="2" xfId="1" applyFont="1" applyFill="1" applyBorder="1" applyAlignment="1">
      <alignment horizontal="center"/>
    </xf>
    <xf numFmtId="0" fontId="6" fillId="0" borderId="0" xfId="0" applyFont="1" applyAlignment="1">
      <alignment horizontal="center" wrapText="1"/>
    </xf>
    <xf numFmtId="165" fontId="6" fillId="0" borderId="10" xfId="1" applyNumberFormat="1" applyFont="1" applyBorder="1" applyAlignment="1">
      <alignment vertical="center" wrapText="1"/>
    </xf>
    <xf numFmtId="176" fontId="27" fillId="3" borderId="2" xfId="2736" applyNumberFormat="1" applyFont="1" applyFill="1" applyBorder="1" applyAlignment="1">
      <alignment vertical="center"/>
    </xf>
    <xf numFmtId="177" fontId="27" fillId="0" borderId="4" xfId="2736" applyNumberFormat="1" applyFont="1" applyFill="1" applyBorder="1" applyAlignment="1"/>
    <xf numFmtId="10" fontId="6" fillId="0" borderId="2" xfId="2738" applyNumberFormat="1" applyFont="1" applyFill="1" applyBorder="1"/>
    <xf numFmtId="177" fontId="27" fillId="53" borderId="4" xfId="2736" applyNumberFormat="1" applyFont="1" applyFill="1" applyBorder="1" applyAlignment="1"/>
    <xf numFmtId="10" fontId="6" fillId="53" borderId="2" xfId="2738" applyNumberFormat="1" applyFont="1" applyFill="1" applyBorder="1"/>
    <xf numFmtId="10" fontId="6" fillId="53" borderId="4" xfId="2738" applyNumberFormat="1" applyFont="1" applyFill="1" applyBorder="1"/>
    <xf numFmtId="10" fontId="27" fillId="4" borderId="4" xfId="2738" applyNumberFormat="1" applyFont="1" applyFill="1" applyBorder="1" applyAlignment="1"/>
    <xf numFmtId="0" fontId="63" fillId="18" borderId="3" xfId="1" applyFont="1" applyFill="1" applyBorder="1"/>
    <xf numFmtId="10" fontId="6" fillId="18" borderId="2" xfId="2736" applyNumberFormat="1" applyFont="1" applyFill="1" applyBorder="1"/>
    <xf numFmtId="165" fontId="6" fillId="0" borderId="2" xfId="1" applyNumberFormat="1" applyFont="1" applyBorder="1" applyAlignment="1">
      <alignment vertical="center" wrapText="1"/>
    </xf>
    <xf numFmtId="176" fontId="27" fillId="0" borderId="2" xfId="2736" applyNumberFormat="1" applyFont="1" applyFill="1" applyBorder="1" applyAlignment="1">
      <alignment vertical="center"/>
    </xf>
    <xf numFmtId="166" fontId="63" fillId="0" borderId="2" xfId="1" applyNumberFormat="1" applyFont="1" applyBorder="1" applyAlignment="1">
      <alignment vertical="center" wrapText="1"/>
    </xf>
    <xf numFmtId="177" fontId="56" fillId="0" borderId="2" xfId="2736" applyNumberFormat="1" applyFont="1" applyFill="1" applyBorder="1" applyAlignment="1">
      <alignment wrapText="1"/>
    </xf>
    <xf numFmtId="177" fontId="56" fillId="53" borderId="2" xfId="2736" applyNumberFormat="1" applyFont="1" applyFill="1" applyBorder="1" applyAlignment="1">
      <alignment wrapText="1"/>
    </xf>
    <xf numFmtId="180" fontId="6" fillId="53" borderId="2" xfId="2738" applyNumberFormat="1" applyFont="1" applyFill="1" applyBorder="1"/>
    <xf numFmtId="180" fontId="6" fillId="53" borderId="4" xfId="2738" applyNumberFormat="1" applyFont="1" applyFill="1" applyBorder="1"/>
    <xf numFmtId="180" fontId="6" fillId="18" borderId="2" xfId="2736" applyNumberFormat="1" applyFont="1" applyFill="1" applyBorder="1"/>
    <xf numFmtId="2" fontId="6" fillId="0" borderId="0" xfId="1" applyNumberFormat="1" applyFont="1"/>
    <xf numFmtId="3" fontId="6" fillId="0" borderId="0" xfId="1" applyNumberFormat="1" applyFont="1"/>
    <xf numFmtId="0" fontId="63" fillId="3" borderId="10" xfId="1" applyFont="1" applyFill="1" applyBorder="1" applyAlignment="1">
      <alignment horizontal="center"/>
    </xf>
    <xf numFmtId="177" fontId="6" fillId="53" borderId="2" xfId="2736" applyNumberFormat="1" applyFont="1" applyFill="1" applyBorder="1" applyAlignment="1">
      <alignment horizontal="center"/>
    </xf>
    <xf numFmtId="177" fontId="6" fillId="4" borderId="2" xfId="2736" applyNumberFormat="1" applyFont="1" applyFill="1" applyBorder="1"/>
    <xf numFmtId="177" fontId="6" fillId="18" borderId="2" xfId="2736" applyNumberFormat="1" applyFont="1" applyFill="1" applyBorder="1"/>
    <xf numFmtId="0" fontId="6" fillId="4" borderId="2" xfId="1" applyFont="1" applyFill="1" applyBorder="1" applyAlignment="1">
      <alignment horizontal="center"/>
    </xf>
    <xf numFmtId="0" fontId="6" fillId="0" borderId="2" xfId="0" applyFont="1" applyBorder="1" applyAlignment="1">
      <alignment horizontal="center" wrapText="1"/>
    </xf>
    <xf numFmtId="177" fontId="56" fillId="4" borderId="2" xfId="2736" applyNumberFormat="1" applyFont="1" applyFill="1" applyBorder="1" applyAlignment="1">
      <alignment wrapText="1"/>
    </xf>
    <xf numFmtId="177" fontId="63" fillId="18" borderId="2" xfId="2736" applyNumberFormat="1" applyFont="1" applyFill="1" applyBorder="1"/>
    <xf numFmtId="0" fontId="6" fillId="0" borderId="0" xfId="1" applyFont="1" applyAlignment="1">
      <alignment vertical="center"/>
    </xf>
    <xf numFmtId="0" fontId="6" fillId="0" borderId="2" xfId="1" applyFont="1" applyBorder="1"/>
    <xf numFmtId="178" fontId="27" fillId="3" borderId="2" xfId="2736" applyNumberFormat="1" applyFont="1" applyFill="1" applyBorder="1" applyAlignment="1">
      <alignment vertical="center"/>
    </xf>
    <xf numFmtId="166" fontId="63" fillId="0" borderId="0" xfId="1" applyNumberFormat="1" applyFont="1" applyAlignment="1">
      <alignment vertical="center" wrapText="1"/>
    </xf>
    <xf numFmtId="43" fontId="66" fillId="0" borderId="0" xfId="1" applyNumberFormat="1" applyFont="1"/>
    <xf numFmtId="180" fontId="6" fillId="0" borderId="0" xfId="2738" applyNumberFormat="1" applyFont="1"/>
    <xf numFmtId="0" fontId="66" fillId="0" borderId="0" xfId="1" applyFont="1" applyAlignment="1">
      <alignment vertical="center"/>
    </xf>
    <xf numFmtId="2" fontId="6" fillId="0" borderId="0" xfId="1" applyNumberFormat="1" applyFont="1" applyAlignment="1">
      <alignment vertical="center"/>
    </xf>
    <xf numFmtId="43" fontId="27" fillId="3" borderId="2" xfId="2736" applyNumberFormat="1" applyFont="1" applyFill="1" applyBorder="1" applyAlignment="1">
      <alignment vertical="center"/>
    </xf>
    <xf numFmtId="164" fontId="6" fillId="53" borderId="2" xfId="2736" applyFont="1" applyFill="1" applyBorder="1" applyAlignment="1">
      <alignment horizontal="center"/>
    </xf>
    <xf numFmtId="164" fontId="6" fillId="4" borderId="2" xfId="1" applyNumberFormat="1" applyFont="1" applyFill="1" applyBorder="1"/>
    <xf numFmtId="164" fontId="6" fillId="18" borderId="2" xfId="2736" applyFont="1" applyFill="1" applyBorder="1"/>
    <xf numFmtId="164" fontId="63" fillId="0" borderId="2" xfId="2736" applyFont="1" applyBorder="1" applyAlignment="1">
      <alignment vertical="center" wrapText="1"/>
    </xf>
    <xf numFmtId="164" fontId="56" fillId="0" borderId="2" xfId="2736" applyFont="1" applyFill="1" applyBorder="1" applyAlignment="1">
      <alignment wrapText="1"/>
    </xf>
    <xf numFmtId="164" fontId="56" fillId="4" borderId="2" xfId="2736" applyFont="1" applyFill="1" applyBorder="1" applyAlignment="1">
      <alignment wrapText="1"/>
    </xf>
    <xf numFmtId="164" fontId="63" fillId="18" borderId="2" xfId="2736" applyFont="1" applyFill="1" applyBorder="1"/>
    <xf numFmtId="2" fontId="6" fillId="4" borderId="2" xfId="2736" applyNumberFormat="1" applyFont="1" applyFill="1" applyBorder="1"/>
    <xf numFmtId="1" fontId="56" fillId="0" borderId="2" xfId="2736" applyNumberFormat="1" applyFont="1" applyFill="1" applyBorder="1" applyAlignment="1">
      <alignment wrapText="1"/>
    </xf>
    <xf numFmtId="164" fontId="56" fillId="53" borderId="2" xfId="2736" applyFont="1" applyFill="1" applyBorder="1" applyAlignment="1">
      <alignment wrapText="1"/>
    </xf>
    <xf numFmtId="2" fontId="56" fillId="4" borderId="2" xfId="2736" applyNumberFormat="1" applyFont="1" applyFill="1" applyBorder="1" applyAlignment="1">
      <alignment wrapText="1"/>
    </xf>
    <xf numFmtId="2" fontId="63" fillId="18" borderId="2" xfId="2736" applyNumberFormat="1" applyFont="1" applyFill="1" applyBorder="1"/>
    <xf numFmtId="164" fontId="27" fillId="3" borderId="2" xfId="2736" applyFont="1" applyFill="1" applyBorder="1" applyAlignment="1">
      <alignment vertical="center"/>
    </xf>
    <xf numFmtId="164" fontId="6" fillId="4" borderId="2" xfId="2736" applyFont="1" applyFill="1" applyBorder="1"/>
    <xf numFmtId="177" fontId="63" fillId="0" borderId="2" xfId="2736" applyNumberFormat="1" applyFont="1" applyBorder="1" applyAlignment="1">
      <alignment vertical="center" wrapText="1"/>
    </xf>
    <xf numFmtId="164" fontId="56" fillId="4" borderId="2" xfId="2736" applyFont="1" applyFill="1" applyBorder="1" applyAlignment="1">
      <alignment vertical="center"/>
    </xf>
    <xf numFmtId="177" fontId="63" fillId="0" borderId="0" xfId="2736" applyNumberFormat="1" applyFont="1" applyBorder="1" applyAlignment="1">
      <alignment vertical="center" wrapText="1"/>
    </xf>
    <xf numFmtId="179" fontId="56" fillId="0" borderId="0" xfId="2736" applyNumberFormat="1" applyFont="1" applyFill="1" applyBorder="1" applyAlignment="1">
      <alignment wrapText="1"/>
    </xf>
    <xf numFmtId="177" fontId="56" fillId="0" borderId="0" xfId="2736" applyNumberFormat="1" applyFont="1" applyFill="1" applyBorder="1" applyAlignment="1">
      <alignment wrapText="1"/>
    </xf>
    <xf numFmtId="180" fontId="6" fillId="0" borderId="0" xfId="2738" applyNumberFormat="1" applyFont="1" applyFill="1" applyBorder="1"/>
    <xf numFmtId="179" fontId="56" fillId="0" borderId="0" xfId="2736" applyNumberFormat="1" applyFont="1" applyFill="1" applyBorder="1" applyAlignment="1">
      <alignment vertical="center"/>
    </xf>
    <xf numFmtId="179" fontId="63" fillId="0" borderId="0" xfId="2736" applyNumberFormat="1" applyFont="1" applyFill="1" applyBorder="1"/>
    <xf numFmtId="0" fontId="6" fillId="0" borderId="0" xfId="1" applyFont="1" applyAlignment="1">
      <alignment horizontal="center"/>
    </xf>
    <xf numFmtId="0" fontId="68" fillId="0" borderId="0" xfId="1" applyFont="1" applyAlignment="1">
      <alignment horizontal="center"/>
    </xf>
    <xf numFmtId="1" fontId="67" fillId="3" borderId="2" xfId="1" applyNumberFormat="1" applyFont="1" applyFill="1" applyBorder="1" applyAlignment="1">
      <alignment horizontal="center"/>
    </xf>
    <xf numFmtId="1" fontId="67" fillId="0" borderId="2" xfId="1" applyNumberFormat="1" applyFont="1" applyBorder="1" applyAlignment="1">
      <alignment horizontal="center"/>
    </xf>
    <xf numFmtId="1" fontId="6" fillId="4" borderId="2" xfId="2736" applyNumberFormat="1" applyFont="1" applyFill="1" applyBorder="1"/>
    <xf numFmtId="1" fontId="6" fillId="18" borderId="2" xfId="2736" applyNumberFormat="1" applyFont="1" applyFill="1" applyBorder="1"/>
    <xf numFmtId="183" fontId="27" fillId="3" borderId="2" xfId="2736" applyNumberFormat="1" applyFont="1" applyFill="1" applyBorder="1" applyAlignment="1">
      <alignment vertical="center"/>
    </xf>
    <xf numFmtId="183" fontId="6" fillId="53" borderId="2" xfId="2736" applyNumberFormat="1" applyFont="1" applyFill="1" applyBorder="1" applyAlignment="1">
      <alignment horizontal="center"/>
    </xf>
    <xf numFmtId="184" fontId="27" fillId="4" borderId="2" xfId="2736" applyNumberFormat="1" applyFont="1" applyFill="1" applyBorder="1" applyAlignment="1">
      <alignment vertical="center"/>
    </xf>
    <xf numFmtId="184" fontId="6" fillId="18" borderId="2" xfId="2736" applyNumberFormat="1" applyFont="1" applyFill="1" applyBorder="1"/>
    <xf numFmtId="179" fontId="56" fillId="0" borderId="2" xfId="2736" applyNumberFormat="1" applyFont="1" applyFill="1" applyBorder="1" applyAlignment="1">
      <alignment wrapText="1"/>
    </xf>
    <xf numFmtId="183" fontId="56" fillId="0" borderId="2" xfId="2736" applyNumberFormat="1" applyFont="1" applyFill="1" applyBorder="1" applyAlignment="1">
      <alignment wrapText="1"/>
    </xf>
    <xf numFmtId="183" fontId="56" fillId="53" borderId="2" xfId="2736" applyNumberFormat="1" applyFont="1" applyFill="1" applyBorder="1" applyAlignment="1">
      <alignment wrapText="1"/>
    </xf>
    <xf numFmtId="184" fontId="56" fillId="4" borderId="2" xfId="2736" applyNumberFormat="1" applyFont="1" applyFill="1" applyBorder="1" applyAlignment="1">
      <alignment vertical="center"/>
    </xf>
    <xf numFmtId="184" fontId="63" fillId="18" borderId="2" xfId="2736" applyNumberFormat="1" applyFont="1" applyFill="1" applyBorder="1"/>
    <xf numFmtId="43" fontId="6" fillId="53" borderId="2" xfId="2736" applyNumberFormat="1" applyFont="1" applyFill="1" applyBorder="1" applyAlignment="1">
      <alignment horizontal="center"/>
    </xf>
    <xf numFmtId="43" fontId="56" fillId="53" borderId="2" xfId="2736" applyNumberFormat="1" applyFont="1" applyFill="1" applyBorder="1" applyAlignment="1">
      <alignment wrapText="1"/>
    </xf>
    <xf numFmtId="2" fontId="56" fillId="0" borderId="2" xfId="2736" applyNumberFormat="1" applyFont="1" applyFill="1" applyBorder="1" applyAlignment="1">
      <alignment wrapText="1"/>
    </xf>
    <xf numFmtId="177" fontId="27" fillId="3" borderId="2" xfId="2736" applyNumberFormat="1" applyFont="1" applyFill="1" applyBorder="1" applyAlignment="1">
      <alignment vertical="center"/>
    </xf>
    <xf numFmtId="176" fontId="6" fillId="53" borderId="2" xfId="2736" applyNumberFormat="1" applyFont="1" applyFill="1" applyBorder="1" applyAlignment="1">
      <alignment horizontal="center"/>
    </xf>
    <xf numFmtId="176" fontId="56" fillId="0" borderId="2" xfId="2736" applyNumberFormat="1" applyFont="1" applyFill="1" applyBorder="1" applyAlignment="1">
      <alignment wrapText="1"/>
    </xf>
    <xf numFmtId="176" fontId="56" fillId="53" borderId="2" xfId="2736" applyNumberFormat="1" applyFont="1" applyFill="1" applyBorder="1" applyAlignment="1">
      <alignment wrapText="1"/>
    </xf>
    <xf numFmtId="177" fontId="56" fillId="4" borderId="2" xfId="2736" applyNumberFormat="1" applyFont="1" applyFill="1" applyBorder="1" applyAlignment="1">
      <alignment vertical="center"/>
    </xf>
    <xf numFmtId="177" fontId="27" fillId="4" borderId="2" xfId="2736" applyNumberFormat="1" applyFont="1" applyFill="1" applyBorder="1" applyAlignment="1">
      <alignment vertical="center"/>
    </xf>
    <xf numFmtId="177" fontId="63" fillId="0" borderId="0" xfId="2736" applyNumberFormat="1" applyFont="1" applyFill="1" applyBorder="1" applyAlignment="1">
      <alignment vertical="center" wrapText="1"/>
    </xf>
    <xf numFmtId="164" fontId="56" fillId="0" borderId="0" xfId="2736" applyFont="1" applyFill="1" applyBorder="1" applyAlignment="1">
      <alignment wrapText="1"/>
    </xf>
    <xf numFmtId="183" fontId="56" fillId="0" borderId="0" xfId="2736" applyNumberFormat="1" applyFont="1" applyFill="1" applyBorder="1" applyAlignment="1">
      <alignment wrapText="1"/>
    </xf>
    <xf numFmtId="164" fontId="56" fillId="0" borderId="0" xfId="2736" applyFont="1" applyFill="1" applyBorder="1" applyAlignment="1">
      <alignment vertical="center"/>
    </xf>
    <xf numFmtId="164" fontId="63" fillId="0" borderId="0" xfId="2736" applyFont="1" applyFill="1" applyBorder="1"/>
    <xf numFmtId="0" fontId="6" fillId="18" borderId="2" xfId="0" applyFont="1" applyFill="1" applyBorder="1" applyAlignment="1">
      <alignment vertical="center" wrapText="1"/>
    </xf>
    <xf numFmtId="0" fontId="27" fillId="4" borderId="2" xfId="2" applyFont="1" applyFill="1" applyBorder="1" applyAlignment="1">
      <alignment horizontal="center" vertical="center" wrapText="1"/>
    </xf>
    <xf numFmtId="0" fontId="27" fillId="4" borderId="2" xfId="0" applyFont="1" applyFill="1" applyBorder="1" applyAlignment="1">
      <alignment horizontal="center" vertical="center" wrapText="1"/>
    </xf>
    <xf numFmtId="0" fontId="27" fillId="4" borderId="2" xfId="0" applyFont="1" applyFill="1" applyBorder="1" applyAlignment="1">
      <alignment horizontal="center" vertical="center"/>
    </xf>
    <xf numFmtId="0" fontId="6" fillId="4" borderId="2" xfId="0" applyFont="1" applyFill="1" applyBorder="1" applyAlignment="1">
      <alignment horizontal="center" vertical="center" wrapText="1"/>
    </xf>
    <xf numFmtId="0" fontId="6" fillId="20" borderId="2" xfId="0" applyFont="1" applyFill="1" applyBorder="1" applyAlignment="1">
      <alignment vertical="center" wrapText="1"/>
    </xf>
    <xf numFmtId="0" fontId="6" fillId="4" borderId="10" xfId="0" applyFont="1" applyFill="1" applyBorder="1" applyAlignment="1">
      <alignment horizontal="center" vertical="center" wrapText="1"/>
    </xf>
    <xf numFmtId="2" fontId="6" fillId="0" borderId="2" xfId="0" applyNumberFormat="1" applyFont="1" applyBorder="1" applyAlignment="1">
      <alignment vertical="center"/>
    </xf>
    <xf numFmtId="3" fontId="6" fillId="0" borderId="10" xfId="0" applyNumberFormat="1" applyFont="1" applyBorder="1"/>
    <xf numFmtId="164" fontId="6" fillId="0" borderId="10" xfId="2736" applyFont="1" applyFill="1" applyBorder="1"/>
    <xf numFmtId="179" fontId="6" fillId="0" borderId="10" xfId="2736" applyNumberFormat="1" applyFont="1" applyFill="1" applyBorder="1"/>
    <xf numFmtId="178" fontId="6" fillId="0" borderId="10" xfId="2736" applyNumberFormat="1" applyFont="1" applyFill="1" applyBorder="1"/>
    <xf numFmtId="0" fontId="6" fillId="0" borderId="0" xfId="0" quotePrefix="1" applyFont="1"/>
    <xf numFmtId="4" fontId="6" fillId="0" borderId="0" xfId="0" applyNumberFormat="1" applyFont="1"/>
    <xf numFmtId="0" fontId="6" fillId="0" borderId="0" xfId="0" applyFont="1" applyAlignment="1">
      <alignment horizontal="center" vertical="center" wrapText="1"/>
    </xf>
    <xf numFmtId="185" fontId="6" fillId="0" borderId="0" xfId="0" applyNumberFormat="1" applyFont="1"/>
    <xf numFmtId="177" fontId="6" fillId="0" borderId="2" xfId="2736" applyNumberFormat="1" applyFont="1" applyFill="1" applyBorder="1" applyAlignment="1">
      <alignment horizontal="center"/>
    </xf>
    <xf numFmtId="164" fontId="6" fillId="0" borderId="2" xfId="2736" applyFont="1" applyFill="1" applyBorder="1" applyAlignment="1">
      <alignment horizontal="center"/>
    </xf>
    <xf numFmtId="183" fontId="6" fillId="0" borderId="2" xfId="2736" applyNumberFormat="1" applyFont="1" applyFill="1" applyBorder="1" applyAlignment="1">
      <alignment horizontal="center"/>
    </xf>
    <xf numFmtId="43" fontId="6" fillId="0" borderId="2" xfId="2736" applyNumberFormat="1" applyFont="1" applyFill="1" applyBorder="1" applyAlignment="1">
      <alignment horizontal="center"/>
    </xf>
    <xf numFmtId="43" fontId="56" fillId="0" borderId="2" xfId="2736" applyNumberFormat="1" applyFont="1" applyFill="1" applyBorder="1" applyAlignment="1">
      <alignment wrapText="1"/>
    </xf>
    <xf numFmtId="10" fontId="27" fillId="0" borderId="4" xfId="2738" applyNumberFormat="1" applyFont="1" applyFill="1" applyBorder="1" applyAlignment="1"/>
    <xf numFmtId="3" fontId="63" fillId="53" borderId="3" xfId="1" applyNumberFormat="1" applyFont="1" applyFill="1" applyBorder="1" applyAlignment="1">
      <alignment horizontal="center"/>
    </xf>
    <xf numFmtId="0" fontId="67" fillId="53" borderId="3" xfId="1" applyFont="1" applyFill="1" applyBorder="1" applyAlignment="1">
      <alignment horizontal="center"/>
    </xf>
    <xf numFmtId="0" fontId="26" fillId="0" borderId="0" xfId="0" applyFont="1"/>
    <xf numFmtId="0" fontId="69" fillId="0" borderId="0" xfId="0" applyFont="1"/>
    <xf numFmtId="0" fontId="70" fillId="57" borderId="0" xfId="0" applyFont="1" applyFill="1"/>
    <xf numFmtId="185" fontId="26" fillId="58" borderId="0" xfId="0" applyNumberFormat="1" applyFont="1" applyFill="1"/>
    <xf numFmtId="10" fontId="26" fillId="58" borderId="0" xfId="0" applyNumberFormat="1" applyFont="1" applyFill="1"/>
    <xf numFmtId="0" fontId="26" fillId="58" borderId="0" xfId="0" applyFont="1" applyFill="1"/>
    <xf numFmtId="3" fontId="26" fillId="58" borderId="0" xfId="0" applyNumberFormat="1" applyFont="1" applyFill="1"/>
    <xf numFmtId="186" fontId="27" fillId="0" borderId="0" xfId="23854" applyNumberFormat="1" applyFont="1" applyFill="1" applyAlignment="1">
      <alignment horizontal="left" vertical="top"/>
    </xf>
    <xf numFmtId="10" fontId="27" fillId="4" borderId="2" xfId="2738" applyNumberFormat="1" applyFont="1" applyFill="1" applyBorder="1" applyAlignment="1"/>
    <xf numFmtId="3" fontId="63" fillId="3" borderId="2" xfId="1" applyNumberFormat="1" applyFont="1" applyFill="1" applyBorder="1" applyAlignment="1">
      <alignment horizontal="center"/>
    </xf>
    <xf numFmtId="3" fontId="63" fillId="3" borderId="2" xfId="1" applyNumberFormat="1" applyFont="1" applyFill="1" applyBorder="1" applyAlignment="1">
      <alignment horizontal="center" vertical="center"/>
    </xf>
    <xf numFmtId="0" fontId="63" fillId="53" borderId="4" xfId="1" applyFont="1" applyFill="1" applyBorder="1" applyAlignment="1">
      <alignment horizontal="center" vertical="center"/>
    </xf>
    <xf numFmtId="0" fontId="63" fillId="53" borderId="1" xfId="1" applyFont="1" applyFill="1" applyBorder="1" applyAlignment="1">
      <alignment horizontal="center" vertical="center"/>
    </xf>
    <xf numFmtId="0" fontId="63" fillId="53" borderId="3" xfId="1" applyFont="1" applyFill="1" applyBorder="1" applyAlignment="1">
      <alignment horizontal="center" vertical="center"/>
    </xf>
    <xf numFmtId="0" fontId="63" fillId="18" borderId="1" xfId="1" applyFont="1" applyFill="1" applyBorder="1" applyAlignment="1">
      <alignment horizontal="center"/>
    </xf>
    <xf numFmtId="0" fontId="63" fillId="18" borderId="3" xfId="1" applyFont="1" applyFill="1" applyBorder="1" applyAlignment="1">
      <alignment horizontal="center"/>
    </xf>
    <xf numFmtId="0" fontId="63" fillId="4" borderId="1" xfId="1" applyFont="1" applyFill="1" applyBorder="1" applyAlignment="1">
      <alignment horizontal="center" vertical="center"/>
    </xf>
    <xf numFmtId="0" fontId="63" fillId="4" borderId="3" xfId="1" applyFont="1" applyFill="1" applyBorder="1" applyAlignment="1">
      <alignment horizontal="center" vertical="center"/>
    </xf>
    <xf numFmtId="0" fontId="63" fillId="4" borderId="20" xfId="1" applyFont="1" applyFill="1" applyBorder="1" applyAlignment="1">
      <alignment horizontal="center" vertical="center" wrapText="1"/>
    </xf>
    <xf numFmtId="0" fontId="63" fillId="4" borderId="10" xfId="1" applyFont="1" applyFill="1" applyBorder="1" applyAlignment="1">
      <alignment horizontal="center" vertical="center" wrapText="1"/>
    </xf>
    <xf numFmtId="0" fontId="63" fillId="4" borderId="2" xfId="1" applyFont="1" applyFill="1" applyBorder="1" applyAlignment="1">
      <alignment horizontal="center" vertical="center" wrapText="1"/>
    </xf>
  </cellXfs>
  <cellStyles count="23857">
    <cellStyle name="20% - Accent1" xfId="2760" builtinId="30" customBuiltin="1"/>
    <cellStyle name="20% - Accent2" xfId="2764" builtinId="34" customBuiltin="1"/>
    <cellStyle name="20% - Accent3" xfId="2768" builtinId="38" customBuiltin="1"/>
    <cellStyle name="20% - Accent4" xfId="2772" builtinId="42" customBuiltin="1"/>
    <cellStyle name="20% - Accent5" xfId="2776" builtinId="46" customBuiltin="1"/>
    <cellStyle name="20% - Accent6" xfId="2780" builtinId="50" customBuiltin="1"/>
    <cellStyle name="40% - Accent1" xfId="2761" builtinId="31" customBuiltin="1"/>
    <cellStyle name="40% - Accent2" xfId="2765" builtinId="35" customBuiltin="1"/>
    <cellStyle name="40% - Accent3" xfId="2769" builtinId="39" customBuiltin="1"/>
    <cellStyle name="40% - Accent4" xfId="2773" builtinId="43" customBuiltin="1"/>
    <cellStyle name="40% - Accent5" xfId="2777" builtinId="47" customBuiltin="1"/>
    <cellStyle name="40% - Accent6" xfId="2781" builtinId="51" customBuiltin="1"/>
    <cellStyle name="60% - Accent1" xfId="2762" builtinId="32" customBuiltin="1"/>
    <cellStyle name="60% - Accent2" xfId="2766" builtinId="36" customBuiltin="1"/>
    <cellStyle name="60% - Accent3" xfId="2770" builtinId="40" customBuiltin="1"/>
    <cellStyle name="60% - Accent4" xfId="2774" builtinId="44" customBuiltin="1"/>
    <cellStyle name="60% - Accent5" xfId="2778" builtinId="48" customBuiltin="1"/>
    <cellStyle name="60% - Accent6" xfId="2782" builtinId="52" customBuiltin="1"/>
    <cellStyle name="Accent1" xfId="2759" builtinId="29" customBuiltin="1"/>
    <cellStyle name="Accent2" xfId="2763" builtinId="33" customBuiltin="1"/>
    <cellStyle name="Accent3" xfId="2767" builtinId="37" customBuiltin="1"/>
    <cellStyle name="Accent3 - 40%" xfId="2741" xr:uid="{B4E0A659-7D10-421F-AD6A-C3192F6BC7E2}"/>
    <cellStyle name="Accent4" xfId="2771" builtinId="41" customBuiltin="1"/>
    <cellStyle name="Accent5" xfId="2775" builtinId="45" customBuiltin="1"/>
    <cellStyle name="Accent6" xfId="2779" builtinId="49" customBuiltin="1"/>
    <cellStyle name="Att1" xfId="162" xr:uid="{00000000-0005-0000-0000-000000000000}"/>
    <cellStyle name="Att1 2" xfId="163" xr:uid="{00000000-0005-0000-0000-000001000000}"/>
    <cellStyle name="Att1 2 2" xfId="164" xr:uid="{00000000-0005-0000-0000-000002000000}"/>
    <cellStyle name="Att1 3" xfId="165" xr:uid="{00000000-0005-0000-0000-000003000000}"/>
    <cellStyle name="Att1 3 2" xfId="166" xr:uid="{00000000-0005-0000-0000-000004000000}"/>
    <cellStyle name="Att1 3 3" xfId="167" xr:uid="{00000000-0005-0000-0000-000005000000}"/>
    <cellStyle name="Att1 4" xfId="168" xr:uid="{00000000-0005-0000-0000-000006000000}"/>
    <cellStyle name="Att1 4 2" xfId="169" xr:uid="{00000000-0005-0000-0000-000007000000}"/>
    <cellStyle name="Att1 4 3" xfId="170" xr:uid="{00000000-0005-0000-0000-000008000000}"/>
    <cellStyle name="Bad" xfId="2748" builtinId="27" customBuiltin="1"/>
    <cellStyle name="BM Heading 3" xfId="20" xr:uid="{00000000-0005-0000-0000-000009000000}"/>
    <cellStyle name="BM Input" xfId="24" xr:uid="{00000000-0005-0000-0000-00000A000000}"/>
    <cellStyle name="Calculation" xfId="2752" builtinId="22" customBuiltin="1"/>
    <cellStyle name="Check Cell" xfId="2754" builtinId="23" customBuiltin="1"/>
    <cellStyle name="Column 4" xfId="26" xr:uid="{00000000-0005-0000-0000-00000B000000}"/>
    <cellStyle name="Comma" xfId="2736" builtinId="3"/>
    <cellStyle name="Comma 10" xfId="2628" xr:uid="{00000000-0005-0000-0000-00000D000000}"/>
    <cellStyle name="Comma 10 2" xfId="7947" xr:uid="{E9317F71-730F-4166-923A-ACFE5E424135}"/>
    <cellStyle name="Comma 10 2 2" xfId="18481" xr:uid="{D8256C69-5092-4D94-B3C5-7324F58E03D0}"/>
    <cellStyle name="Comma 10 3" xfId="10575" xr:uid="{E05B7C0C-B545-4221-A3C0-6C413B56DFE3}"/>
    <cellStyle name="Comma 10 3 2" xfId="21109" xr:uid="{EF6A586B-BE8C-4872-B11F-13492E37F2F8}"/>
    <cellStyle name="Comma 10 4" xfId="13202" xr:uid="{E57905F7-AD01-463A-8E6B-38C1124AA472}"/>
    <cellStyle name="Comma 10 4 2" xfId="23736" xr:uid="{5785A534-3C0E-41CB-BD34-1B5FBA263704}"/>
    <cellStyle name="Comma 10 5" xfId="15854" xr:uid="{5AB42A4A-1071-43FE-87C0-ECA3252F8639}"/>
    <cellStyle name="Comma 10 6" xfId="5315" xr:uid="{892A24AC-3E4E-449D-B435-67A5C4D75341}"/>
    <cellStyle name="Comma 11" xfId="4" xr:uid="{00000000-0005-0000-0000-00000E000000}"/>
    <cellStyle name="Comma 11 2" xfId="5431" xr:uid="{5A70D12C-35C8-44F5-9E9B-895995D2BB6B}"/>
    <cellStyle name="Comma 11 2 2" xfId="15965" xr:uid="{02101926-1EBB-45FC-BF55-1DB49FA5E302}"/>
    <cellStyle name="Comma 11 3" xfId="8059" xr:uid="{6C84927C-EAA5-437A-82AB-F12EFAF4E438}"/>
    <cellStyle name="Comma 11 3 2" xfId="18593" xr:uid="{600AF1A7-DD8C-4B57-B847-5026848E64B8}"/>
    <cellStyle name="Comma 11 4" xfId="10686" xr:uid="{02463FB3-8C2D-4C2A-B050-1D7F616587FF}"/>
    <cellStyle name="Comma 11 4 2" xfId="21220" xr:uid="{14F4FF37-6A98-4C5C-9039-CD0898690A75}"/>
    <cellStyle name="Comma 11 5" xfId="13339" xr:uid="{99263FF2-62FA-497C-8F47-241D8F370679}"/>
    <cellStyle name="Comma 11 6" xfId="2795" xr:uid="{E660729B-EB12-4CA5-8CBA-605B554E3C30}"/>
    <cellStyle name="Comma 12" xfId="13310" xr:uid="{53337C14-517D-40EA-86EC-C539255E4AAB}"/>
    <cellStyle name="Comma 2" xfId="8" xr:uid="{00000000-0005-0000-0000-00000F000000}"/>
    <cellStyle name="Comma 2 10" xfId="172" xr:uid="{00000000-0005-0000-0000-000010000000}"/>
    <cellStyle name="Comma 2 10 2" xfId="173" xr:uid="{00000000-0005-0000-0000-000011000000}"/>
    <cellStyle name="Comma 2 10 2 2" xfId="174" xr:uid="{00000000-0005-0000-0000-000012000000}"/>
    <cellStyle name="Comma 2 10 2 2 2" xfId="5539" xr:uid="{15A9AECC-242A-4378-AF0C-307339BF0040}"/>
    <cellStyle name="Comma 2 10 2 2 2 2" xfId="16073" xr:uid="{B99FB39C-C8D2-4A0C-8943-696972692A28}"/>
    <cellStyle name="Comma 2 10 2 2 3" xfId="8167" xr:uid="{9B4102CC-30E7-4D2C-94A6-D4F5D0642346}"/>
    <cellStyle name="Comma 2 10 2 2 3 2" xfId="18701" xr:uid="{6ACBAE65-267C-49AD-896D-AA287F4F953C}"/>
    <cellStyle name="Comma 2 10 2 2 4" xfId="10794" xr:uid="{9568F948-7CE9-4703-8AF7-F477849CBEAA}"/>
    <cellStyle name="Comma 2 10 2 2 4 2" xfId="21328" xr:uid="{DD43C794-8F36-4236-8A00-EFA1627A0119}"/>
    <cellStyle name="Comma 2 10 2 2 5" xfId="13446" xr:uid="{24BD903E-01B9-413D-A0B9-3B0C229E0303}"/>
    <cellStyle name="Comma 2 10 2 2 6" xfId="2906" xr:uid="{0AA90915-7EA5-4DE5-B4D2-2C89944B47B8}"/>
    <cellStyle name="Comma 2 10 2 3" xfId="5538" xr:uid="{FC5607DC-4170-47BB-8761-95F26FA2CEA2}"/>
    <cellStyle name="Comma 2 10 2 3 2" xfId="16072" xr:uid="{B6C62001-CFEE-403B-935B-D603A19BE3A6}"/>
    <cellStyle name="Comma 2 10 2 4" xfId="8166" xr:uid="{30C38FE5-767A-4321-AC91-112BB028BF35}"/>
    <cellStyle name="Comma 2 10 2 4 2" xfId="18700" xr:uid="{37916C55-86D1-456B-9688-4821C18CB5FC}"/>
    <cellStyle name="Comma 2 10 2 5" xfId="10793" xr:uid="{5187BC11-D38C-4E6A-A7F5-84A82BBD80F4}"/>
    <cellStyle name="Comma 2 10 2 5 2" xfId="21327" xr:uid="{2B15271D-F444-4DF0-BA68-8C54B4E71FC1}"/>
    <cellStyle name="Comma 2 10 2 6" xfId="13445" xr:uid="{4AE55A0A-9B02-4220-BF3B-D6B9F4EEBC17}"/>
    <cellStyle name="Comma 2 10 2 7" xfId="2905" xr:uid="{B534EECF-241F-46E0-9D74-6FB292312C0A}"/>
    <cellStyle name="Comma 2 10 3" xfId="175" xr:uid="{00000000-0005-0000-0000-000013000000}"/>
    <cellStyle name="Comma 2 10 3 2" xfId="5540" xr:uid="{A1B18B42-EE87-43FE-AE0D-72AB76BD5011}"/>
    <cellStyle name="Comma 2 10 3 2 2" xfId="16074" xr:uid="{7EF6F932-0C07-4695-BF39-81EAA398E414}"/>
    <cellStyle name="Comma 2 10 3 3" xfId="8168" xr:uid="{80BBAB93-13EC-4D30-AD38-1A800544C392}"/>
    <cellStyle name="Comma 2 10 3 3 2" xfId="18702" xr:uid="{1A9AA889-4FCB-4B2C-8F1A-B673251EA0B2}"/>
    <cellStyle name="Comma 2 10 3 4" xfId="10795" xr:uid="{B5CFDAEF-9179-46B9-B35E-B2B17FCB9851}"/>
    <cellStyle name="Comma 2 10 3 4 2" xfId="21329" xr:uid="{912298C1-D9A3-493A-A0D7-4F59BE7176EB}"/>
    <cellStyle name="Comma 2 10 3 5" xfId="13447" xr:uid="{24AF7C18-5E98-487A-BB36-CD811165418A}"/>
    <cellStyle name="Comma 2 10 3 6" xfId="2907" xr:uid="{5F6E9A50-355F-4A40-9A69-60AA7CE817FF}"/>
    <cellStyle name="Comma 2 10 4" xfId="176" xr:uid="{00000000-0005-0000-0000-000014000000}"/>
    <cellStyle name="Comma 2 10 4 2" xfId="5541" xr:uid="{E795BE2D-FEFD-4847-ABCF-234890058E53}"/>
    <cellStyle name="Comma 2 10 4 2 2" xfId="16075" xr:uid="{735E06C1-9D04-4181-B3D6-6415C7A2D931}"/>
    <cellStyle name="Comma 2 10 4 3" xfId="8169" xr:uid="{BC44D20F-EFD7-485F-A8C2-DA599364B460}"/>
    <cellStyle name="Comma 2 10 4 3 2" xfId="18703" xr:uid="{473FFB87-D2BE-4D47-9C85-BF754101764A}"/>
    <cellStyle name="Comma 2 10 4 4" xfId="10796" xr:uid="{14E4B8F8-E4AA-4D16-BECC-46B4D12A0F09}"/>
    <cellStyle name="Comma 2 10 4 4 2" xfId="21330" xr:uid="{61D7C02B-8C36-48A1-A4F3-923DBA3C6A59}"/>
    <cellStyle name="Comma 2 10 4 5" xfId="13448" xr:uid="{A511A89D-8FB8-4824-A45F-86E30803DF71}"/>
    <cellStyle name="Comma 2 10 4 6" xfId="2908" xr:uid="{0F3E4003-A4E0-4A43-A8AA-5B16EB49B29B}"/>
    <cellStyle name="Comma 2 10 5" xfId="5537" xr:uid="{8F70167E-EEAA-4446-B30C-56A01744E08E}"/>
    <cellStyle name="Comma 2 10 5 2" xfId="16071" xr:uid="{3DB47753-850E-4950-A844-2AC6E9C2FDDB}"/>
    <cellStyle name="Comma 2 10 6" xfId="8165" xr:uid="{B1C6D56C-4911-48EF-8A3D-0B491B82C024}"/>
    <cellStyle name="Comma 2 10 6 2" xfId="18699" xr:uid="{1854D932-3569-4B28-8D1D-96B72B5863BD}"/>
    <cellStyle name="Comma 2 10 7" xfId="10792" xr:uid="{CA9FF562-0FCF-4F23-BBFA-FA0B8056DE22}"/>
    <cellStyle name="Comma 2 10 7 2" xfId="21326" xr:uid="{60547D2B-9C5C-428E-A66A-EFCD1D3C66E7}"/>
    <cellStyle name="Comma 2 10 8" xfId="13444" xr:uid="{ACE140B4-6CAF-496E-B1D3-F19B4FCAD900}"/>
    <cellStyle name="Comma 2 10 9" xfId="2904" xr:uid="{F6637662-F149-43DD-84FC-EF7DC8ECAD4A}"/>
    <cellStyle name="Comma 2 11" xfId="177" xr:uid="{00000000-0005-0000-0000-000015000000}"/>
    <cellStyle name="Comma 2 11 2" xfId="178" xr:uid="{00000000-0005-0000-0000-000016000000}"/>
    <cellStyle name="Comma 2 11 2 2" xfId="179" xr:uid="{00000000-0005-0000-0000-000017000000}"/>
    <cellStyle name="Comma 2 11 2 2 2" xfId="5544" xr:uid="{A90B6DF6-DB94-40EB-8C0B-95845650D37A}"/>
    <cellStyle name="Comma 2 11 2 2 2 2" xfId="16078" xr:uid="{FD1F80AA-CF3D-4E57-92F9-E5534C7239A1}"/>
    <cellStyle name="Comma 2 11 2 2 3" xfId="8172" xr:uid="{DF3205C2-6EE9-4002-80A5-9D46EC51FD9C}"/>
    <cellStyle name="Comma 2 11 2 2 3 2" xfId="18706" xr:uid="{C62DEEF8-2B81-4A98-A1A0-763C5F35481A}"/>
    <cellStyle name="Comma 2 11 2 2 4" xfId="10799" xr:uid="{201F1B14-4EA5-4942-91C3-3DC0202DA570}"/>
    <cellStyle name="Comma 2 11 2 2 4 2" xfId="21333" xr:uid="{09DBBD95-230D-4201-AE6F-C46BE35F3055}"/>
    <cellStyle name="Comma 2 11 2 2 5" xfId="13451" xr:uid="{617FE174-133E-49A1-A311-A5D0AEE57E6B}"/>
    <cellStyle name="Comma 2 11 2 2 6" xfId="2911" xr:uid="{CE42FDAF-04B8-472F-AF9C-789DCC558763}"/>
    <cellStyle name="Comma 2 11 2 3" xfId="5543" xr:uid="{91274664-8A71-40CA-8869-0CD172BA504E}"/>
    <cellStyle name="Comma 2 11 2 3 2" xfId="16077" xr:uid="{A9402910-83C9-484B-A3E8-AC1F7C9F9E16}"/>
    <cellStyle name="Comma 2 11 2 4" xfId="8171" xr:uid="{7FE74747-C51B-4A33-BDA2-8049265565B5}"/>
    <cellStyle name="Comma 2 11 2 4 2" xfId="18705" xr:uid="{4887E1A5-7FA1-4629-8B34-FB8F927A2F40}"/>
    <cellStyle name="Comma 2 11 2 5" xfId="10798" xr:uid="{32A9973B-7171-4E7C-AAC4-8149AFF49F45}"/>
    <cellStyle name="Comma 2 11 2 5 2" xfId="21332" xr:uid="{896BBF9B-27B9-4E21-AF55-227CFE334D1C}"/>
    <cellStyle name="Comma 2 11 2 6" xfId="13450" xr:uid="{458C9CDC-430F-4AB9-BD8E-9AA86F3D9C2C}"/>
    <cellStyle name="Comma 2 11 2 7" xfId="2910" xr:uid="{25260174-F16F-4015-B677-F8DA01241D30}"/>
    <cellStyle name="Comma 2 11 3" xfId="180" xr:uid="{00000000-0005-0000-0000-000018000000}"/>
    <cellStyle name="Comma 2 11 3 2" xfId="5545" xr:uid="{FE2F1440-2545-4795-AE12-4278EE7C70B8}"/>
    <cellStyle name="Comma 2 11 3 2 2" xfId="16079" xr:uid="{4B8B8096-3B72-4E73-96B3-B70B125C91E6}"/>
    <cellStyle name="Comma 2 11 3 3" xfId="8173" xr:uid="{4F0C2D0D-46E8-47A1-B7D5-0607022F285D}"/>
    <cellStyle name="Comma 2 11 3 3 2" xfId="18707" xr:uid="{F540205C-E5D6-4472-B875-A3692F2BE296}"/>
    <cellStyle name="Comma 2 11 3 4" xfId="10800" xr:uid="{41A8AE08-0781-4B31-813C-404C0F81960C}"/>
    <cellStyle name="Comma 2 11 3 4 2" xfId="21334" xr:uid="{77A76F08-FED9-4793-98E4-89A09365CE63}"/>
    <cellStyle name="Comma 2 11 3 5" xfId="13452" xr:uid="{18420120-6812-47B7-9CD9-A0748240D645}"/>
    <cellStyle name="Comma 2 11 3 6" xfId="2912" xr:uid="{3386D3FE-FF0F-4099-9024-2438767E082F}"/>
    <cellStyle name="Comma 2 11 4" xfId="181" xr:uid="{00000000-0005-0000-0000-000019000000}"/>
    <cellStyle name="Comma 2 11 4 2" xfId="5546" xr:uid="{9FC23723-4754-4449-A010-EDB04F869810}"/>
    <cellStyle name="Comma 2 11 4 2 2" xfId="16080" xr:uid="{0EE4177E-A935-4095-BCA4-9F538C3D5002}"/>
    <cellStyle name="Comma 2 11 4 3" xfId="8174" xr:uid="{1EDAE1CF-E86A-425C-AE93-40287CF78EA6}"/>
    <cellStyle name="Comma 2 11 4 3 2" xfId="18708" xr:uid="{CE61E7B5-AF65-48B1-924B-2A46E3F09471}"/>
    <cellStyle name="Comma 2 11 4 4" xfId="10801" xr:uid="{0F43732D-C875-4E85-B880-EBC8F72006A5}"/>
    <cellStyle name="Comma 2 11 4 4 2" xfId="21335" xr:uid="{353069DC-F279-4194-ABC6-39C35F688772}"/>
    <cellStyle name="Comma 2 11 4 5" xfId="13453" xr:uid="{3641CE41-2B28-4C61-A617-F1FBA08C2201}"/>
    <cellStyle name="Comma 2 11 4 6" xfId="2913" xr:uid="{775E3B52-3309-4E7F-BB22-EDBAA000B5AE}"/>
    <cellStyle name="Comma 2 11 5" xfId="5542" xr:uid="{2266CFC7-6167-4503-9E61-733B4AAB0DE5}"/>
    <cellStyle name="Comma 2 11 5 2" xfId="16076" xr:uid="{AEAD64BE-3E44-44EB-AA43-53DFE8E2BF85}"/>
    <cellStyle name="Comma 2 11 6" xfId="8170" xr:uid="{F4EE28E9-A8D7-4B08-98FE-8527E483AD0A}"/>
    <cellStyle name="Comma 2 11 6 2" xfId="18704" xr:uid="{6F8D0557-4DE2-42BE-8307-F6E6EE2A08C6}"/>
    <cellStyle name="Comma 2 11 7" xfId="10797" xr:uid="{CBADC78E-45CE-4B90-83F1-2FBD5A48718E}"/>
    <cellStyle name="Comma 2 11 7 2" xfId="21331" xr:uid="{A588B5BC-D911-44CF-8410-3B1C84E495A2}"/>
    <cellStyle name="Comma 2 11 8" xfId="13449" xr:uid="{1AAA23B2-466D-48FD-AA00-A8E9AE5D1AEC}"/>
    <cellStyle name="Comma 2 11 9" xfId="2909" xr:uid="{461CD1A3-CF76-482B-A9DB-1D07D25D86EF}"/>
    <cellStyle name="Comma 2 12" xfId="182" xr:uid="{00000000-0005-0000-0000-00001A000000}"/>
    <cellStyle name="Comma 2 12 2" xfId="183" xr:uid="{00000000-0005-0000-0000-00001B000000}"/>
    <cellStyle name="Comma 2 12 2 2" xfId="184" xr:uid="{00000000-0005-0000-0000-00001C000000}"/>
    <cellStyle name="Comma 2 12 2 2 2" xfId="5549" xr:uid="{38E9FACA-D59C-4B3A-969C-4999E83C4C45}"/>
    <cellStyle name="Comma 2 12 2 2 2 2" xfId="16083" xr:uid="{77C96DA2-4499-4190-9212-B1BD4CE9341F}"/>
    <cellStyle name="Comma 2 12 2 2 3" xfId="8177" xr:uid="{3C1A66E3-1EC0-412A-8745-6E55E79F7C7F}"/>
    <cellStyle name="Comma 2 12 2 2 3 2" xfId="18711" xr:uid="{006A0A0E-48D3-4F00-9EF6-BEF4B5794899}"/>
    <cellStyle name="Comma 2 12 2 2 4" xfId="10804" xr:uid="{D475011A-476B-44C0-8094-F376CFFE656D}"/>
    <cellStyle name="Comma 2 12 2 2 4 2" xfId="21338" xr:uid="{8F8E1A2F-B085-4F23-AD6C-2FBFD5D2F3EA}"/>
    <cellStyle name="Comma 2 12 2 2 5" xfId="13456" xr:uid="{6866CC7F-8397-4572-A10F-D7CAD381F081}"/>
    <cellStyle name="Comma 2 12 2 2 6" xfId="2916" xr:uid="{C00815F7-7989-43A0-B0C9-1273EA21F1EB}"/>
    <cellStyle name="Comma 2 12 2 3" xfId="5548" xr:uid="{4FC74673-029A-46AB-9389-DE7067BBFA2D}"/>
    <cellStyle name="Comma 2 12 2 3 2" xfId="16082" xr:uid="{C946625C-459D-42F5-999D-0106FD4A9CC3}"/>
    <cellStyle name="Comma 2 12 2 4" xfId="8176" xr:uid="{7769515F-CAC6-4F24-A5B7-35661F590C82}"/>
    <cellStyle name="Comma 2 12 2 4 2" xfId="18710" xr:uid="{B452E01D-F92A-4134-81B9-3D93809AAF96}"/>
    <cellStyle name="Comma 2 12 2 5" xfId="10803" xr:uid="{63CD9E48-E1DF-4B94-BFC8-17005EE07F50}"/>
    <cellStyle name="Comma 2 12 2 5 2" xfId="21337" xr:uid="{17B2282F-BAF3-4B07-A41C-6BA242CC7FAE}"/>
    <cellStyle name="Comma 2 12 2 6" xfId="13455" xr:uid="{BAE4D2E0-1860-42A2-9FCD-BE9D9F70BAE9}"/>
    <cellStyle name="Comma 2 12 2 7" xfId="2915" xr:uid="{BACCC600-994C-43C0-BE62-05FB6AC4A4A1}"/>
    <cellStyle name="Comma 2 12 3" xfId="185" xr:uid="{00000000-0005-0000-0000-00001D000000}"/>
    <cellStyle name="Comma 2 12 3 2" xfId="5550" xr:uid="{39B04B01-6D17-4B42-AD8A-8092EE358408}"/>
    <cellStyle name="Comma 2 12 3 2 2" xfId="16084" xr:uid="{00B4B643-D1E4-4CAF-AB41-D63A858E0817}"/>
    <cellStyle name="Comma 2 12 3 3" xfId="8178" xr:uid="{082B9DC8-9449-4991-9CB5-C66D1FD0C88A}"/>
    <cellStyle name="Comma 2 12 3 3 2" xfId="18712" xr:uid="{99768540-978B-4E5F-8165-88E93694567B}"/>
    <cellStyle name="Comma 2 12 3 4" xfId="10805" xr:uid="{472D297B-6EB7-4996-8B8B-F15F447F485A}"/>
    <cellStyle name="Comma 2 12 3 4 2" xfId="21339" xr:uid="{BD23EFDE-1390-41C6-A9EF-1C66BC143031}"/>
    <cellStyle name="Comma 2 12 3 5" xfId="13457" xr:uid="{8E855F30-B4A7-476E-AE37-BDEA05509F40}"/>
    <cellStyle name="Comma 2 12 3 6" xfId="2917" xr:uid="{BC32A561-52F9-434A-9ACE-7EA9A2504B2C}"/>
    <cellStyle name="Comma 2 12 4" xfId="186" xr:uid="{00000000-0005-0000-0000-00001E000000}"/>
    <cellStyle name="Comma 2 12 4 2" xfId="5551" xr:uid="{1D6613E3-8544-4983-A42A-27F052C66460}"/>
    <cellStyle name="Comma 2 12 4 2 2" xfId="16085" xr:uid="{8499A975-E061-48D9-8895-E36F31E293C1}"/>
    <cellStyle name="Comma 2 12 4 3" xfId="8179" xr:uid="{96CD8E24-FD0B-44B5-831F-E5E4AC268CBC}"/>
    <cellStyle name="Comma 2 12 4 3 2" xfId="18713" xr:uid="{A9F939D6-DD28-4C71-AD26-787AEDDB54E7}"/>
    <cellStyle name="Comma 2 12 4 4" xfId="10806" xr:uid="{6EED31C2-D5D3-43A4-A223-71FBE95C56D3}"/>
    <cellStyle name="Comma 2 12 4 4 2" xfId="21340" xr:uid="{AAE451FA-954D-46D7-A001-55063B9E8A57}"/>
    <cellStyle name="Comma 2 12 4 5" xfId="13458" xr:uid="{433C0669-52C9-4512-B40A-E21AF76AE214}"/>
    <cellStyle name="Comma 2 12 4 6" xfId="2918" xr:uid="{F3398572-55DA-4678-9D8A-FD1DE42D4B83}"/>
    <cellStyle name="Comma 2 12 5" xfId="5547" xr:uid="{9FFD5675-9141-4AEA-9D75-BCF7D9E1B846}"/>
    <cellStyle name="Comma 2 12 5 2" xfId="16081" xr:uid="{D4146DBD-5997-401D-827B-81DBCAA78502}"/>
    <cellStyle name="Comma 2 12 6" xfId="8175" xr:uid="{8A844877-1A5B-4541-B7BE-620636EDA26A}"/>
    <cellStyle name="Comma 2 12 6 2" xfId="18709" xr:uid="{931BFADE-708B-4C84-ABD0-326F8C4C51CF}"/>
    <cellStyle name="Comma 2 12 7" xfId="10802" xr:uid="{FE65E1F7-7405-4E1D-8D5A-AF9B38B3DD3E}"/>
    <cellStyle name="Comma 2 12 7 2" xfId="21336" xr:uid="{C86C70EA-0F73-4298-8013-96FFFB091CDF}"/>
    <cellStyle name="Comma 2 12 8" xfId="13454" xr:uid="{E69FFD60-0DCF-40DB-8DA1-889E9A5DCEDB}"/>
    <cellStyle name="Comma 2 12 9" xfId="2914" xr:uid="{2DA8D630-079C-472D-AB72-CFB24DD36F4D}"/>
    <cellStyle name="Comma 2 13" xfId="187" xr:uid="{00000000-0005-0000-0000-00001F000000}"/>
    <cellStyle name="Comma 2 13 2" xfId="188" xr:uid="{00000000-0005-0000-0000-000020000000}"/>
    <cellStyle name="Comma 2 13 2 2" xfId="189" xr:uid="{00000000-0005-0000-0000-000021000000}"/>
    <cellStyle name="Comma 2 13 2 2 2" xfId="5554" xr:uid="{208A6E29-AE5D-43CC-BB70-39D5A7E70BFB}"/>
    <cellStyle name="Comma 2 13 2 2 2 2" xfId="16088" xr:uid="{019C0977-B7B7-4989-A2BF-BA8B4076E03C}"/>
    <cellStyle name="Comma 2 13 2 2 3" xfId="8182" xr:uid="{21B9CEA6-B1D4-4BB6-A166-0481C7112167}"/>
    <cellStyle name="Comma 2 13 2 2 3 2" xfId="18716" xr:uid="{184F701C-8480-4345-9754-3827F6A82780}"/>
    <cellStyle name="Comma 2 13 2 2 4" xfId="10809" xr:uid="{D9AEE17E-E75E-4681-B6FF-7DA3B159F664}"/>
    <cellStyle name="Comma 2 13 2 2 4 2" xfId="21343" xr:uid="{B4ABE19C-CEF9-4AB5-A4D6-91AE0DB38A55}"/>
    <cellStyle name="Comma 2 13 2 2 5" xfId="13461" xr:uid="{E31CFD82-F0B3-4D22-9FC8-7CE2BCC0D3E8}"/>
    <cellStyle name="Comma 2 13 2 2 6" xfId="2921" xr:uid="{A865AF66-3A0E-4BAC-A9B0-9FF2405A718E}"/>
    <cellStyle name="Comma 2 13 2 3" xfId="5553" xr:uid="{B951556A-3F9D-4CDF-BBA0-0FE2A666C3E1}"/>
    <cellStyle name="Comma 2 13 2 3 2" xfId="16087" xr:uid="{B20163BC-3392-46FD-A54C-F8B7BA9549F2}"/>
    <cellStyle name="Comma 2 13 2 4" xfId="8181" xr:uid="{3AD454E6-BA6B-4024-A230-E71B1EFBB1BB}"/>
    <cellStyle name="Comma 2 13 2 4 2" xfId="18715" xr:uid="{511EF290-4FB9-4804-81ED-C43024B95535}"/>
    <cellStyle name="Comma 2 13 2 5" xfId="10808" xr:uid="{E0A86E4C-C7F9-482F-A620-1572C0DF9789}"/>
    <cellStyle name="Comma 2 13 2 5 2" xfId="21342" xr:uid="{4C01C936-5781-484C-BB71-5370DB9F2189}"/>
    <cellStyle name="Comma 2 13 2 6" xfId="13460" xr:uid="{D232BEC1-CB31-4496-8768-B6545EC2E100}"/>
    <cellStyle name="Comma 2 13 2 7" xfId="2920" xr:uid="{0E83C1E2-934F-4C53-B3BE-75A7ECA75227}"/>
    <cellStyle name="Comma 2 13 3" xfId="190" xr:uid="{00000000-0005-0000-0000-000022000000}"/>
    <cellStyle name="Comma 2 13 3 2" xfId="5555" xr:uid="{245EB8E7-CCCE-4D00-A789-D1683CFBEEE5}"/>
    <cellStyle name="Comma 2 13 3 2 2" xfId="16089" xr:uid="{8EA8F445-E420-4012-9646-1F3C41F78D45}"/>
    <cellStyle name="Comma 2 13 3 3" xfId="8183" xr:uid="{AEF9B227-92A9-4AE8-8EC3-51694372D642}"/>
    <cellStyle name="Comma 2 13 3 3 2" xfId="18717" xr:uid="{5BB699F2-1843-4C73-9BBC-58CBF2DC5854}"/>
    <cellStyle name="Comma 2 13 3 4" xfId="10810" xr:uid="{D0F5E66A-572E-488C-AAD8-22A87E821784}"/>
    <cellStyle name="Comma 2 13 3 4 2" xfId="21344" xr:uid="{3783D2F2-6FF0-4AF7-AD85-15E8CD16B00C}"/>
    <cellStyle name="Comma 2 13 3 5" xfId="13462" xr:uid="{3DE0FC50-AB7B-4752-ABC7-5F4B2BFBE7A1}"/>
    <cellStyle name="Comma 2 13 3 6" xfId="2922" xr:uid="{E238F774-2413-4B9C-90ED-C6D14FE7C7B2}"/>
    <cellStyle name="Comma 2 13 4" xfId="191" xr:uid="{00000000-0005-0000-0000-000023000000}"/>
    <cellStyle name="Comma 2 13 4 2" xfId="5556" xr:uid="{3F1C5242-3C03-4344-8792-5176D2499A98}"/>
    <cellStyle name="Comma 2 13 4 2 2" xfId="16090" xr:uid="{C5D97629-514E-457C-A284-38AB26F0FD08}"/>
    <cellStyle name="Comma 2 13 4 3" xfId="8184" xr:uid="{9F9F7A2E-2B28-4BCF-A7CB-5A50DC1304FF}"/>
    <cellStyle name="Comma 2 13 4 3 2" xfId="18718" xr:uid="{5AC1E4A9-A2F4-4F51-9FCE-C223040C393F}"/>
    <cellStyle name="Comma 2 13 4 4" xfId="10811" xr:uid="{3AA55AE6-310A-4AF6-8782-83FCC3184B16}"/>
    <cellStyle name="Comma 2 13 4 4 2" xfId="21345" xr:uid="{5D6B5AE9-5BC8-4825-8E00-E7A241E261CC}"/>
    <cellStyle name="Comma 2 13 4 5" xfId="13463" xr:uid="{CBD18F00-AD77-4725-8E05-745B97A53523}"/>
    <cellStyle name="Comma 2 13 4 6" xfId="2923" xr:uid="{D96EE2DC-F8AB-4BEB-A83F-CDD9C609C671}"/>
    <cellStyle name="Comma 2 13 5" xfId="5552" xr:uid="{519AA1D0-E038-4CC5-A67C-CC47DF4565F1}"/>
    <cellStyle name="Comma 2 13 5 2" xfId="16086" xr:uid="{72536838-02FF-4969-91AA-04E700486D95}"/>
    <cellStyle name="Comma 2 13 6" xfId="8180" xr:uid="{325FCF60-345F-4376-A3BB-7F208F670473}"/>
    <cellStyle name="Comma 2 13 6 2" xfId="18714" xr:uid="{C49A8B24-87CB-409D-868A-634F1AF3FF32}"/>
    <cellStyle name="Comma 2 13 7" xfId="10807" xr:uid="{D04135B0-0D21-4E55-B2FE-87C25776E9FA}"/>
    <cellStyle name="Comma 2 13 7 2" xfId="21341" xr:uid="{7019ECF4-0692-4B2E-843E-ECB89D486517}"/>
    <cellStyle name="Comma 2 13 8" xfId="13459" xr:uid="{00E63354-E60F-4783-ADCD-C65D39E82142}"/>
    <cellStyle name="Comma 2 13 9" xfId="2919" xr:uid="{D956BCD0-C24B-463B-8A8B-25C21F5B57F8}"/>
    <cellStyle name="Comma 2 14" xfId="192" xr:uid="{00000000-0005-0000-0000-000024000000}"/>
    <cellStyle name="Comma 2 14 2" xfId="193" xr:uid="{00000000-0005-0000-0000-000025000000}"/>
    <cellStyle name="Comma 2 14 2 2" xfId="5558" xr:uid="{C7033D83-807A-4905-B056-6ADC4F347662}"/>
    <cellStyle name="Comma 2 14 2 2 2" xfId="16092" xr:uid="{F427CAFE-1DCD-4380-B486-04E28F4F805B}"/>
    <cellStyle name="Comma 2 14 2 3" xfId="8186" xr:uid="{FF612D11-B46E-450D-A319-9EEB3AAD8B63}"/>
    <cellStyle name="Comma 2 14 2 3 2" xfId="18720" xr:uid="{1F16BA7D-0130-4E4E-BFDF-895C483E0046}"/>
    <cellStyle name="Comma 2 14 2 4" xfId="10813" xr:uid="{2AFECDFE-7BF0-4E49-B827-06F1108362EA}"/>
    <cellStyle name="Comma 2 14 2 4 2" xfId="21347" xr:uid="{1E824800-EF98-4A51-871F-2B9F054AAA3F}"/>
    <cellStyle name="Comma 2 14 2 5" xfId="13465" xr:uid="{7C5B6D44-DC5B-4554-97B9-C520345E1C39}"/>
    <cellStyle name="Comma 2 14 2 6" xfId="2925" xr:uid="{9B1B4CC4-386E-4F00-AF49-BEDCC347D9B2}"/>
    <cellStyle name="Comma 2 14 3" xfId="194" xr:uid="{00000000-0005-0000-0000-000026000000}"/>
    <cellStyle name="Comma 2 14 3 2" xfId="5559" xr:uid="{E12C7835-2665-4BD4-9F5C-66AFE530D5FB}"/>
    <cellStyle name="Comma 2 14 3 2 2" xfId="16093" xr:uid="{0AF1E5C2-02F9-4213-8B72-EFC50D0AECDE}"/>
    <cellStyle name="Comma 2 14 3 3" xfId="8187" xr:uid="{4B64DC6A-2E29-40D1-80A8-CCEF3ABF2313}"/>
    <cellStyle name="Comma 2 14 3 3 2" xfId="18721" xr:uid="{A5D7E3E0-7DEB-4F89-B812-90A985382A90}"/>
    <cellStyle name="Comma 2 14 3 4" xfId="10814" xr:uid="{CA4C87B4-C917-4565-B7E9-8DA958ECC526}"/>
    <cellStyle name="Comma 2 14 3 4 2" xfId="21348" xr:uid="{E5146CAF-062A-4A53-A5AA-A65171A29E3C}"/>
    <cellStyle name="Comma 2 14 3 5" xfId="13466" xr:uid="{4B848FCB-24EF-4D8C-AD98-D4047F27D59E}"/>
    <cellStyle name="Comma 2 14 3 6" xfId="2926" xr:uid="{F4A0BE8F-2790-4120-A49C-E46D1189FDC7}"/>
    <cellStyle name="Comma 2 14 4" xfId="5557" xr:uid="{309FC5DF-7068-4DFC-B54D-EF0A2CF519CF}"/>
    <cellStyle name="Comma 2 14 4 2" xfId="16091" xr:uid="{948148A8-E107-413D-A44B-42D18BC1DF47}"/>
    <cellStyle name="Comma 2 14 5" xfId="8185" xr:uid="{A539E146-C851-4743-BF4A-49225950AB87}"/>
    <cellStyle name="Comma 2 14 5 2" xfId="18719" xr:uid="{26EBB3A3-A3E1-4DDC-9DAA-C1F2006E92E9}"/>
    <cellStyle name="Comma 2 14 6" xfId="10812" xr:uid="{9F8CEC37-79EF-4B5C-B048-39E67FCEE4AE}"/>
    <cellStyle name="Comma 2 14 6 2" xfId="21346" xr:uid="{8610B848-B1C3-48C8-8D97-7690B820BED1}"/>
    <cellStyle name="Comma 2 14 7" xfId="13464" xr:uid="{7D88C0E6-A375-4793-82FB-41F3F141E263}"/>
    <cellStyle name="Comma 2 14 8" xfId="2924" xr:uid="{6D32B81B-62FE-4FD8-B12D-17990B2E87A6}"/>
    <cellStyle name="Comma 2 15" xfId="195" xr:uid="{00000000-0005-0000-0000-000027000000}"/>
    <cellStyle name="Comma 2 15 2" xfId="196" xr:uid="{00000000-0005-0000-0000-000028000000}"/>
    <cellStyle name="Comma 2 15 2 2" xfId="5561" xr:uid="{BD5CCC7B-531C-41AF-96A0-714214DFA97A}"/>
    <cellStyle name="Comma 2 15 2 2 2" xfId="16095" xr:uid="{04540CE6-451F-4796-A3A2-92C01B67D765}"/>
    <cellStyle name="Comma 2 15 2 3" xfId="8189" xr:uid="{BE74A608-26D2-4B6B-906F-1A7A9D81F96C}"/>
    <cellStyle name="Comma 2 15 2 3 2" xfId="18723" xr:uid="{DC221098-04FD-4C96-A66A-D3A347F75C88}"/>
    <cellStyle name="Comma 2 15 2 4" xfId="10816" xr:uid="{3EBDD094-EFC5-45FE-8997-22B761287185}"/>
    <cellStyle name="Comma 2 15 2 4 2" xfId="21350" xr:uid="{DEB08925-BAA7-404B-82F0-5CD190D42DFA}"/>
    <cellStyle name="Comma 2 15 2 5" xfId="13468" xr:uid="{DC30D29C-57D5-4BF2-B5BD-1C50B15D03A1}"/>
    <cellStyle name="Comma 2 15 2 6" xfId="2928" xr:uid="{710CD2C6-8E4A-459F-8D3F-F4D0E4D1A34D}"/>
    <cellStyle name="Comma 2 15 3" xfId="5560" xr:uid="{9FE31F54-80F1-49C8-BCA5-738856BDA477}"/>
    <cellStyle name="Comma 2 15 3 2" xfId="16094" xr:uid="{39F84C6F-25D4-4323-B0BD-60FAE7D15F50}"/>
    <cellStyle name="Comma 2 15 4" xfId="8188" xr:uid="{9411AEF7-2493-47F2-80ED-E6E6009FA2E9}"/>
    <cellStyle name="Comma 2 15 4 2" xfId="18722" xr:uid="{47520BE9-AA80-4F68-870C-509AC54DA644}"/>
    <cellStyle name="Comma 2 15 5" xfId="10815" xr:uid="{39F4B6B8-0E41-4C4D-A7BE-8FFA7063C80A}"/>
    <cellStyle name="Comma 2 15 5 2" xfId="21349" xr:uid="{342675D3-C13E-4CF9-8F3F-E63A79010231}"/>
    <cellStyle name="Comma 2 15 6" xfId="13467" xr:uid="{C32BF6CB-0268-4FE1-A9AB-9D6AD78CF7E6}"/>
    <cellStyle name="Comma 2 15 7" xfId="2927" xr:uid="{4FD30DB3-FA8B-44C4-940A-A2F6EE3E2A07}"/>
    <cellStyle name="Comma 2 16" xfId="197" xr:uid="{00000000-0005-0000-0000-000029000000}"/>
    <cellStyle name="Comma 2 16 2" xfId="5562" xr:uid="{9B3AB789-7970-47F2-975E-00A6F5888ACA}"/>
    <cellStyle name="Comma 2 16 2 2" xfId="16096" xr:uid="{40668258-564D-4561-AF4B-7C9C9A966D36}"/>
    <cellStyle name="Comma 2 16 3" xfId="8190" xr:uid="{8ACC2B03-E6CC-4798-8AFF-B30B0B259CE1}"/>
    <cellStyle name="Comma 2 16 3 2" xfId="18724" xr:uid="{4F2A9D03-51FA-4BBA-91EE-62F6D26522EA}"/>
    <cellStyle name="Comma 2 16 4" xfId="10817" xr:uid="{91786D31-97B6-43D8-9A0A-8429378BBEF4}"/>
    <cellStyle name="Comma 2 16 4 2" xfId="21351" xr:uid="{2990D7D9-C966-4790-A321-7733523133DD}"/>
    <cellStyle name="Comma 2 16 5" xfId="13469" xr:uid="{5FDA0AF3-E43A-4039-B4F0-8044B8424842}"/>
    <cellStyle name="Comma 2 16 6" xfId="2929" xr:uid="{F3A1D43D-F057-412E-8DFD-59CF17D22C45}"/>
    <cellStyle name="Comma 2 17" xfId="198" xr:uid="{00000000-0005-0000-0000-00002A000000}"/>
    <cellStyle name="Comma 2 17 2" xfId="5563" xr:uid="{9145816D-47BE-4BDC-89E6-B079FC2D7192}"/>
    <cellStyle name="Comma 2 17 2 2" xfId="16097" xr:uid="{5DD98334-1A3A-44E7-BCE1-D54FC6354609}"/>
    <cellStyle name="Comma 2 17 3" xfId="8191" xr:uid="{08F1693B-0E36-4724-B795-12D8D5C26654}"/>
    <cellStyle name="Comma 2 17 3 2" xfId="18725" xr:uid="{9512F033-0AA9-4F2B-8A08-3A82ABD5E0EE}"/>
    <cellStyle name="Comma 2 17 4" xfId="10818" xr:uid="{F7A7626C-3221-4F7C-8533-0443E5F15D08}"/>
    <cellStyle name="Comma 2 17 4 2" xfId="21352" xr:uid="{AE4F7AF0-841F-4ED8-B672-E6C71A31B6B4}"/>
    <cellStyle name="Comma 2 17 5" xfId="13470" xr:uid="{576D57FA-851D-450F-BFDF-B7A9142ACE06}"/>
    <cellStyle name="Comma 2 17 6" xfId="2930" xr:uid="{020A0560-A151-452D-840A-4283AD079C80}"/>
    <cellStyle name="Comma 2 18" xfId="199" xr:uid="{00000000-0005-0000-0000-00002B000000}"/>
    <cellStyle name="Comma 2 18 2" xfId="5564" xr:uid="{3B99B412-FE04-40EB-90EC-88D1085F81C2}"/>
    <cellStyle name="Comma 2 18 2 2" xfId="16098" xr:uid="{F9A115C5-5F66-4525-8299-247CD95F3127}"/>
    <cellStyle name="Comma 2 18 3" xfId="8192" xr:uid="{5B8B722B-F480-4ACE-A072-8E45D44535C4}"/>
    <cellStyle name="Comma 2 18 3 2" xfId="18726" xr:uid="{E99C6859-43F2-4EB4-97A5-D6129547D947}"/>
    <cellStyle name="Comma 2 18 4" xfId="10819" xr:uid="{15874B19-4264-4CA5-A508-ED8053198474}"/>
    <cellStyle name="Comma 2 18 4 2" xfId="21353" xr:uid="{F5171430-2789-436B-A44F-00D0F0C98FD2}"/>
    <cellStyle name="Comma 2 18 5" xfId="13471" xr:uid="{C3283EA4-EF8F-4F6A-81C2-4E19E1810D94}"/>
    <cellStyle name="Comma 2 18 6" xfId="2931" xr:uid="{5A219C9D-6EC2-45AD-BB69-83E49959D7A7}"/>
    <cellStyle name="Comma 2 19" xfId="2561" xr:uid="{00000000-0005-0000-0000-00002C000000}"/>
    <cellStyle name="Comma 2 19 2" xfId="7894" xr:uid="{2D6753D1-69B0-47BE-8B34-BF152C3C7836}"/>
    <cellStyle name="Comma 2 19 2 2" xfId="18428" xr:uid="{9A6D6999-02A3-49F0-B65B-D44A63FE699C}"/>
    <cellStyle name="Comma 2 19 3" xfId="10522" xr:uid="{B22FAFD0-79C4-4FE8-9383-57E055AADEB6}"/>
    <cellStyle name="Comma 2 19 3 2" xfId="21056" xr:uid="{7D7E0733-D12E-4A34-B4D0-F4EFBE50E826}"/>
    <cellStyle name="Comma 2 19 4" xfId="13149" xr:uid="{3F35654F-7CE9-4C1C-9254-3065C2C6A3A3}"/>
    <cellStyle name="Comma 2 19 4 2" xfId="23683" xr:uid="{E438BA23-663B-47AC-A3E2-156FB264AAF2}"/>
    <cellStyle name="Comma 2 19 5" xfId="15801" xr:uid="{D864A2F4-1805-40BB-B350-79521582DAA2}"/>
    <cellStyle name="Comma 2 19 6" xfId="5261" xr:uid="{04E30A93-DD87-4B9C-8FE2-423CEFD8595F}"/>
    <cellStyle name="Comma 2 2" xfId="21" xr:uid="{00000000-0005-0000-0000-00002D000000}"/>
    <cellStyle name="Comma 2 2 10" xfId="201" xr:uid="{00000000-0005-0000-0000-00002E000000}"/>
    <cellStyle name="Comma 2 2 10 2" xfId="202" xr:uid="{00000000-0005-0000-0000-00002F000000}"/>
    <cellStyle name="Comma 2 2 10 2 2" xfId="5567" xr:uid="{166B06FE-83C8-445E-B2E4-1142A80F8F25}"/>
    <cellStyle name="Comma 2 2 10 2 2 2" xfId="16101" xr:uid="{4C01ED4C-5BE9-48D8-B01D-043A68C34F14}"/>
    <cellStyle name="Comma 2 2 10 2 3" xfId="8195" xr:uid="{7B74B63D-72B7-47CA-9E27-F2B54C557204}"/>
    <cellStyle name="Comma 2 2 10 2 3 2" xfId="18729" xr:uid="{8BC757B6-6056-4A24-B304-8252AADC4354}"/>
    <cellStyle name="Comma 2 2 10 2 4" xfId="10822" xr:uid="{813893A5-A351-4210-B19E-CC43D331C621}"/>
    <cellStyle name="Comma 2 2 10 2 4 2" xfId="21356" xr:uid="{2DC77624-6F20-466B-86AB-AD111544113C}"/>
    <cellStyle name="Comma 2 2 10 2 5" xfId="13474" xr:uid="{30A6E3FC-B0C9-4DAD-B1DD-EEFE19873580}"/>
    <cellStyle name="Comma 2 2 10 2 6" xfId="2934" xr:uid="{118F5226-2FD9-4C2B-A98D-70E7E5D85EB1}"/>
    <cellStyle name="Comma 2 2 10 3" xfId="203" xr:uid="{00000000-0005-0000-0000-000030000000}"/>
    <cellStyle name="Comma 2 2 10 3 2" xfId="5568" xr:uid="{BE16C17D-FA37-405E-AEEE-70462976B02C}"/>
    <cellStyle name="Comma 2 2 10 3 2 2" xfId="16102" xr:uid="{C9F27A37-4352-4CD4-8816-643D7F9DCE1C}"/>
    <cellStyle name="Comma 2 2 10 3 3" xfId="8196" xr:uid="{03BF37C4-C629-4E68-8012-E7226A8879FC}"/>
    <cellStyle name="Comma 2 2 10 3 3 2" xfId="18730" xr:uid="{0ED9AC43-5154-4695-BD83-CF2191525FFE}"/>
    <cellStyle name="Comma 2 2 10 3 4" xfId="10823" xr:uid="{1E887863-F884-48D6-878D-0684F04ECE3B}"/>
    <cellStyle name="Comma 2 2 10 3 4 2" xfId="21357" xr:uid="{9ECFB1F8-2F23-4239-AD0E-A0EF1E22A4FD}"/>
    <cellStyle name="Comma 2 2 10 3 5" xfId="13475" xr:uid="{7A56BF48-1011-4290-94D8-97D9476CAAE7}"/>
    <cellStyle name="Comma 2 2 10 3 6" xfId="2935" xr:uid="{EDD18C59-82B8-4283-921C-4C9E5524F564}"/>
    <cellStyle name="Comma 2 2 10 4" xfId="5566" xr:uid="{78264932-C329-49A2-AB41-79C0ABF12D4E}"/>
    <cellStyle name="Comma 2 2 10 4 2" xfId="16100" xr:uid="{062BB6AE-81D9-475D-A3BE-9551E72D5B7E}"/>
    <cellStyle name="Comma 2 2 10 5" xfId="8194" xr:uid="{6AE1090B-D756-48EA-8DE5-D4D53E9F169B}"/>
    <cellStyle name="Comma 2 2 10 5 2" xfId="18728" xr:uid="{B5151851-0E45-4F91-8557-E9DE095A0D2B}"/>
    <cellStyle name="Comma 2 2 10 6" xfId="10821" xr:uid="{4ED6ECA1-5928-468D-965B-FE39508A80FA}"/>
    <cellStyle name="Comma 2 2 10 6 2" xfId="21355" xr:uid="{F530C89C-EA2B-443B-9449-3430713DC72D}"/>
    <cellStyle name="Comma 2 2 10 7" xfId="13473" xr:uid="{1C328025-C0B6-4CA3-9F0A-5286E0EAE3FB}"/>
    <cellStyle name="Comma 2 2 10 8" xfId="2933" xr:uid="{BD6856C6-9C2B-49A5-BE88-13F734435470}"/>
    <cellStyle name="Comma 2 2 11" xfId="204" xr:uid="{00000000-0005-0000-0000-000031000000}"/>
    <cellStyle name="Comma 2 2 11 2" xfId="205" xr:uid="{00000000-0005-0000-0000-000032000000}"/>
    <cellStyle name="Comma 2 2 11 2 2" xfId="5570" xr:uid="{8D11EB2F-6402-42A4-B77D-E004BC2D7783}"/>
    <cellStyle name="Comma 2 2 11 2 2 2" xfId="16104" xr:uid="{5F892D34-42FE-4300-A519-26692AEACC41}"/>
    <cellStyle name="Comma 2 2 11 2 3" xfId="8198" xr:uid="{99A0B4D6-3877-4E9D-AB4C-42CB1833554B}"/>
    <cellStyle name="Comma 2 2 11 2 3 2" xfId="18732" xr:uid="{86C61601-F6DB-4EC3-BAEA-D32662FE42B7}"/>
    <cellStyle name="Comma 2 2 11 2 4" xfId="10825" xr:uid="{B8442AA6-52C6-48C3-81A4-E3E6622A9CBD}"/>
    <cellStyle name="Comma 2 2 11 2 4 2" xfId="21359" xr:uid="{69C21CE8-7CB7-4169-BFFC-347E5D5E6A97}"/>
    <cellStyle name="Comma 2 2 11 2 5" xfId="13477" xr:uid="{4430111C-D53D-49A1-A021-7148DB27253C}"/>
    <cellStyle name="Comma 2 2 11 2 6" xfId="2937" xr:uid="{E5BC1A71-DE9E-420D-9AE0-DCE5C818E446}"/>
    <cellStyle name="Comma 2 2 11 3" xfId="5569" xr:uid="{F6FE44E6-A3C3-451E-8EE7-174E95016394}"/>
    <cellStyle name="Comma 2 2 11 3 2" xfId="16103" xr:uid="{9FD44472-B8B9-4A43-8815-D65FD9203F30}"/>
    <cellStyle name="Comma 2 2 11 4" xfId="8197" xr:uid="{EF5C2626-60D1-43D7-AA3C-210734E5AC2E}"/>
    <cellStyle name="Comma 2 2 11 4 2" xfId="18731" xr:uid="{57FC3EC6-791B-44DA-B77D-52C4D3AE4BFC}"/>
    <cellStyle name="Comma 2 2 11 5" xfId="10824" xr:uid="{FCE82EFC-80D0-4127-B23B-4EAB4DF62C18}"/>
    <cellStyle name="Comma 2 2 11 5 2" xfId="21358" xr:uid="{582EA040-41DF-4F60-AD57-E67EF6F53CE9}"/>
    <cellStyle name="Comma 2 2 11 6" xfId="13476" xr:uid="{A05C27EF-F43C-4FC1-823D-480C77F262EB}"/>
    <cellStyle name="Comma 2 2 11 7" xfId="2936" xr:uid="{F26D2AEB-5A78-4BAC-AD30-CA235BD89F55}"/>
    <cellStyle name="Comma 2 2 12" xfId="206" xr:uid="{00000000-0005-0000-0000-000033000000}"/>
    <cellStyle name="Comma 2 2 12 2" xfId="5571" xr:uid="{F6EDF9F5-ADE3-4B68-AE05-58E2F74FF3A3}"/>
    <cellStyle name="Comma 2 2 12 2 2" xfId="16105" xr:uid="{F2AE2980-360C-4BBE-8DF3-B0FBF3683E06}"/>
    <cellStyle name="Comma 2 2 12 3" xfId="8199" xr:uid="{A779A09C-9DC9-4EDC-A441-5C8FF8A1C765}"/>
    <cellStyle name="Comma 2 2 12 3 2" xfId="18733" xr:uid="{3CADE66A-EE1C-457F-B6D7-7F9798B38D1D}"/>
    <cellStyle name="Comma 2 2 12 4" xfId="10826" xr:uid="{254A85FF-1EAE-4B4C-B724-3CD6586F819B}"/>
    <cellStyle name="Comma 2 2 12 4 2" xfId="21360" xr:uid="{BF993DA0-182D-4278-9355-E6B5856842C9}"/>
    <cellStyle name="Comma 2 2 12 5" xfId="13478" xr:uid="{2D891F2D-4676-4A8B-A731-F181A803F71C}"/>
    <cellStyle name="Comma 2 2 12 6" xfId="2938" xr:uid="{26392CA9-F237-480E-BA4E-946272188842}"/>
    <cellStyle name="Comma 2 2 13" xfId="207" xr:uid="{00000000-0005-0000-0000-000034000000}"/>
    <cellStyle name="Comma 2 2 13 2" xfId="5572" xr:uid="{8C54C5C2-610D-48CE-A3D3-45F8F84FC926}"/>
    <cellStyle name="Comma 2 2 13 2 2" xfId="16106" xr:uid="{262A86AD-7222-4175-8CBE-D8D9CC3AB9EC}"/>
    <cellStyle name="Comma 2 2 13 3" xfId="8200" xr:uid="{607BB531-1D9B-4290-8EB3-00694A00B65A}"/>
    <cellStyle name="Comma 2 2 13 3 2" xfId="18734" xr:uid="{C6F64040-89CA-4B59-B9AB-AABA92D40C96}"/>
    <cellStyle name="Comma 2 2 13 4" xfId="10827" xr:uid="{832F51E8-22B8-4DB4-A265-8075549E3BA6}"/>
    <cellStyle name="Comma 2 2 13 4 2" xfId="21361" xr:uid="{3A4957F6-646D-43E6-AF60-5380778BF283}"/>
    <cellStyle name="Comma 2 2 13 5" xfId="13479" xr:uid="{FB9E936B-4C3C-47A9-AA35-9ACCC29F34C3}"/>
    <cellStyle name="Comma 2 2 13 6" xfId="2939" xr:uid="{75EBDEFB-7080-4A54-B33B-D9A4C7633682}"/>
    <cellStyle name="Comma 2 2 14" xfId="208" xr:uid="{00000000-0005-0000-0000-000035000000}"/>
    <cellStyle name="Comma 2 2 14 2" xfId="5573" xr:uid="{C722175E-6558-49E6-BAA7-F6131DE2102C}"/>
    <cellStyle name="Comma 2 2 14 2 2" xfId="16107" xr:uid="{626D8229-A64F-46E3-A016-DF4DF731B008}"/>
    <cellStyle name="Comma 2 2 14 3" xfId="8201" xr:uid="{D8FCF753-D2FC-44FE-B4F8-83F933D267C5}"/>
    <cellStyle name="Comma 2 2 14 3 2" xfId="18735" xr:uid="{EB47CF6B-2CED-4D51-9E4A-05A2556D14FA}"/>
    <cellStyle name="Comma 2 2 14 4" xfId="10828" xr:uid="{FC42ABDB-41DE-4D30-8CC9-AA958BB85B14}"/>
    <cellStyle name="Comma 2 2 14 4 2" xfId="21362" xr:uid="{FE872637-82B1-432F-8C3C-1FBA05FCBCF2}"/>
    <cellStyle name="Comma 2 2 14 5" xfId="13480" xr:uid="{79216719-30E8-4433-86CC-5D44C44CB170}"/>
    <cellStyle name="Comma 2 2 14 6" xfId="2940" xr:uid="{75D8D437-AE72-4B43-A319-51FE64BA9EF0}"/>
    <cellStyle name="Comma 2 2 15" xfId="2567" xr:uid="{00000000-0005-0000-0000-000036000000}"/>
    <cellStyle name="Comma 2 2 15 2" xfId="7895" xr:uid="{59B02423-1C33-441C-958A-D13DCD332391}"/>
    <cellStyle name="Comma 2 2 15 2 2" xfId="18429" xr:uid="{E498EAF3-795E-4ACC-925C-236612494621}"/>
    <cellStyle name="Comma 2 2 15 3" xfId="10523" xr:uid="{AA4C436F-120E-488B-A707-03710A413F99}"/>
    <cellStyle name="Comma 2 2 15 3 2" xfId="21057" xr:uid="{1A799D14-D29B-4BF8-9770-D782949521E8}"/>
    <cellStyle name="Comma 2 2 15 4" xfId="13150" xr:uid="{A2F928D8-03D5-4A77-A692-84950D40BDFC}"/>
    <cellStyle name="Comma 2 2 15 4 2" xfId="23684" xr:uid="{BE8C50AF-AAE8-44E9-AEC1-B3A86408FE40}"/>
    <cellStyle name="Comma 2 2 15 5" xfId="15802" xr:uid="{7B77164B-2F95-4BA4-8E76-899DFDA53749}"/>
    <cellStyle name="Comma 2 2 15 6" xfId="5262" xr:uid="{4A7F40D7-9CE8-4341-9FBC-117AA7B01802}"/>
    <cellStyle name="Comma 2 2 16" xfId="2630" xr:uid="{00000000-0005-0000-0000-000037000000}"/>
    <cellStyle name="Comma 2 2 16 2" xfId="7949" xr:uid="{00A25F16-FB44-4065-8B2F-8E3DEB77E306}"/>
    <cellStyle name="Comma 2 2 16 2 2" xfId="18483" xr:uid="{6AE271E4-33C0-4D45-A020-25D1894F1639}"/>
    <cellStyle name="Comma 2 2 16 3" xfId="10577" xr:uid="{1ED08EEF-F8EA-4219-A922-31FE49A6AFF8}"/>
    <cellStyle name="Comma 2 2 16 3 2" xfId="21111" xr:uid="{FDBF4C32-5263-41D1-89FC-237CB01BDA0B}"/>
    <cellStyle name="Comma 2 2 16 4" xfId="13204" xr:uid="{C8887181-79C4-42DB-85F8-4E19EB650C8F}"/>
    <cellStyle name="Comma 2 2 16 4 2" xfId="23738" xr:uid="{F52F23A0-261F-4084-BE01-3477962B9C0A}"/>
    <cellStyle name="Comma 2 2 16 5" xfId="15856" xr:uid="{72A2EE1B-DA84-47A4-9401-D5997FA32DE6}"/>
    <cellStyle name="Comma 2 2 16 6" xfId="5317" xr:uid="{9E2F170B-C0E8-47AB-A512-3E794F15223E}"/>
    <cellStyle name="Comma 2 2 17" xfId="200" xr:uid="{00000000-0005-0000-0000-000038000000}"/>
    <cellStyle name="Comma 2 2 17 2" xfId="5565" xr:uid="{59A0661C-F12A-4874-902F-3C7300370DB5}"/>
    <cellStyle name="Comma 2 2 17 2 2" xfId="16099" xr:uid="{18D0A479-A9B9-4309-8B44-4BCD00D4A625}"/>
    <cellStyle name="Comma 2 2 17 3" xfId="8193" xr:uid="{07C977BB-B9F5-4540-8FBC-26296F56FBFA}"/>
    <cellStyle name="Comma 2 2 17 3 2" xfId="18727" xr:uid="{BB725F7F-464B-4DE2-BA54-7DDE5101B179}"/>
    <cellStyle name="Comma 2 2 17 4" xfId="10820" xr:uid="{4C2C374A-A80A-43C2-9916-11C67573E8C8}"/>
    <cellStyle name="Comma 2 2 17 4 2" xfId="21354" xr:uid="{1FF52741-76C0-42BE-AA07-177288D5FE96}"/>
    <cellStyle name="Comma 2 2 17 5" xfId="13472" xr:uid="{55DFE690-46C0-490A-9A9C-9513B883421E}"/>
    <cellStyle name="Comma 2 2 17 6" xfId="2932" xr:uid="{440CAB01-8469-4D24-BC35-36A5953DB1CC}"/>
    <cellStyle name="Comma 2 2 18" xfId="5430" xr:uid="{3B08CB0C-F862-478C-8D57-14B915487633}"/>
    <cellStyle name="Comma 2 2 18 2" xfId="15964" xr:uid="{E95F326E-FDB1-4AAE-9CB0-BFFD62813E87}"/>
    <cellStyle name="Comma 2 2 19" xfId="8058" xr:uid="{06A1A2DB-B01F-49C9-81D8-8A6F93338C64}"/>
    <cellStyle name="Comma 2 2 19 2" xfId="18592" xr:uid="{855802F5-C59B-4B40-A33C-3AABCB932A2E}"/>
    <cellStyle name="Comma 2 2 2" xfId="38" xr:uid="{00000000-0005-0000-0000-000039000000}"/>
    <cellStyle name="Comma 2 2 2 10" xfId="210" xr:uid="{00000000-0005-0000-0000-00003A000000}"/>
    <cellStyle name="Comma 2 2 2 10 2" xfId="5575" xr:uid="{8EE272F9-88C9-4A3F-B8DD-B24878873CA9}"/>
    <cellStyle name="Comma 2 2 2 10 2 2" xfId="16109" xr:uid="{F2FE1DB7-1982-43ED-B1AF-34E3A87B3B97}"/>
    <cellStyle name="Comma 2 2 2 10 3" xfId="8203" xr:uid="{7239EEA5-1CFD-45CE-AD49-D7517299F6CA}"/>
    <cellStyle name="Comma 2 2 2 10 3 2" xfId="18737" xr:uid="{AC69F9F9-8636-485C-88AC-A2BC5E3FD5CA}"/>
    <cellStyle name="Comma 2 2 2 10 4" xfId="10830" xr:uid="{B4C4F0A1-87DA-4655-93E0-837FA6E5D7E6}"/>
    <cellStyle name="Comma 2 2 2 10 4 2" xfId="21364" xr:uid="{6E0B4A57-4590-41B4-9796-D298465F758C}"/>
    <cellStyle name="Comma 2 2 2 10 5" xfId="13482" xr:uid="{B85A6C36-1A85-4AD0-A134-3426693F09CB}"/>
    <cellStyle name="Comma 2 2 2 10 6" xfId="2942" xr:uid="{D2A6A6D0-3670-4AD8-86CA-9B95B92F5FC9}"/>
    <cellStyle name="Comma 2 2 2 11" xfId="2572" xr:uid="{00000000-0005-0000-0000-00003B000000}"/>
    <cellStyle name="Comma 2 2 2 11 2" xfId="7898" xr:uid="{AB4E6FB6-A6F4-4693-85FD-0AF13CFB20B2}"/>
    <cellStyle name="Comma 2 2 2 11 2 2" xfId="18432" xr:uid="{BD7F01D2-2B89-44D3-B27B-3456B3CD9F94}"/>
    <cellStyle name="Comma 2 2 2 11 3" xfId="10526" xr:uid="{D750A56E-F57A-4510-BA9E-53739CCD96A3}"/>
    <cellStyle name="Comma 2 2 2 11 3 2" xfId="21060" xr:uid="{62888EBD-DB4E-4081-9964-4AB126785846}"/>
    <cellStyle name="Comma 2 2 2 11 4" xfId="13153" xr:uid="{16B559ED-CD87-4A7B-961E-9222306A1AB6}"/>
    <cellStyle name="Comma 2 2 2 11 4 2" xfId="23687" xr:uid="{F98820E2-AD75-41FF-8DED-C39ED360F69B}"/>
    <cellStyle name="Comma 2 2 2 11 5" xfId="15805" xr:uid="{7FCA28FF-2736-4546-871E-2D30AFF6E9D7}"/>
    <cellStyle name="Comma 2 2 2 11 6" xfId="5265" xr:uid="{31D2A373-72BC-4B5D-82C1-BA73373F9973}"/>
    <cellStyle name="Comma 2 2 2 12" xfId="2633" xr:uid="{00000000-0005-0000-0000-00003C000000}"/>
    <cellStyle name="Comma 2 2 2 12 2" xfId="7952" xr:uid="{0AAED099-0089-46B3-AF03-ABA7FDF7CD83}"/>
    <cellStyle name="Comma 2 2 2 12 2 2" xfId="18486" xr:uid="{ECC88617-6EA6-44C8-A725-7F26DE1451B0}"/>
    <cellStyle name="Comma 2 2 2 12 3" xfId="10580" xr:uid="{7951A56F-614E-4BF4-8AB0-710E31D449C4}"/>
    <cellStyle name="Comma 2 2 2 12 3 2" xfId="21114" xr:uid="{34B2FC08-9C9A-4D94-8187-D7DB3B793AE1}"/>
    <cellStyle name="Comma 2 2 2 12 4" xfId="13207" xr:uid="{D9B070A9-0869-49D3-A324-4458B524D083}"/>
    <cellStyle name="Comma 2 2 2 12 4 2" xfId="23741" xr:uid="{BD581C99-712B-4053-B42B-834993AC7BA7}"/>
    <cellStyle name="Comma 2 2 2 12 5" xfId="15859" xr:uid="{04F52D41-81A0-4710-BE55-9382B830FB88}"/>
    <cellStyle name="Comma 2 2 2 12 6" xfId="5320" xr:uid="{6DF26B3F-D1BC-431B-820F-75BBAD6CD138}"/>
    <cellStyle name="Comma 2 2 2 13" xfId="209" xr:uid="{00000000-0005-0000-0000-00003D000000}"/>
    <cellStyle name="Comma 2 2 2 13 2" xfId="5574" xr:uid="{05F4BB59-0845-4AD4-B204-6A587887CE27}"/>
    <cellStyle name="Comma 2 2 2 13 2 2" xfId="16108" xr:uid="{9AA6EFCE-9EE2-4773-8E84-B5E77E933B4C}"/>
    <cellStyle name="Comma 2 2 2 13 3" xfId="8202" xr:uid="{F75F48BD-79D6-44B5-BA9E-35DDABB102B7}"/>
    <cellStyle name="Comma 2 2 2 13 3 2" xfId="18736" xr:uid="{81633E5D-A436-430F-B7AD-A47449640109}"/>
    <cellStyle name="Comma 2 2 2 13 4" xfId="10829" xr:uid="{5812B4AF-147E-45F5-9A3A-840D82E893B3}"/>
    <cellStyle name="Comma 2 2 2 13 4 2" xfId="21363" xr:uid="{F041CCAC-9A3D-4353-89DD-CEA482CC1411}"/>
    <cellStyle name="Comma 2 2 2 13 5" xfId="13481" xr:uid="{E4BDB5BF-3F63-4077-A320-39905372A99E}"/>
    <cellStyle name="Comma 2 2 2 13 6" xfId="2941" xr:uid="{57CBC80E-A426-4ADD-8D84-5E1EB4B0CE30}"/>
    <cellStyle name="Comma 2 2 2 14" xfId="5434" xr:uid="{14C4463D-24BF-4F5E-90EC-E29B0FA39468}"/>
    <cellStyle name="Comma 2 2 2 14 2" xfId="15968" xr:uid="{C4DD62BE-6269-457B-BFF9-75662C184D68}"/>
    <cellStyle name="Comma 2 2 2 15" xfId="8062" xr:uid="{867768F6-9506-466E-90E4-58AE06F461F2}"/>
    <cellStyle name="Comma 2 2 2 15 2" xfId="18596" xr:uid="{3150BB89-812B-4A4B-988C-82B0C82A697E}"/>
    <cellStyle name="Comma 2 2 2 16" xfId="10689" xr:uid="{B88057EC-2088-4B22-B765-DC651C4A559A}"/>
    <cellStyle name="Comma 2 2 2 16 2" xfId="21223" xr:uid="{0511BB72-4D32-45DB-B6D8-49053C101E39}"/>
    <cellStyle name="Comma 2 2 2 17" xfId="13342" xr:uid="{32270D24-2FBF-447B-ABE4-E69766666D5A}"/>
    <cellStyle name="Comma 2 2 2 18" xfId="2800" xr:uid="{9BBAD2A5-E23A-423E-A044-F7F672A34F9D}"/>
    <cellStyle name="Comma 2 2 2 2" xfId="62" xr:uid="{00000000-0005-0000-0000-00003E000000}"/>
    <cellStyle name="Comma 2 2 2 2 10" xfId="2580" xr:uid="{00000000-0005-0000-0000-00003F000000}"/>
    <cellStyle name="Comma 2 2 2 2 10 2" xfId="7905" xr:uid="{F43DD775-68D8-454A-A37F-D4663F0F2875}"/>
    <cellStyle name="Comma 2 2 2 2 10 2 2" xfId="18439" xr:uid="{1D5720DB-6BDC-4942-9CF4-C36A570D2B0D}"/>
    <cellStyle name="Comma 2 2 2 2 10 3" xfId="10533" xr:uid="{20F95918-7A16-4283-8021-B524591FBAD6}"/>
    <cellStyle name="Comma 2 2 2 2 10 3 2" xfId="21067" xr:uid="{FFB4B804-B649-4EE9-8B10-C7D6539DA8B0}"/>
    <cellStyle name="Comma 2 2 2 2 10 4" xfId="13160" xr:uid="{D5C5C444-51EA-4E24-B26E-DB6403DEEDF7}"/>
    <cellStyle name="Comma 2 2 2 2 10 4 2" xfId="23694" xr:uid="{A8FA7D94-E7B1-4071-8F76-45BB6F103E7D}"/>
    <cellStyle name="Comma 2 2 2 2 10 5" xfId="15812" xr:uid="{7B9B6624-3CA5-4F44-9B6B-55F69CF1CB85}"/>
    <cellStyle name="Comma 2 2 2 2 10 6" xfId="5273" xr:uid="{A686478E-D6D4-4716-B762-8B1AD5E436F3}"/>
    <cellStyle name="Comma 2 2 2 2 11" xfId="2640" xr:uid="{00000000-0005-0000-0000-000040000000}"/>
    <cellStyle name="Comma 2 2 2 2 11 2" xfId="7959" xr:uid="{CDEA2969-6585-4E67-98CB-4FB7A150966A}"/>
    <cellStyle name="Comma 2 2 2 2 11 2 2" xfId="18493" xr:uid="{61B164F2-5A57-41DD-97B5-B5C85A4C06D5}"/>
    <cellStyle name="Comma 2 2 2 2 11 3" xfId="10587" xr:uid="{69F982EE-629C-48D5-B610-BA020DD3EDEC}"/>
    <cellStyle name="Comma 2 2 2 2 11 3 2" xfId="21121" xr:uid="{6F99DB80-0C41-47E1-8D99-E87FB17E58FE}"/>
    <cellStyle name="Comma 2 2 2 2 11 4" xfId="13214" xr:uid="{9F34BD1F-01E3-4863-9BFF-53C1BCE756B7}"/>
    <cellStyle name="Comma 2 2 2 2 11 4 2" xfId="23748" xr:uid="{30B577C8-6FC1-4799-9B52-067B49117EC2}"/>
    <cellStyle name="Comma 2 2 2 2 11 5" xfId="15866" xr:uid="{AEA1419C-7A35-429B-B0FB-08821553B306}"/>
    <cellStyle name="Comma 2 2 2 2 11 6" xfId="5327" xr:uid="{DAAF8DF4-3A36-4DB3-959E-F8495A5BCC51}"/>
    <cellStyle name="Comma 2 2 2 2 12" xfId="211" xr:uid="{00000000-0005-0000-0000-000041000000}"/>
    <cellStyle name="Comma 2 2 2 2 12 2" xfId="5576" xr:uid="{D93772A9-3AE5-4757-9E76-AD6CD78D8C2A}"/>
    <cellStyle name="Comma 2 2 2 2 12 2 2" xfId="16110" xr:uid="{1CC839AA-D698-456F-B235-E76D7D132972}"/>
    <cellStyle name="Comma 2 2 2 2 12 3" xfId="8204" xr:uid="{5CB08ED3-9AB1-4BF2-9881-D95CD7DAC3CA}"/>
    <cellStyle name="Comma 2 2 2 2 12 3 2" xfId="18738" xr:uid="{1BBF8203-A719-46EA-99DA-5105F28E42AB}"/>
    <cellStyle name="Comma 2 2 2 2 12 4" xfId="10831" xr:uid="{051BD659-1C73-4117-A845-7C71AB087890}"/>
    <cellStyle name="Comma 2 2 2 2 12 4 2" xfId="21365" xr:uid="{57EBF053-E8C2-4F28-932F-21CE8B458252}"/>
    <cellStyle name="Comma 2 2 2 2 12 5" xfId="13483" xr:uid="{B5232686-632F-4465-BCF1-B5E865C03E29}"/>
    <cellStyle name="Comma 2 2 2 2 12 6" xfId="2943" xr:uid="{ADBB1219-7E5F-43B6-8944-0530363E6813}"/>
    <cellStyle name="Comma 2 2 2 2 13" xfId="5440" xr:uid="{A05F856F-69CB-4D92-80BF-AC46226DAF09}"/>
    <cellStyle name="Comma 2 2 2 2 13 2" xfId="15974" xr:uid="{071D4999-07F7-48FC-9C1C-331F276E2E95}"/>
    <cellStyle name="Comma 2 2 2 2 14" xfId="8068" xr:uid="{1FAE8DFF-D143-44F6-94E8-8683AD2D836F}"/>
    <cellStyle name="Comma 2 2 2 2 14 2" xfId="18602" xr:uid="{BC4011C7-1D82-40D1-B113-AF83C7AC3AE3}"/>
    <cellStyle name="Comma 2 2 2 2 15" xfId="10695" xr:uid="{6E6E5FCE-EE31-4B92-9115-93B3963152BA}"/>
    <cellStyle name="Comma 2 2 2 2 15 2" xfId="21229" xr:uid="{37A316C3-3139-44BA-924D-C0ECE42D57D0}"/>
    <cellStyle name="Comma 2 2 2 2 16" xfId="13348" xr:uid="{9DC1F0F8-0941-4BEC-B76F-C290CE40B75C}"/>
    <cellStyle name="Comma 2 2 2 2 17" xfId="2806" xr:uid="{FF220331-93C8-4645-9724-1FEF176C58FB}"/>
    <cellStyle name="Comma 2 2 2 2 2" xfId="75" xr:uid="{00000000-0005-0000-0000-000042000000}"/>
    <cellStyle name="Comma 2 2 2 2 2 10" xfId="10708" xr:uid="{E0FCE8ED-C365-445D-B8C1-001778CBE7E0}"/>
    <cellStyle name="Comma 2 2 2 2 2 10 2" xfId="21242" xr:uid="{C51BA960-1B0A-47E8-BD76-40907636BC3A}"/>
    <cellStyle name="Comma 2 2 2 2 2 11" xfId="13361" xr:uid="{89585602-F40B-4D16-B981-C0C8EC5F4D3E}"/>
    <cellStyle name="Comma 2 2 2 2 2 12" xfId="2819" xr:uid="{D9B78947-AB2E-4CB6-920D-D262F2658B11}"/>
    <cellStyle name="Comma 2 2 2 2 2 2" xfId="104" xr:uid="{00000000-0005-0000-0000-000043000000}"/>
    <cellStyle name="Comma 2 2 2 2 2 2 10" xfId="2847" xr:uid="{AB941D9E-A12F-4AFF-B92C-49EE21D8F0E2}"/>
    <cellStyle name="Comma 2 2 2 2 2 2 2" xfId="158" xr:uid="{00000000-0005-0000-0000-000044000000}"/>
    <cellStyle name="Comma 2 2 2 2 2 2 2 2" xfId="2734" xr:uid="{00000000-0005-0000-0000-000045000000}"/>
    <cellStyle name="Comma 2 2 2 2 2 2 2 2 2" xfId="8053" xr:uid="{37E5A8DC-4171-4DA5-ADF1-A5C3E50929A4}"/>
    <cellStyle name="Comma 2 2 2 2 2 2 2 2 2 2" xfId="18587" xr:uid="{A9E213D8-01AD-4E53-AA23-BCD804C4B4FF}"/>
    <cellStyle name="Comma 2 2 2 2 2 2 2 2 3" xfId="10681" xr:uid="{415716CC-8E81-4C8E-A201-F40BCD624BC8}"/>
    <cellStyle name="Comma 2 2 2 2 2 2 2 2 3 2" xfId="21215" xr:uid="{BCB023C8-81BB-47E8-BBF4-8CEBB32DE9E7}"/>
    <cellStyle name="Comma 2 2 2 2 2 2 2 2 4" xfId="13308" xr:uid="{7D79D6E9-78C1-4F93-9ADA-5C53A36C4ED5}"/>
    <cellStyle name="Comma 2 2 2 2 2 2 2 2 4 2" xfId="23842" xr:uid="{433E9660-7653-4214-B436-E2BBD255AA56}"/>
    <cellStyle name="Comma 2 2 2 2 2 2 2 2 5" xfId="15960" xr:uid="{3DA718B4-E810-4259-8E00-59E2865216F2}"/>
    <cellStyle name="Comma 2 2 2 2 2 2 2 2 6" xfId="5421" xr:uid="{FFD66B70-CBB9-4F48-B5B5-9BEF530A12CF}"/>
    <cellStyle name="Comma 2 2 2 2 2 2 2 3" xfId="214" xr:uid="{00000000-0005-0000-0000-000046000000}"/>
    <cellStyle name="Comma 2 2 2 2 2 2 2 3 2" xfId="5579" xr:uid="{6F4F71CE-6108-4549-8E10-66EEB60951AF}"/>
    <cellStyle name="Comma 2 2 2 2 2 2 2 3 2 2" xfId="16113" xr:uid="{B5142DDD-E2BD-46E9-B637-BB44B89B948B}"/>
    <cellStyle name="Comma 2 2 2 2 2 2 2 3 3" xfId="8207" xr:uid="{4BC1F3C2-A204-4BA3-9DAA-2094B4C6F6AC}"/>
    <cellStyle name="Comma 2 2 2 2 2 2 2 3 3 2" xfId="18741" xr:uid="{BF5D6030-D3FB-418E-9AB6-7CF59FB7708D}"/>
    <cellStyle name="Comma 2 2 2 2 2 2 2 3 4" xfId="10834" xr:uid="{48AA6F90-F088-4B3E-9D57-4BA18C15EFD2}"/>
    <cellStyle name="Comma 2 2 2 2 2 2 2 3 4 2" xfId="21368" xr:uid="{DE3DD122-0950-4FC1-8249-1237EBD98090}"/>
    <cellStyle name="Comma 2 2 2 2 2 2 2 3 5" xfId="13486" xr:uid="{1C2C0739-5872-4A46-94DA-7CCBCCE728C5}"/>
    <cellStyle name="Comma 2 2 2 2 2 2 2 3 6" xfId="2946" xr:uid="{4A746DDA-5B2A-495C-8FA4-BD912AAB4BEB}"/>
    <cellStyle name="Comma 2 2 2 2 2 2 2 4" xfId="5534" xr:uid="{DCCC2D7F-1E87-4218-821A-F2E6DE417FD9}"/>
    <cellStyle name="Comma 2 2 2 2 2 2 2 4 2" xfId="16068" xr:uid="{E294A508-8E2F-4F6D-88F1-9AF2E56AEBA3}"/>
    <cellStyle name="Comma 2 2 2 2 2 2 2 5" xfId="8162" xr:uid="{BDD5BC0D-55B6-4E38-8AF9-24DC169BC853}"/>
    <cellStyle name="Comma 2 2 2 2 2 2 2 5 2" xfId="18696" xr:uid="{A132DC95-E574-418C-9770-01EF5C7ED440}"/>
    <cellStyle name="Comma 2 2 2 2 2 2 2 6" xfId="10789" xr:uid="{8A83AB2F-3741-4A16-813F-0341C4F3E4EA}"/>
    <cellStyle name="Comma 2 2 2 2 2 2 2 6 2" xfId="21323" xr:uid="{45326460-AFD9-40D9-B69D-7028BE574D46}"/>
    <cellStyle name="Comma 2 2 2 2 2 2 2 7" xfId="13441" xr:uid="{3635ED66-57EA-485C-BFCA-28B1F0CA6B49}"/>
    <cellStyle name="Comma 2 2 2 2 2 2 2 8" xfId="2901" xr:uid="{84D2AFD7-AAF6-4EE8-8532-68F56BC63671}"/>
    <cellStyle name="Comma 2 2 2 2 2 2 3" xfId="2621" xr:uid="{00000000-0005-0000-0000-000047000000}"/>
    <cellStyle name="Comma 2 2 2 2 2 2 3 2" xfId="7945" xr:uid="{5CFE3A6F-C7FE-41A7-96B4-6B64D870C1D4}"/>
    <cellStyle name="Comma 2 2 2 2 2 2 3 2 2" xfId="18479" xr:uid="{0640A059-653A-4525-994E-6FB5FE058EF6}"/>
    <cellStyle name="Comma 2 2 2 2 2 2 3 3" xfId="10573" xr:uid="{32A2573C-BF1F-4D03-B367-A3FB4448D45B}"/>
    <cellStyle name="Comma 2 2 2 2 2 2 3 3 2" xfId="21107" xr:uid="{E3A8DA00-6101-408D-97F7-DAB24B7CD88D}"/>
    <cellStyle name="Comma 2 2 2 2 2 2 3 4" xfId="13200" xr:uid="{38628F38-6F66-4028-8293-8BD22339B46C}"/>
    <cellStyle name="Comma 2 2 2 2 2 2 3 4 2" xfId="23734" xr:uid="{DA2C46CC-168A-4931-A0DF-F17018AB63CB}"/>
    <cellStyle name="Comma 2 2 2 2 2 2 3 5" xfId="15852" xr:uid="{D4451230-2FE1-4404-8ED3-C7220C16C6FE}"/>
    <cellStyle name="Comma 2 2 2 2 2 2 3 6" xfId="5313" xr:uid="{7C0BA9A1-AE07-4D69-9A9E-13DD6FD838D2}"/>
    <cellStyle name="Comma 2 2 2 2 2 2 4" xfId="2680" xr:uid="{00000000-0005-0000-0000-000048000000}"/>
    <cellStyle name="Comma 2 2 2 2 2 2 4 2" xfId="7999" xr:uid="{24554B73-BC41-45EF-A9C3-FB97B4A31B8C}"/>
    <cellStyle name="Comma 2 2 2 2 2 2 4 2 2" xfId="18533" xr:uid="{C517682F-D432-4C44-835F-6241385F793D}"/>
    <cellStyle name="Comma 2 2 2 2 2 2 4 3" xfId="10627" xr:uid="{0793BECC-0BE7-4FCC-834C-081CB85980B6}"/>
    <cellStyle name="Comma 2 2 2 2 2 2 4 3 2" xfId="21161" xr:uid="{38FF4956-696A-43EF-8199-C3ABECFCE91A}"/>
    <cellStyle name="Comma 2 2 2 2 2 2 4 4" xfId="13254" xr:uid="{C78072A7-1638-48A2-8049-9EA2924B89B8}"/>
    <cellStyle name="Comma 2 2 2 2 2 2 4 4 2" xfId="23788" xr:uid="{049B7BCC-B006-457D-87CF-FED864D3157C}"/>
    <cellStyle name="Comma 2 2 2 2 2 2 4 5" xfId="15906" xr:uid="{9EEEAA7D-BE2A-4903-B545-391EA9438A8E}"/>
    <cellStyle name="Comma 2 2 2 2 2 2 4 6" xfId="5367" xr:uid="{FB9798BD-C3D9-4B5B-BF57-DBA2CA70FD1C}"/>
    <cellStyle name="Comma 2 2 2 2 2 2 5" xfId="213" xr:uid="{00000000-0005-0000-0000-000049000000}"/>
    <cellStyle name="Comma 2 2 2 2 2 2 5 2" xfId="5578" xr:uid="{522D2424-87DB-4593-A5C1-F26F188B7F22}"/>
    <cellStyle name="Comma 2 2 2 2 2 2 5 2 2" xfId="16112" xr:uid="{AD1F99CC-1FD4-4AA3-BA0F-8CD708E7DB06}"/>
    <cellStyle name="Comma 2 2 2 2 2 2 5 3" xfId="8206" xr:uid="{497193E8-CADB-4092-8517-8EDA2D727274}"/>
    <cellStyle name="Comma 2 2 2 2 2 2 5 3 2" xfId="18740" xr:uid="{658E01DD-E65A-4954-BFAB-484982885D3E}"/>
    <cellStyle name="Comma 2 2 2 2 2 2 5 4" xfId="10833" xr:uid="{70395809-307E-4177-B1DE-A38E67A94AC5}"/>
    <cellStyle name="Comma 2 2 2 2 2 2 5 4 2" xfId="21367" xr:uid="{28E0F211-B760-440D-B6C2-78D0BF9E1A3A}"/>
    <cellStyle name="Comma 2 2 2 2 2 2 5 5" xfId="13485" xr:uid="{C7B58EC3-98F0-42B2-B5B4-40780B4EE93E}"/>
    <cellStyle name="Comma 2 2 2 2 2 2 5 6" xfId="2945" xr:uid="{0F64CD2F-3B02-4A05-B301-73127913C3A8}"/>
    <cellStyle name="Comma 2 2 2 2 2 2 6" xfId="5480" xr:uid="{E12F7A11-5DCF-4C02-94F8-CDD6EB0B5E07}"/>
    <cellStyle name="Comma 2 2 2 2 2 2 6 2" xfId="16014" xr:uid="{95A6C1F2-27F0-4DE3-A4DD-C89573114836}"/>
    <cellStyle name="Comma 2 2 2 2 2 2 7" xfId="8108" xr:uid="{78669D2D-8855-49B6-BB48-81635CF0118E}"/>
    <cellStyle name="Comma 2 2 2 2 2 2 7 2" xfId="18642" xr:uid="{7C46D36B-4B3A-4511-AEEF-4D9051FC7875}"/>
    <cellStyle name="Comma 2 2 2 2 2 2 8" xfId="10735" xr:uid="{131BB48E-3B12-4BFB-9159-5D17B3B4B0CD}"/>
    <cellStyle name="Comma 2 2 2 2 2 2 8 2" xfId="21269" xr:uid="{47C4F5A4-7964-4C76-8744-43EE373D0129}"/>
    <cellStyle name="Comma 2 2 2 2 2 2 9" xfId="13387" xr:uid="{74ABC5D0-CDA6-46D4-8CA6-33AA13B07EA4}"/>
    <cellStyle name="Comma 2 2 2 2 2 3" xfId="131" xr:uid="{00000000-0005-0000-0000-00004A000000}"/>
    <cellStyle name="Comma 2 2 2 2 2 3 2" xfId="2707" xr:uid="{00000000-0005-0000-0000-00004B000000}"/>
    <cellStyle name="Comma 2 2 2 2 2 3 2 2" xfId="8026" xr:uid="{A6BB3943-3956-4D1E-B258-8CAB9226816E}"/>
    <cellStyle name="Comma 2 2 2 2 2 3 2 2 2" xfId="18560" xr:uid="{CAF5E2B6-6B46-4B1E-B3AE-F7360CF35E71}"/>
    <cellStyle name="Comma 2 2 2 2 2 3 2 3" xfId="10654" xr:uid="{509A2E04-E62D-4CEC-BDA2-F87F514AE787}"/>
    <cellStyle name="Comma 2 2 2 2 2 3 2 3 2" xfId="21188" xr:uid="{DBAE28ED-3E81-4515-BC43-48F8FA9D7FC9}"/>
    <cellStyle name="Comma 2 2 2 2 2 3 2 4" xfId="13281" xr:uid="{D1FB3B16-006B-434E-B639-23A95C0030E8}"/>
    <cellStyle name="Comma 2 2 2 2 2 3 2 4 2" xfId="23815" xr:uid="{ADBB998C-2A03-466D-9B38-D0632A479D43}"/>
    <cellStyle name="Comma 2 2 2 2 2 3 2 5" xfId="15933" xr:uid="{04CFA9A4-127E-41B0-B59D-E0A88F7260F3}"/>
    <cellStyle name="Comma 2 2 2 2 2 3 2 6" xfId="5394" xr:uid="{2F5DA602-7B1E-4594-9B44-F6CF5455C033}"/>
    <cellStyle name="Comma 2 2 2 2 2 3 3" xfId="215" xr:uid="{00000000-0005-0000-0000-00004C000000}"/>
    <cellStyle name="Comma 2 2 2 2 2 3 3 2" xfId="5580" xr:uid="{7B370F4D-F170-4327-8311-AD1032F2A76E}"/>
    <cellStyle name="Comma 2 2 2 2 2 3 3 2 2" xfId="16114" xr:uid="{6FE509ED-F695-4D56-8170-B14DFC31B2D8}"/>
    <cellStyle name="Comma 2 2 2 2 2 3 3 3" xfId="8208" xr:uid="{369A81F3-F5D5-4D4C-A07D-ECB9789E9719}"/>
    <cellStyle name="Comma 2 2 2 2 2 3 3 3 2" xfId="18742" xr:uid="{C489F702-EA69-4E4A-A7A6-44A84238CBEE}"/>
    <cellStyle name="Comma 2 2 2 2 2 3 3 4" xfId="10835" xr:uid="{3E6FC35A-1CEC-43E0-9203-2FAE740B1DA0}"/>
    <cellStyle name="Comma 2 2 2 2 2 3 3 4 2" xfId="21369" xr:uid="{54F00A0A-55F1-4607-AA0D-9E7757461157}"/>
    <cellStyle name="Comma 2 2 2 2 2 3 3 5" xfId="13487" xr:uid="{9AD99277-F5A9-4DFD-A90A-B7B9B1D8D200}"/>
    <cellStyle name="Comma 2 2 2 2 2 3 3 6" xfId="2947" xr:uid="{5837EAEB-1F78-4A88-8DC6-7EC54BEA633D}"/>
    <cellStyle name="Comma 2 2 2 2 2 3 4" xfId="5507" xr:uid="{73B2A48E-C0BC-4F8C-85A9-C460B28C0339}"/>
    <cellStyle name="Comma 2 2 2 2 2 3 4 2" xfId="16041" xr:uid="{C4AFD6F8-8AD3-4FA9-9036-4EFD61E42F10}"/>
    <cellStyle name="Comma 2 2 2 2 2 3 5" xfId="8135" xr:uid="{3AE47C47-0924-403C-867D-72795ADFA03D}"/>
    <cellStyle name="Comma 2 2 2 2 2 3 5 2" xfId="18669" xr:uid="{885D64B0-2FC2-4246-A5C5-1E2778EDF79B}"/>
    <cellStyle name="Comma 2 2 2 2 2 3 6" xfId="10762" xr:uid="{5A2D3729-04F7-4DF9-A87D-6640A996A5A6}"/>
    <cellStyle name="Comma 2 2 2 2 2 3 6 2" xfId="21296" xr:uid="{1C0FE1AD-6A02-4FA0-9223-CAA6DD5831D0}"/>
    <cellStyle name="Comma 2 2 2 2 2 3 7" xfId="13414" xr:uid="{E8650B99-43EE-4F02-A765-AD3C4F133FDA}"/>
    <cellStyle name="Comma 2 2 2 2 2 3 8" xfId="2874" xr:uid="{98A2B6F8-D0E0-43BA-935F-C783DFEC55CB}"/>
    <cellStyle name="Comma 2 2 2 2 2 4" xfId="216" xr:uid="{00000000-0005-0000-0000-00004D000000}"/>
    <cellStyle name="Comma 2 2 2 2 2 4 2" xfId="5581" xr:uid="{5DC6AE99-07A1-4C02-92D6-3CD7ABF1D517}"/>
    <cellStyle name="Comma 2 2 2 2 2 4 2 2" xfId="16115" xr:uid="{0657A09A-C7ED-400B-9192-21707AA658C0}"/>
    <cellStyle name="Comma 2 2 2 2 2 4 3" xfId="8209" xr:uid="{FB88B1A7-3A9A-4CD5-B9A8-D2A84DEA2944}"/>
    <cellStyle name="Comma 2 2 2 2 2 4 3 2" xfId="18743" xr:uid="{09CCBBE4-207E-400A-B1CD-4B4B613E221C}"/>
    <cellStyle name="Comma 2 2 2 2 2 4 4" xfId="10836" xr:uid="{9A08FF80-7D91-4A24-9D6B-6D03D6E67DF0}"/>
    <cellStyle name="Comma 2 2 2 2 2 4 4 2" xfId="21370" xr:uid="{026AF851-C519-405C-91FF-38E5FE5B045A}"/>
    <cellStyle name="Comma 2 2 2 2 2 4 5" xfId="13488" xr:uid="{4CF1CD20-4EAF-41FD-9306-05658F4F5C30}"/>
    <cellStyle name="Comma 2 2 2 2 2 4 6" xfId="2948" xr:uid="{0C6560D1-376A-4461-B1FD-71F69D395E34}"/>
    <cellStyle name="Comma 2 2 2 2 2 5" xfId="2593" xr:uid="{00000000-0005-0000-0000-00004E000000}"/>
    <cellStyle name="Comma 2 2 2 2 2 5 2" xfId="7918" xr:uid="{13A09FCE-45AA-4E14-8E00-008E1D1D29EB}"/>
    <cellStyle name="Comma 2 2 2 2 2 5 2 2" xfId="18452" xr:uid="{7E5CD087-D8F3-48EB-B76E-41B79DF0B702}"/>
    <cellStyle name="Comma 2 2 2 2 2 5 3" xfId="10546" xr:uid="{12DA0127-D47E-4492-ABFA-C61BCCB4E985}"/>
    <cellStyle name="Comma 2 2 2 2 2 5 3 2" xfId="21080" xr:uid="{CDE6EAD6-2D57-426F-BB6F-C58FD316DC5F}"/>
    <cellStyle name="Comma 2 2 2 2 2 5 4" xfId="13173" xr:uid="{35DA37ED-250E-462E-9752-43DA7D1384E9}"/>
    <cellStyle name="Comma 2 2 2 2 2 5 4 2" xfId="23707" xr:uid="{B549AC77-A7E0-45C0-A141-CB2011DE6481}"/>
    <cellStyle name="Comma 2 2 2 2 2 5 5" xfId="15825" xr:uid="{691ED034-AAEE-40F3-A1B8-688E02C129E1}"/>
    <cellStyle name="Comma 2 2 2 2 2 5 6" xfId="5286" xr:uid="{7061977B-F6CB-489C-B4BC-3CB59B257654}"/>
    <cellStyle name="Comma 2 2 2 2 2 6" xfId="2653" xr:uid="{00000000-0005-0000-0000-00004F000000}"/>
    <cellStyle name="Comma 2 2 2 2 2 6 2" xfId="7972" xr:uid="{A154E14B-52E5-427F-9509-83FD622CA87A}"/>
    <cellStyle name="Comma 2 2 2 2 2 6 2 2" xfId="18506" xr:uid="{7329E1C7-F06D-4170-BD17-A6818F67982F}"/>
    <cellStyle name="Comma 2 2 2 2 2 6 3" xfId="10600" xr:uid="{8340FFDC-0D65-4EE7-BB47-568F12DEF84C}"/>
    <cellStyle name="Comma 2 2 2 2 2 6 3 2" xfId="21134" xr:uid="{0576FC96-E982-4172-AD19-2A2CBA5C7F55}"/>
    <cellStyle name="Comma 2 2 2 2 2 6 4" xfId="13227" xr:uid="{EF403C9A-74F5-42DA-BA1E-16D4A4F2A84E}"/>
    <cellStyle name="Comma 2 2 2 2 2 6 4 2" xfId="23761" xr:uid="{D43CE70D-0DB5-48E5-8B3B-077040700C6B}"/>
    <cellStyle name="Comma 2 2 2 2 2 6 5" xfId="15879" xr:uid="{C595942E-4BE9-4758-A8E0-90889272C8FB}"/>
    <cellStyle name="Comma 2 2 2 2 2 6 6" xfId="5340" xr:uid="{AFCB7233-ABFB-4BB6-9B6A-4BBCAC4F690F}"/>
    <cellStyle name="Comma 2 2 2 2 2 7" xfId="212" xr:uid="{00000000-0005-0000-0000-000050000000}"/>
    <cellStyle name="Comma 2 2 2 2 2 7 2" xfId="5577" xr:uid="{65681485-BDCC-4D26-BA46-428709CBB988}"/>
    <cellStyle name="Comma 2 2 2 2 2 7 2 2" xfId="16111" xr:uid="{369CC09A-0AE1-4163-B152-D8390D761538}"/>
    <cellStyle name="Comma 2 2 2 2 2 7 3" xfId="8205" xr:uid="{D80C8D37-B93D-4490-A77C-CA6D99D03E4B}"/>
    <cellStyle name="Comma 2 2 2 2 2 7 3 2" xfId="18739" xr:uid="{FAC64CF2-BBC9-400C-A82A-921F4F70710E}"/>
    <cellStyle name="Comma 2 2 2 2 2 7 4" xfId="10832" xr:uid="{103A21C6-F8C1-4171-91AA-5025A212B7C0}"/>
    <cellStyle name="Comma 2 2 2 2 2 7 4 2" xfId="21366" xr:uid="{92541051-F7EB-48AC-B851-825EAE7C1CFE}"/>
    <cellStyle name="Comma 2 2 2 2 2 7 5" xfId="13484" xr:uid="{F7A6CA20-0BB5-49F7-8724-5C1D541249A2}"/>
    <cellStyle name="Comma 2 2 2 2 2 7 6" xfId="2944" xr:uid="{63D4BF03-3249-46E0-B85D-8ACD3EA896D1}"/>
    <cellStyle name="Comma 2 2 2 2 2 8" xfId="5453" xr:uid="{98F884DA-05F0-46DE-96A0-1D5EE114E019}"/>
    <cellStyle name="Comma 2 2 2 2 2 8 2" xfId="15987" xr:uid="{51932641-5100-468B-A81F-95221C7168FA}"/>
    <cellStyle name="Comma 2 2 2 2 2 9" xfId="8081" xr:uid="{4C604398-40EE-4345-B858-99648B2A1DB0}"/>
    <cellStyle name="Comma 2 2 2 2 2 9 2" xfId="18615" xr:uid="{9F4CB30F-BFAE-4CE2-A971-2F59C1D665CF}"/>
    <cellStyle name="Comma 2 2 2 2 3" xfId="91" xr:uid="{00000000-0005-0000-0000-000051000000}"/>
    <cellStyle name="Comma 2 2 2 2 3 10" xfId="10722" xr:uid="{C76CC41F-A84D-468C-B978-DF2BE0E2BD44}"/>
    <cellStyle name="Comma 2 2 2 2 3 10 2" xfId="21256" xr:uid="{657A36C7-6C17-4CBB-8EAA-0242253BF35C}"/>
    <cellStyle name="Comma 2 2 2 2 3 11" xfId="13374" xr:uid="{923DAF5F-5428-4C6A-9E36-E5188FC67C01}"/>
    <cellStyle name="Comma 2 2 2 2 3 12" xfId="2834" xr:uid="{6CBEDF67-C28B-4C3D-A714-28651444542A}"/>
    <cellStyle name="Comma 2 2 2 2 3 2" xfId="145" xr:uid="{00000000-0005-0000-0000-000052000000}"/>
    <cellStyle name="Comma 2 2 2 2 3 2 2" xfId="219" xr:uid="{00000000-0005-0000-0000-000053000000}"/>
    <cellStyle name="Comma 2 2 2 2 3 2 2 2" xfId="5584" xr:uid="{32A85EEB-C7DF-4006-880D-749D4AC01FD4}"/>
    <cellStyle name="Comma 2 2 2 2 3 2 2 2 2" xfId="16118" xr:uid="{FF6034C4-CE01-448C-AC62-55E86D2766F7}"/>
    <cellStyle name="Comma 2 2 2 2 3 2 2 3" xfId="8212" xr:uid="{9BE0DF84-9CCF-4214-8D07-B0F1B9FEF823}"/>
    <cellStyle name="Comma 2 2 2 2 3 2 2 3 2" xfId="18746" xr:uid="{D21FE213-F00E-4ADD-8638-F939CDAF94E9}"/>
    <cellStyle name="Comma 2 2 2 2 3 2 2 4" xfId="10839" xr:uid="{227DA3BC-EA20-4C06-96B7-5044FF73B8B2}"/>
    <cellStyle name="Comma 2 2 2 2 3 2 2 4 2" xfId="21373" xr:uid="{462E5EC0-E83F-420A-87AB-BF51945664D9}"/>
    <cellStyle name="Comma 2 2 2 2 3 2 2 5" xfId="13491" xr:uid="{B942BC64-B53B-4FC9-B24E-A4C42AE802F9}"/>
    <cellStyle name="Comma 2 2 2 2 3 2 2 6" xfId="2951" xr:uid="{34432B48-C152-4115-B52A-D37B60E43026}"/>
    <cellStyle name="Comma 2 2 2 2 3 2 3" xfId="2721" xr:uid="{00000000-0005-0000-0000-000054000000}"/>
    <cellStyle name="Comma 2 2 2 2 3 2 3 2" xfId="8040" xr:uid="{9863C452-8D2E-4CBB-A828-9F972519FFAC}"/>
    <cellStyle name="Comma 2 2 2 2 3 2 3 2 2" xfId="18574" xr:uid="{E9159B27-9550-44BF-A660-1B93230D75E4}"/>
    <cellStyle name="Comma 2 2 2 2 3 2 3 3" xfId="10668" xr:uid="{69BDC9A2-FD8D-40D3-AA11-E23F6A337E56}"/>
    <cellStyle name="Comma 2 2 2 2 3 2 3 3 2" xfId="21202" xr:uid="{5E5B0B9C-A4AD-4DD3-8470-0CDAAAC222A2}"/>
    <cellStyle name="Comma 2 2 2 2 3 2 3 4" xfId="13295" xr:uid="{99C35C44-F5DF-4459-B075-05BC6A9B7DEA}"/>
    <cellStyle name="Comma 2 2 2 2 3 2 3 4 2" xfId="23829" xr:uid="{B23FC9B7-24AB-4305-BCCC-D2793B8EB984}"/>
    <cellStyle name="Comma 2 2 2 2 3 2 3 5" xfId="15947" xr:uid="{3E45B999-2CDB-4391-AAEC-72857F53F9D8}"/>
    <cellStyle name="Comma 2 2 2 2 3 2 3 6" xfId="5408" xr:uid="{AFACEB38-05C4-4FFE-8446-E36B92950D96}"/>
    <cellStyle name="Comma 2 2 2 2 3 2 4" xfId="218" xr:uid="{00000000-0005-0000-0000-000055000000}"/>
    <cellStyle name="Comma 2 2 2 2 3 2 4 2" xfId="5583" xr:uid="{81CAB965-D6F2-4EC0-9343-7DDDCFD947AB}"/>
    <cellStyle name="Comma 2 2 2 2 3 2 4 2 2" xfId="16117" xr:uid="{EC7A4DBB-ED09-44EA-9F7E-1D037A141C6C}"/>
    <cellStyle name="Comma 2 2 2 2 3 2 4 3" xfId="8211" xr:uid="{34CDAB7B-FD28-4B5D-8FDD-D73AD6B6178F}"/>
    <cellStyle name="Comma 2 2 2 2 3 2 4 3 2" xfId="18745" xr:uid="{DB3E2F82-D644-4763-93E5-D9D19D571790}"/>
    <cellStyle name="Comma 2 2 2 2 3 2 4 4" xfId="10838" xr:uid="{16EEF879-C41D-458A-A0C9-ACF902A77ABC}"/>
    <cellStyle name="Comma 2 2 2 2 3 2 4 4 2" xfId="21372" xr:uid="{21EA26C2-93E2-435E-A24F-286DF2E2F00F}"/>
    <cellStyle name="Comma 2 2 2 2 3 2 4 5" xfId="13490" xr:uid="{0992E418-2C9E-437E-896D-A6D526B0F257}"/>
    <cellStyle name="Comma 2 2 2 2 3 2 4 6" xfId="2950" xr:uid="{29B3B8C3-5CCF-4390-B528-998D33B42B81}"/>
    <cellStyle name="Comma 2 2 2 2 3 2 5" xfId="5521" xr:uid="{71CF5F28-1629-4382-A423-71153E56771D}"/>
    <cellStyle name="Comma 2 2 2 2 3 2 5 2" xfId="16055" xr:uid="{DE472CB9-714F-4467-8903-C709DFD213A3}"/>
    <cellStyle name="Comma 2 2 2 2 3 2 6" xfId="8149" xr:uid="{C3B7D1DB-5FE2-4A34-ABD7-35C6033B35AC}"/>
    <cellStyle name="Comma 2 2 2 2 3 2 6 2" xfId="18683" xr:uid="{3B0A3724-0BE6-4D37-AB8E-FE1FBF9EAD09}"/>
    <cellStyle name="Comma 2 2 2 2 3 2 7" xfId="10776" xr:uid="{9F56B3A4-4CC4-4374-8DEF-7D5ADCA7BF78}"/>
    <cellStyle name="Comma 2 2 2 2 3 2 7 2" xfId="21310" xr:uid="{2E3E40F6-1CFF-4051-BBF8-1B30525027C3}"/>
    <cellStyle name="Comma 2 2 2 2 3 2 8" xfId="13428" xr:uid="{9830EA66-B9E2-430F-A375-51417B721648}"/>
    <cellStyle name="Comma 2 2 2 2 3 2 9" xfId="2888" xr:uid="{037E56CF-3BA9-453D-B167-F1F19F8DE538}"/>
    <cellStyle name="Comma 2 2 2 2 3 3" xfId="220" xr:uid="{00000000-0005-0000-0000-000056000000}"/>
    <cellStyle name="Comma 2 2 2 2 3 3 2" xfId="5585" xr:uid="{5057B626-86A5-4058-9B47-E55F7F6288B7}"/>
    <cellStyle name="Comma 2 2 2 2 3 3 2 2" xfId="16119" xr:uid="{342F551E-8112-4AA5-B0DD-35BC14C77D08}"/>
    <cellStyle name="Comma 2 2 2 2 3 3 3" xfId="8213" xr:uid="{780110A4-2523-4EBE-974D-3002E699A59D}"/>
    <cellStyle name="Comma 2 2 2 2 3 3 3 2" xfId="18747" xr:uid="{A4899AAF-C8DB-4D50-910D-343D030C44A0}"/>
    <cellStyle name="Comma 2 2 2 2 3 3 4" xfId="10840" xr:uid="{A581A7DC-49A7-4F35-8A88-51A5A7E7DCFD}"/>
    <cellStyle name="Comma 2 2 2 2 3 3 4 2" xfId="21374" xr:uid="{D68063FC-D8C2-41F6-AC7A-5187B8C9F479}"/>
    <cellStyle name="Comma 2 2 2 2 3 3 5" xfId="13492" xr:uid="{C0BBD73A-E69C-47FF-B69E-78DBFAF53F2F}"/>
    <cellStyle name="Comma 2 2 2 2 3 3 6" xfId="2952" xr:uid="{5A142289-E3FD-4924-908C-D82DD6DB8753}"/>
    <cellStyle name="Comma 2 2 2 2 3 4" xfId="221" xr:uid="{00000000-0005-0000-0000-000057000000}"/>
    <cellStyle name="Comma 2 2 2 2 3 4 2" xfId="5586" xr:uid="{B85D8B4E-7808-4B04-A60C-F98991387916}"/>
    <cellStyle name="Comma 2 2 2 2 3 4 2 2" xfId="16120" xr:uid="{A4EB5D19-7D02-40FE-80BD-A79BD1F32DDD}"/>
    <cellStyle name="Comma 2 2 2 2 3 4 3" xfId="8214" xr:uid="{57BEE837-CC1D-4786-8C37-4F2F7B0349FE}"/>
    <cellStyle name="Comma 2 2 2 2 3 4 3 2" xfId="18748" xr:uid="{51DFFE90-368D-48C5-9F11-DEA07468772C}"/>
    <cellStyle name="Comma 2 2 2 2 3 4 4" xfId="10841" xr:uid="{BF0F803A-04C3-4003-A06C-3959D96351FE}"/>
    <cellStyle name="Comma 2 2 2 2 3 4 4 2" xfId="21375" xr:uid="{855B6CDE-79DF-4C15-8859-591E63F385E7}"/>
    <cellStyle name="Comma 2 2 2 2 3 4 5" xfId="13493" xr:uid="{21CDAFBE-FD7E-4503-ADB5-20ED21694A9E}"/>
    <cellStyle name="Comma 2 2 2 2 3 4 6" xfId="2953" xr:uid="{939690DF-CBA2-4A8B-8A66-E133F6F64A95}"/>
    <cellStyle name="Comma 2 2 2 2 3 5" xfId="2608" xr:uid="{00000000-0005-0000-0000-000058000000}"/>
    <cellStyle name="Comma 2 2 2 2 3 5 2" xfId="7932" xr:uid="{401AD660-1D45-4BA4-BBDD-C03080CC6AD9}"/>
    <cellStyle name="Comma 2 2 2 2 3 5 2 2" xfId="18466" xr:uid="{BE26BAB9-AAC7-4102-8384-DC06F759645C}"/>
    <cellStyle name="Comma 2 2 2 2 3 5 3" xfId="10560" xr:uid="{9D3956DA-5AFC-4456-A6FB-2640B056B84B}"/>
    <cellStyle name="Comma 2 2 2 2 3 5 3 2" xfId="21094" xr:uid="{C0AA70C5-7A57-4951-9D33-62E837DA6BCD}"/>
    <cellStyle name="Comma 2 2 2 2 3 5 4" xfId="13187" xr:uid="{42E42EF4-3093-4B11-82FB-11B3105FBCCE}"/>
    <cellStyle name="Comma 2 2 2 2 3 5 4 2" xfId="23721" xr:uid="{8CC8B226-83A9-4038-99F5-51E0788B4F05}"/>
    <cellStyle name="Comma 2 2 2 2 3 5 5" xfId="15839" xr:uid="{BA32189F-3B01-4E08-AA8C-086DFE1F2890}"/>
    <cellStyle name="Comma 2 2 2 2 3 5 6" xfId="5300" xr:uid="{5E7E8958-0144-4B23-A33C-44A76FB5A756}"/>
    <cellStyle name="Comma 2 2 2 2 3 6" xfId="2667" xr:uid="{00000000-0005-0000-0000-000059000000}"/>
    <cellStyle name="Comma 2 2 2 2 3 6 2" xfId="7986" xr:uid="{A70A96BC-2909-406B-BB89-B87F5D7E0895}"/>
    <cellStyle name="Comma 2 2 2 2 3 6 2 2" xfId="18520" xr:uid="{30607B6B-03AE-44B8-9F30-C2C6ABAEB8E6}"/>
    <cellStyle name="Comma 2 2 2 2 3 6 3" xfId="10614" xr:uid="{DB551BFE-29BE-4F82-830F-AF0F4691D03A}"/>
    <cellStyle name="Comma 2 2 2 2 3 6 3 2" xfId="21148" xr:uid="{7E3A8834-149A-4355-9640-FEED033117FC}"/>
    <cellStyle name="Comma 2 2 2 2 3 6 4" xfId="13241" xr:uid="{5208A705-FA26-4E03-96B8-B5B557AE5D67}"/>
    <cellStyle name="Comma 2 2 2 2 3 6 4 2" xfId="23775" xr:uid="{215A3C06-9462-4E43-B3D3-FF98C06C3FCF}"/>
    <cellStyle name="Comma 2 2 2 2 3 6 5" xfId="15893" xr:uid="{006E29EF-E04D-447D-89A7-41DFEEDD9697}"/>
    <cellStyle name="Comma 2 2 2 2 3 6 6" xfId="5354" xr:uid="{D7907570-6C42-4018-850D-80A1302C817A}"/>
    <cellStyle name="Comma 2 2 2 2 3 7" xfId="217" xr:uid="{00000000-0005-0000-0000-00005A000000}"/>
    <cellStyle name="Comma 2 2 2 2 3 7 2" xfId="5582" xr:uid="{545A05EB-2EDF-4197-9E44-4D79DE7A40DF}"/>
    <cellStyle name="Comma 2 2 2 2 3 7 2 2" xfId="16116" xr:uid="{270CC8B7-ACF0-4721-A970-3E303F3101EF}"/>
    <cellStyle name="Comma 2 2 2 2 3 7 3" xfId="8210" xr:uid="{43A3B0D8-2441-4D0A-BC16-CDE4C4AADF56}"/>
    <cellStyle name="Comma 2 2 2 2 3 7 3 2" xfId="18744" xr:uid="{AC2F8DAE-341C-4A7F-9A49-EB502F3B42DB}"/>
    <cellStyle name="Comma 2 2 2 2 3 7 4" xfId="10837" xr:uid="{A2A8CFDE-E0F5-4CF7-89CC-45A8BB29CE05}"/>
    <cellStyle name="Comma 2 2 2 2 3 7 4 2" xfId="21371" xr:uid="{F3FDE838-1057-41D1-B0E9-6AF5823CCD1C}"/>
    <cellStyle name="Comma 2 2 2 2 3 7 5" xfId="13489" xr:uid="{FAA80B44-B445-4554-8D8C-D6FBAB2D1FCA}"/>
    <cellStyle name="Comma 2 2 2 2 3 7 6" xfId="2949" xr:uid="{F88A3425-B865-4E4A-B1A6-BCF06125552E}"/>
    <cellStyle name="Comma 2 2 2 2 3 8" xfId="5467" xr:uid="{CBA57E2D-B70D-410D-ABF5-802999ACE66A}"/>
    <cellStyle name="Comma 2 2 2 2 3 8 2" xfId="16001" xr:uid="{E3DF6C04-26D3-4D13-9A38-AEB49FF2B532}"/>
    <cellStyle name="Comma 2 2 2 2 3 9" xfId="8095" xr:uid="{46449E83-AC9B-4DDD-A223-34BD0FE4D5E1}"/>
    <cellStyle name="Comma 2 2 2 2 3 9 2" xfId="18629" xr:uid="{095E08C7-5A49-4129-8302-4B0662930894}"/>
    <cellStyle name="Comma 2 2 2 2 4" xfId="118" xr:uid="{00000000-0005-0000-0000-00005B000000}"/>
    <cellStyle name="Comma 2 2 2 2 4 10" xfId="13401" xr:uid="{8CB07915-9016-41A6-B602-5609BA25E8D2}"/>
    <cellStyle name="Comma 2 2 2 2 4 11" xfId="2861" xr:uid="{91E302CF-8A0B-42CB-9CF1-86E1F3BA02AE}"/>
    <cellStyle name="Comma 2 2 2 2 4 2" xfId="223" xr:uid="{00000000-0005-0000-0000-00005C000000}"/>
    <cellStyle name="Comma 2 2 2 2 4 2 2" xfId="224" xr:uid="{00000000-0005-0000-0000-00005D000000}"/>
    <cellStyle name="Comma 2 2 2 2 4 2 2 2" xfId="5589" xr:uid="{3633E676-7A46-463A-9A9C-6C5BF821305F}"/>
    <cellStyle name="Comma 2 2 2 2 4 2 2 2 2" xfId="16123" xr:uid="{264CB304-C10B-4345-B6D8-4434D3FC6DBC}"/>
    <cellStyle name="Comma 2 2 2 2 4 2 2 3" xfId="8217" xr:uid="{1FAB9970-6655-4A02-A246-35628F810588}"/>
    <cellStyle name="Comma 2 2 2 2 4 2 2 3 2" xfId="18751" xr:uid="{DE6724C1-D092-4015-B382-38EF6FD828C6}"/>
    <cellStyle name="Comma 2 2 2 2 4 2 2 4" xfId="10844" xr:uid="{E638F106-BE01-44C6-B85C-ADE87F238815}"/>
    <cellStyle name="Comma 2 2 2 2 4 2 2 4 2" xfId="21378" xr:uid="{9978E71B-A563-4E8B-8840-CA289969DCEB}"/>
    <cellStyle name="Comma 2 2 2 2 4 2 2 5" xfId="13496" xr:uid="{1AFF5AA5-AE0B-4304-8D3C-C097EB04F828}"/>
    <cellStyle name="Comma 2 2 2 2 4 2 2 6" xfId="2956" xr:uid="{1F23EB16-A51D-407D-8E20-B19F25BFFC15}"/>
    <cellStyle name="Comma 2 2 2 2 4 2 3" xfId="5588" xr:uid="{866E57C3-4FD1-490D-B693-3B5D604E9801}"/>
    <cellStyle name="Comma 2 2 2 2 4 2 3 2" xfId="16122" xr:uid="{308A7052-BDBE-4CFD-B009-1CC6A869B490}"/>
    <cellStyle name="Comma 2 2 2 2 4 2 4" xfId="8216" xr:uid="{E95293D3-2370-4462-8EC3-8B9B28B8DE08}"/>
    <cellStyle name="Comma 2 2 2 2 4 2 4 2" xfId="18750" xr:uid="{31976685-6ED6-4161-8232-CE4ED95485D2}"/>
    <cellStyle name="Comma 2 2 2 2 4 2 5" xfId="10843" xr:uid="{F31E6C9E-EE6B-44EE-96E7-2D7557EED14E}"/>
    <cellStyle name="Comma 2 2 2 2 4 2 5 2" xfId="21377" xr:uid="{FAB77DF4-801B-462C-BE50-5752FB929683}"/>
    <cellStyle name="Comma 2 2 2 2 4 2 6" xfId="13495" xr:uid="{2E1EFAF5-3BE5-4863-8F63-3A53D205FDFB}"/>
    <cellStyle name="Comma 2 2 2 2 4 2 7" xfId="2955" xr:uid="{BA4932B2-1278-4EC6-A1C1-80D82F6929D3}"/>
    <cellStyle name="Comma 2 2 2 2 4 3" xfId="225" xr:uid="{00000000-0005-0000-0000-00005E000000}"/>
    <cellStyle name="Comma 2 2 2 2 4 3 2" xfId="5590" xr:uid="{1F2F4DF7-AA3F-47FB-A5B0-1E9C2F451B52}"/>
    <cellStyle name="Comma 2 2 2 2 4 3 2 2" xfId="16124" xr:uid="{03C0A8D7-40A1-4A80-AA41-FB125B0A56E3}"/>
    <cellStyle name="Comma 2 2 2 2 4 3 3" xfId="8218" xr:uid="{E6800CBA-2B08-4F86-B252-FE9B8EC9DBBA}"/>
    <cellStyle name="Comma 2 2 2 2 4 3 3 2" xfId="18752" xr:uid="{EAE45E46-97AD-4E42-ACBA-08ECDBCAE284}"/>
    <cellStyle name="Comma 2 2 2 2 4 3 4" xfId="10845" xr:uid="{21A96B97-ECBE-4ACC-8F2D-0AE4EA42FE89}"/>
    <cellStyle name="Comma 2 2 2 2 4 3 4 2" xfId="21379" xr:uid="{D034997D-38A7-4D75-A6C5-AFBDAE879E9A}"/>
    <cellStyle name="Comma 2 2 2 2 4 3 5" xfId="13497" xr:uid="{E3474A21-EF8D-4574-A87A-D3FA433EB137}"/>
    <cellStyle name="Comma 2 2 2 2 4 3 6" xfId="2957" xr:uid="{3DAF87E3-03C0-437B-95A6-FF25E7CA5D49}"/>
    <cellStyle name="Comma 2 2 2 2 4 4" xfId="226" xr:uid="{00000000-0005-0000-0000-00005F000000}"/>
    <cellStyle name="Comma 2 2 2 2 4 4 2" xfId="5591" xr:uid="{474AE7AB-B186-4FFF-A5C0-EB5409E43AE5}"/>
    <cellStyle name="Comma 2 2 2 2 4 4 2 2" xfId="16125" xr:uid="{C3206087-441E-440E-AB4A-64D738EC733E}"/>
    <cellStyle name="Comma 2 2 2 2 4 4 3" xfId="8219" xr:uid="{8A60A8C4-A4EA-465A-9124-04D57B42B66F}"/>
    <cellStyle name="Comma 2 2 2 2 4 4 3 2" xfId="18753" xr:uid="{EC2C3B1A-2868-4F13-BCAE-2721D19E6266}"/>
    <cellStyle name="Comma 2 2 2 2 4 4 4" xfId="10846" xr:uid="{8CF16537-A066-49AD-9CF8-BC0BBA95F30D}"/>
    <cellStyle name="Comma 2 2 2 2 4 4 4 2" xfId="21380" xr:uid="{A2C8803A-B2BC-44CB-9E64-8454B4D66CCB}"/>
    <cellStyle name="Comma 2 2 2 2 4 4 5" xfId="13498" xr:uid="{C10F6FBE-4489-4F51-9777-D49E1C9C729D}"/>
    <cellStyle name="Comma 2 2 2 2 4 4 6" xfId="2958" xr:uid="{22A47D5C-82E8-481F-AC9E-88B0BC02DC42}"/>
    <cellStyle name="Comma 2 2 2 2 4 5" xfId="2694" xr:uid="{00000000-0005-0000-0000-000060000000}"/>
    <cellStyle name="Comma 2 2 2 2 4 5 2" xfId="8013" xr:uid="{C9015CD7-2E78-4F70-A5D8-083AB876BC9F}"/>
    <cellStyle name="Comma 2 2 2 2 4 5 2 2" xfId="18547" xr:uid="{6D386B6E-2787-45CD-B8B6-A43194A714BB}"/>
    <cellStyle name="Comma 2 2 2 2 4 5 3" xfId="10641" xr:uid="{DBF79399-5D80-4A44-A43B-E35B171EA19C}"/>
    <cellStyle name="Comma 2 2 2 2 4 5 3 2" xfId="21175" xr:uid="{7B29F8E1-110C-42BD-807A-DD62672E28B0}"/>
    <cellStyle name="Comma 2 2 2 2 4 5 4" xfId="13268" xr:uid="{66F90083-7CCD-4785-999B-6D98CDE99939}"/>
    <cellStyle name="Comma 2 2 2 2 4 5 4 2" xfId="23802" xr:uid="{06E54245-0871-4A5C-8A6D-2B5C1553912B}"/>
    <cellStyle name="Comma 2 2 2 2 4 5 5" xfId="15920" xr:uid="{2AB87C59-C89A-4250-9FD8-E5052A0537F8}"/>
    <cellStyle name="Comma 2 2 2 2 4 5 6" xfId="5381" xr:uid="{3CDE074C-BFA3-442C-BAA7-1924D1473174}"/>
    <cellStyle name="Comma 2 2 2 2 4 6" xfId="222" xr:uid="{00000000-0005-0000-0000-000061000000}"/>
    <cellStyle name="Comma 2 2 2 2 4 6 2" xfId="5587" xr:uid="{DFBF1740-BD65-4BDE-BECA-462C92AF41C0}"/>
    <cellStyle name="Comma 2 2 2 2 4 6 2 2" xfId="16121" xr:uid="{3E13C3FA-CDBF-4B20-9DB9-B62CDAF443F2}"/>
    <cellStyle name="Comma 2 2 2 2 4 6 3" xfId="8215" xr:uid="{DAEF8A37-020D-4B5D-97CE-B176DCD04E5A}"/>
    <cellStyle name="Comma 2 2 2 2 4 6 3 2" xfId="18749" xr:uid="{02AE4E57-3886-4918-AD21-87E3379D9635}"/>
    <cellStyle name="Comma 2 2 2 2 4 6 4" xfId="10842" xr:uid="{5F758CDB-23C5-41A5-A6E1-4B3F6885E5BD}"/>
    <cellStyle name="Comma 2 2 2 2 4 6 4 2" xfId="21376" xr:uid="{08E1D4CA-E282-455B-AFD2-52B550FFF9A6}"/>
    <cellStyle name="Comma 2 2 2 2 4 6 5" xfId="13494" xr:uid="{732DF35E-0C4F-4DC6-9FE7-39E113C858E5}"/>
    <cellStyle name="Comma 2 2 2 2 4 6 6" xfId="2954" xr:uid="{838A741F-51E6-4B6E-A383-BDD5F850522E}"/>
    <cellStyle name="Comma 2 2 2 2 4 7" xfId="5494" xr:uid="{7704ABEB-C2A3-40C7-A852-141EFB425E91}"/>
    <cellStyle name="Comma 2 2 2 2 4 7 2" xfId="16028" xr:uid="{51728D32-B409-484C-9499-08AF78C50D34}"/>
    <cellStyle name="Comma 2 2 2 2 4 8" xfId="8122" xr:uid="{A86CFF62-5A9D-49C2-B60B-F31C0701C9FE}"/>
    <cellStyle name="Comma 2 2 2 2 4 8 2" xfId="18656" xr:uid="{2A5F51A9-4AF5-4635-AE40-CC7619172BB4}"/>
    <cellStyle name="Comma 2 2 2 2 4 9" xfId="10749" xr:uid="{108E4E6C-2FC6-4F9E-89A6-3D62AF7C6A4B}"/>
    <cellStyle name="Comma 2 2 2 2 4 9 2" xfId="21283" xr:uid="{BCE6EADB-B074-4B28-8823-614C47EC2836}"/>
    <cellStyle name="Comma 2 2 2 2 5" xfId="227" xr:uid="{00000000-0005-0000-0000-000062000000}"/>
    <cellStyle name="Comma 2 2 2 2 5 2" xfId="228" xr:uid="{00000000-0005-0000-0000-000063000000}"/>
    <cellStyle name="Comma 2 2 2 2 5 2 2" xfId="229" xr:uid="{00000000-0005-0000-0000-000064000000}"/>
    <cellStyle name="Comma 2 2 2 2 5 2 2 2" xfId="5594" xr:uid="{D4C1F3E0-4364-4C22-8D81-59A4C1413CA4}"/>
    <cellStyle name="Comma 2 2 2 2 5 2 2 2 2" xfId="16128" xr:uid="{C2EE96DB-D1FE-435C-8460-0741E20C4DD0}"/>
    <cellStyle name="Comma 2 2 2 2 5 2 2 3" xfId="8222" xr:uid="{24DBADC8-24F7-499B-82F0-843412ED39E5}"/>
    <cellStyle name="Comma 2 2 2 2 5 2 2 3 2" xfId="18756" xr:uid="{E762B203-6148-4A72-9C58-1A814931CDA7}"/>
    <cellStyle name="Comma 2 2 2 2 5 2 2 4" xfId="10849" xr:uid="{8454102C-D001-4E5C-B044-2B629FA28ACB}"/>
    <cellStyle name="Comma 2 2 2 2 5 2 2 4 2" xfId="21383" xr:uid="{ACEFB08F-9377-45FB-9C6B-48D137B8F415}"/>
    <cellStyle name="Comma 2 2 2 2 5 2 2 5" xfId="13501" xr:uid="{087ACCCB-776E-47A1-A566-9EC79BB18742}"/>
    <cellStyle name="Comma 2 2 2 2 5 2 2 6" xfId="2961" xr:uid="{E1DCC4CB-91DD-4AB9-9629-44E6683FCC41}"/>
    <cellStyle name="Comma 2 2 2 2 5 2 3" xfId="5593" xr:uid="{6DAE9E92-5F18-452E-9EB2-CE5C27CF309D}"/>
    <cellStyle name="Comma 2 2 2 2 5 2 3 2" xfId="16127" xr:uid="{0EDDE2EA-46DC-41AE-905B-3D7E5E0C239E}"/>
    <cellStyle name="Comma 2 2 2 2 5 2 4" xfId="8221" xr:uid="{DAD9E39C-501B-49B1-8401-C2DB38FA00AE}"/>
    <cellStyle name="Comma 2 2 2 2 5 2 4 2" xfId="18755" xr:uid="{F3804D07-5A70-45D4-8A46-175E96F4A8BA}"/>
    <cellStyle name="Comma 2 2 2 2 5 2 5" xfId="10848" xr:uid="{B6EBF3F1-027C-48E5-B879-C7A791B2EE34}"/>
    <cellStyle name="Comma 2 2 2 2 5 2 5 2" xfId="21382" xr:uid="{FC09C157-A466-4E9F-8FF3-46DC428AEDE1}"/>
    <cellStyle name="Comma 2 2 2 2 5 2 6" xfId="13500" xr:uid="{37D5D8DE-A2BC-4286-8922-1A4A0F2E609B}"/>
    <cellStyle name="Comma 2 2 2 2 5 2 7" xfId="2960" xr:uid="{57A75B95-C03E-4B79-A2B8-649FEE1D44A9}"/>
    <cellStyle name="Comma 2 2 2 2 5 3" xfId="230" xr:uid="{00000000-0005-0000-0000-000065000000}"/>
    <cellStyle name="Comma 2 2 2 2 5 3 2" xfId="5595" xr:uid="{A47600FF-55E6-4F29-A286-EC60E7FFD93C}"/>
    <cellStyle name="Comma 2 2 2 2 5 3 2 2" xfId="16129" xr:uid="{2AD1454D-ABC4-40E3-AE55-E534AB842826}"/>
    <cellStyle name="Comma 2 2 2 2 5 3 3" xfId="8223" xr:uid="{2F4AFA70-A9F9-4D9C-8C05-D9FFC8A5EA3D}"/>
    <cellStyle name="Comma 2 2 2 2 5 3 3 2" xfId="18757" xr:uid="{137CA576-9ED7-4932-B8BB-57024C37E4AD}"/>
    <cellStyle name="Comma 2 2 2 2 5 3 4" xfId="10850" xr:uid="{BA9E0267-1DC0-4852-BBF7-132CF63576EA}"/>
    <cellStyle name="Comma 2 2 2 2 5 3 4 2" xfId="21384" xr:uid="{1E62201D-1CFA-463B-B036-25CA87F3B428}"/>
    <cellStyle name="Comma 2 2 2 2 5 3 5" xfId="13502" xr:uid="{FCDA6BA3-3BA6-4010-8C8E-7BD16F9AE94D}"/>
    <cellStyle name="Comma 2 2 2 2 5 3 6" xfId="2962" xr:uid="{B0ABBC55-CC8C-4150-847C-161D36535B7F}"/>
    <cellStyle name="Comma 2 2 2 2 5 4" xfId="231" xr:uid="{00000000-0005-0000-0000-000066000000}"/>
    <cellStyle name="Comma 2 2 2 2 5 4 2" xfId="5596" xr:uid="{B0F325C1-B154-4828-87A4-6278452BF441}"/>
    <cellStyle name="Comma 2 2 2 2 5 4 2 2" xfId="16130" xr:uid="{B347C3A5-FEEF-4753-AAE9-53DC70B54E07}"/>
    <cellStyle name="Comma 2 2 2 2 5 4 3" xfId="8224" xr:uid="{D06D29BD-01E8-4393-8588-4C93D7A18092}"/>
    <cellStyle name="Comma 2 2 2 2 5 4 3 2" xfId="18758" xr:uid="{35B256E4-3B96-43B5-B995-12E53CC23102}"/>
    <cellStyle name="Comma 2 2 2 2 5 4 4" xfId="10851" xr:uid="{294752A1-2EFE-4C61-AA18-AF8BB468B5A1}"/>
    <cellStyle name="Comma 2 2 2 2 5 4 4 2" xfId="21385" xr:uid="{39E2BE1A-EDB3-4605-871C-F7FA7EBD1957}"/>
    <cellStyle name="Comma 2 2 2 2 5 4 5" xfId="13503" xr:uid="{A6E18689-D3D2-4FBB-B991-70374B2DBBBD}"/>
    <cellStyle name="Comma 2 2 2 2 5 4 6" xfId="2963" xr:uid="{3A8281B3-8451-4C2D-AABE-80E9DC47D847}"/>
    <cellStyle name="Comma 2 2 2 2 5 5" xfId="5592" xr:uid="{716B3687-D525-472C-8D17-ECBA869CD69B}"/>
    <cellStyle name="Comma 2 2 2 2 5 5 2" xfId="16126" xr:uid="{FFF230B4-863D-4199-BDDE-9BDA71AF6707}"/>
    <cellStyle name="Comma 2 2 2 2 5 6" xfId="8220" xr:uid="{EFD3487B-6C8F-4E18-A03F-F264D47A4174}"/>
    <cellStyle name="Comma 2 2 2 2 5 6 2" xfId="18754" xr:uid="{8048FB59-C716-48F5-AD36-E42072F275D0}"/>
    <cellStyle name="Comma 2 2 2 2 5 7" xfId="10847" xr:uid="{159D0928-6A6F-4673-8567-AA53F9BCB9CD}"/>
    <cellStyle name="Comma 2 2 2 2 5 7 2" xfId="21381" xr:uid="{066E7A3B-A66C-4533-9638-405972E32392}"/>
    <cellStyle name="Comma 2 2 2 2 5 8" xfId="13499" xr:uid="{870AF164-D972-4BB0-9CBA-05DE175F6D62}"/>
    <cellStyle name="Comma 2 2 2 2 5 9" xfId="2959" xr:uid="{A945D906-78CB-4C0E-977A-57BED48762B3}"/>
    <cellStyle name="Comma 2 2 2 2 6" xfId="232" xr:uid="{00000000-0005-0000-0000-000067000000}"/>
    <cellStyle name="Comma 2 2 2 2 6 2" xfId="233" xr:uid="{00000000-0005-0000-0000-000068000000}"/>
    <cellStyle name="Comma 2 2 2 2 6 2 2" xfId="5598" xr:uid="{5A11B3F2-F4E3-4B44-A6C7-F36D294D7A73}"/>
    <cellStyle name="Comma 2 2 2 2 6 2 2 2" xfId="16132" xr:uid="{E5F2FED9-E653-4757-90C1-9264C156B86E}"/>
    <cellStyle name="Comma 2 2 2 2 6 2 3" xfId="8226" xr:uid="{4CF67CE1-B0D7-4633-9B7B-F5A79D843399}"/>
    <cellStyle name="Comma 2 2 2 2 6 2 3 2" xfId="18760" xr:uid="{B05ADA4E-8B4F-4AB6-AC29-C6400D7A6049}"/>
    <cellStyle name="Comma 2 2 2 2 6 2 4" xfId="10853" xr:uid="{0437E47D-9293-49E1-B109-601F0F261D83}"/>
    <cellStyle name="Comma 2 2 2 2 6 2 4 2" xfId="21387" xr:uid="{AA5D0AD7-BB25-4D64-9C2D-541BC5FA7323}"/>
    <cellStyle name="Comma 2 2 2 2 6 2 5" xfId="13505" xr:uid="{2C3BD4BB-3A14-4634-B698-8238CDEB0E6C}"/>
    <cellStyle name="Comma 2 2 2 2 6 2 6" xfId="2965" xr:uid="{2A600150-D9EF-45E7-9E36-57CE4EBDC4DC}"/>
    <cellStyle name="Comma 2 2 2 2 6 3" xfId="234" xr:uid="{00000000-0005-0000-0000-000069000000}"/>
    <cellStyle name="Comma 2 2 2 2 6 3 2" xfId="5599" xr:uid="{C0C77275-2173-4D6D-85CB-83BD07AA4BE9}"/>
    <cellStyle name="Comma 2 2 2 2 6 3 2 2" xfId="16133" xr:uid="{068D4EFD-FF1C-4F12-B83B-493AEF21141A}"/>
    <cellStyle name="Comma 2 2 2 2 6 3 3" xfId="8227" xr:uid="{81856D23-F25C-4B9D-AB7D-168352807BCD}"/>
    <cellStyle name="Comma 2 2 2 2 6 3 3 2" xfId="18761" xr:uid="{79DBF467-4E74-49E6-BC01-3348DCBEC72C}"/>
    <cellStyle name="Comma 2 2 2 2 6 3 4" xfId="10854" xr:uid="{0BA99387-452C-4FCF-BC37-58BDC67CEB38}"/>
    <cellStyle name="Comma 2 2 2 2 6 3 4 2" xfId="21388" xr:uid="{9D74A42F-C2EB-45A7-9ED3-AA9697B6A33A}"/>
    <cellStyle name="Comma 2 2 2 2 6 3 5" xfId="13506" xr:uid="{EA7F483C-28B1-49FF-AABF-32127AF61DCF}"/>
    <cellStyle name="Comma 2 2 2 2 6 3 6" xfId="2966" xr:uid="{2C4D3848-638F-4D02-99E5-AC9A1D0F53D0}"/>
    <cellStyle name="Comma 2 2 2 2 6 4" xfId="5597" xr:uid="{D2877C76-6CDE-46D8-B1D3-5EC68AF4130D}"/>
    <cellStyle name="Comma 2 2 2 2 6 4 2" xfId="16131" xr:uid="{F22D6F34-8C68-4F04-AED9-6B142598339D}"/>
    <cellStyle name="Comma 2 2 2 2 6 5" xfId="8225" xr:uid="{C5820D18-00A7-4CC1-91E7-34C81D940913}"/>
    <cellStyle name="Comma 2 2 2 2 6 5 2" xfId="18759" xr:uid="{7B02B07E-3848-4CD4-8B33-925D3B0DE353}"/>
    <cellStyle name="Comma 2 2 2 2 6 6" xfId="10852" xr:uid="{2FABFD92-6310-4E3D-9F69-A40FE692BBB1}"/>
    <cellStyle name="Comma 2 2 2 2 6 6 2" xfId="21386" xr:uid="{BE74FFCE-18AA-4FC1-9F37-FE80F2EA5B89}"/>
    <cellStyle name="Comma 2 2 2 2 6 7" xfId="13504" xr:uid="{3E732FF7-B86F-4BBF-93BA-DBDEACFC7905}"/>
    <cellStyle name="Comma 2 2 2 2 6 8" xfId="2964" xr:uid="{F72388AB-F3F8-44A7-8DF0-D6DD292ABD1A}"/>
    <cellStyle name="Comma 2 2 2 2 7" xfId="235" xr:uid="{00000000-0005-0000-0000-00006A000000}"/>
    <cellStyle name="Comma 2 2 2 2 7 2" xfId="236" xr:uid="{00000000-0005-0000-0000-00006B000000}"/>
    <cellStyle name="Comma 2 2 2 2 7 2 2" xfId="5601" xr:uid="{C7C3D1F0-B673-4C8B-87D0-1B54F3140EC0}"/>
    <cellStyle name="Comma 2 2 2 2 7 2 2 2" xfId="16135" xr:uid="{E8A60F2D-2EB9-481C-B16C-560A5E40A11B}"/>
    <cellStyle name="Comma 2 2 2 2 7 2 3" xfId="8229" xr:uid="{04A731DC-2247-4FF2-B025-7306B02E1990}"/>
    <cellStyle name="Comma 2 2 2 2 7 2 3 2" xfId="18763" xr:uid="{A428D09B-F31E-4133-94B4-1F595E7E4832}"/>
    <cellStyle name="Comma 2 2 2 2 7 2 4" xfId="10856" xr:uid="{0C476DEF-D1D6-4F9E-94FE-F704EA2F8FAC}"/>
    <cellStyle name="Comma 2 2 2 2 7 2 4 2" xfId="21390" xr:uid="{72B65EAC-FA43-47AF-8C10-8395C136A9F6}"/>
    <cellStyle name="Comma 2 2 2 2 7 2 5" xfId="13508" xr:uid="{DA9C1C22-F195-4A82-83A3-F0F8A2053214}"/>
    <cellStyle name="Comma 2 2 2 2 7 2 6" xfId="2968" xr:uid="{0F597842-79A0-4557-9A92-5DE712CEA35C}"/>
    <cellStyle name="Comma 2 2 2 2 7 3" xfId="5600" xr:uid="{2E61224B-1F95-40C0-9657-DC4A15847449}"/>
    <cellStyle name="Comma 2 2 2 2 7 3 2" xfId="16134" xr:uid="{84108910-5751-4F7C-B077-224138054D40}"/>
    <cellStyle name="Comma 2 2 2 2 7 4" xfId="8228" xr:uid="{E4D858E2-BBCC-43F0-A5CB-C04F667CFA96}"/>
    <cellStyle name="Comma 2 2 2 2 7 4 2" xfId="18762" xr:uid="{77511D53-914D-49EA-A6B1-D582FC111AC2}"/>
    <cellStyle name="Comma 2 2 2 2 7 5" xfId="10855" xr:uid="{F1ADD7BC-5043-420D-AE34-A7615B71089D}"/>
    <cellStyle name="Comma 2 2 2 2 7 5 2" xfId="21389" xr:uid="{18A8E279-C376-4402-BAE3-9EA1634438D9}"/>
    <cellStyle name="Comma 2 2 2 2 7 6" xfId="13507" xr:uid="{C9C551F5-C915-42D3-9A7F-D492799F317B}"/>
    <cellStyle name="Comma 2 2 2 2 7 7" xfId="2967" xr:uid="{F7D8DA08-FE63-477C-8CBF-FF3E02C084D8}"/>
    <cellStyle name="Comma 2 2 2 2 8" xfId="237" xr:uid="{00000000-0005-0000-0000-00006C000000}"/>
    <cellStyle name="Comma 2 2 2 2 8 2" xfId="5602" xr:uid="{89668696-EBA1-48C6-9741-40E41C8B0297}"/>
    <cellStyle name="Comma 2 2 2 2 8 2 2" xfId="16136" xr:uid="{84097C87-1A38-41F2-A00D-9E065A32DA6C}"/>
    <cellStyle name="Comma 2 2 2 2 8 3" xfId="8230" xr:uid="{405E03F8-A4AF-440D-B01D-483BB4293E56}"/>
    <cellStyle name="Comma 2 2 2 2 8 3 2" xfId="18764" xr:uid="{8E6C5504-F6E2-4352-BE38-5425BFCA8DA3}"/>
    <cellStyle name="Comma 2 2 2 2 8 4" xfId="10857" xr:uid="{5E6E8B9C-B16D-4C51-BDA4-54BFA14AB820}"/>
    <cellStyle name="Comma 2 2 2 2 8 4 2" xfId="21391" xr:uid="{59132F42-5F81-47DF-A433-E340A06C22DB}"/>
    <cellStyle name="Comma 2 2 2 2 8 5" xfId="13509" xr:uid="{FB8C405F-94BF-43C0-85FD-B978F6F760DE}"/>
    <cellStyle name="Comma 2 2 2 2 8 6" xfId="2969" xr:uid="{DE4D48A6-D64E-4B1D-A570-E3C1DB242B1F}"/>
    <cellStyle name="Comma 2 2 2 2 9" xfId="238" xr:uid="{00000000-0005-0000-0000-00006D000000}"/>
    <cellStyle name="Comma 2 2 2 2 9 2" xfId="5603" xr:uid="{495A69F5-A8E7-4B44-80C6-2A22EEDCDB2A}"/>
    <cellStyle name="Comma 2 2 2 2 9 2 2" xfId="16137" xr:uid="{BC4E6220-CA55-49BE-8628-CB9D2D2BFA79}"/>
    <cellStyle name="Comma 2 2 2 2 9 3" xfId="8231" xr:uid="{F77F9861-B1A2-4732-8D3E-CB518EE69C11}"/>
    <cellStyle name="Comma 2 2 2 2 9 3 2" xfId="18765" xr:uid="{D56DDB9C-F1EF-4209-A9C4-B45153C379CB}"/>
    <cellStyle name="Comma 2 2 2 2 9 4" xfId="10858" xr:uid="{8699D5CA-9D8E-441F-9707-3832EB1D5085}"/>
    <cellStyle name="Comma 2 2 2 2 9 4 2" xfId="21392" xr:uid="{E700A6AE-25A3-4573-85A8-F355FEA7C377}"/>
    <cellStyle name="Comma 2 2 2 2 9 5" xfId="13510" xr:uid="{71C46779-1557-4A9D-AC2D-DF0A33470591}"/>
    <cellStyle name="Comma 2 2 2 2 9 6" xfId="2970" xr:uid="{F765E47B-598F-47EC-8EA7-8CE18D97650D}"/>
    <cellStyle name="Comma 2 2 2 3" xfId="68" xr:uid="{00000000-0005-0000-0000-00006E000000}"/>
    <cellStyle name="Comma 2 2 2 3 10" xfId="10701" xr:uid="{68476839-38C9-4B16-A81D-80801B39EEBD}"/>
    <cellStyle name="Comma 2 2 2 3 10 2" xfId="21235" xr:uid="{D9CA3396-B4E4-47B9-85CF-CFCC2AF35B67}"/>
    <cellStyle name="Comma 2 2 2 3 11" xfId="13354" xr:uid="{96EF88B1-91D1-4262-AFDD-32C05D630FD8}"/>
    <cellStyle name="Comma 2 2 2 3 12" xfId="2812" xr:uid="{16162F85-7BD3-4113-BA98-6E28C621BBA1}"/>
    <cellStyle name="Comma 2 2 2 3 2" xfId="97" xr:uid="{00000000-0005-0000-0000-00006F000000}"/>
    <cellStyle name="Comma 2 2 2 3 2 10" xfId="2840" xr:uid="{BB5E5126-4FC2-4A5C-8A0B-A23CEB445998}"/>
    <cellStyle name="Comma 2 2 2 3 2 2" xfId="151" xr:uid="{00000000-0005-0000-0000-000070000000}"/>
    <cellStyle name="Comma 2 2 2 3 2 2 2" xfId="2727" xr:uid="{00000000-0005-0000-0000-000071000000}"/>
    <cellStyle name="Comma 2 2 2 3 2 2 2 2" xfId="8046" xr:uid="{4E65EBDB-B915-48F5-950B-7B29184E7744}"/>
    <cellStyle name="Comma 2 2 2 3 2 2 2 2 2" xfId="18580" xr:uid="{CD2CF732-B143-4723-9121-42D882B9B49B}"/>
    <cellStyle name="Comma 2 2 2 3 2 2 2 3" xfId="10674" xr:uid="{94E481AC-8F78-4CB4-A8D8-F1B12BE54283}"/>
    <cellStyle name="Comma 2 2 2 3 2 2 2 3 2" xfId="21208" xr:uid="{51436250-650A-41FE-B13E-D990EBD91902}"/>
    <cellStyle name="Comma 2 2 2 3 2 2 2 4" xfId="13301" xr:uid="{C34808A6-DFF9-4FAC-B826-9206C2CF3B8F}"/>
    <cellStyle name="Comma 2 2 2 3 2 2 2 4 2" xfId="23835" xr:uid="{0D4FABB9-5BDB-4AC2-894F-5E2A11BC7BD2}"/>
    <cellStyle name="Comma 2 2 2 3 2 2 2 5" xfId="15953" xr:uid="{B67BF4C7-8D2C-42FD-81F1-F7BFE0A702BC}"/>
    <cellStyle name="Comma 2 2 2 3 2 2 2 6" xfId="5414" xr:uid="{FBA0D312-B6C5-461F-BF00-96E47719FE10}"/>
    <cellStyle name="Comma 2 2 2 3 2 2 3" xfId="241" xr:uid="{00000000-0005-0000-0000-000072000000}"/>
    <cellStyle name="Comma 2 2 2 3 2 2 3 2" xfId="5606" xr:uid="{1C238CEA-DD6C-48F8-9E0D-1C04C461F762}"/>
    <cellStyle name="Comma 2 2 2 3 2 2 3 2 2" xfId="16140" xr:uid="{CCECD536-CB96-4693-B1EB-DA9D0A8FD227}"/>
    <cellStyle name="Comma 2 2 2 3 2 2 3 3" xfId="8234" xr:uid="{546E7169-8EC1-4FDF-A97A-F148B5C56EA7}"/>
    <cellStyle name="Comma 2 2 2 3 2 2 3 3 2" xfId="18768" xr:uid="{F20A3FCC-F630-41B8-8A38-1662485F1DBA}"/>
    <cellStyle name="Comma 2 2 2 3 2 2 3 4" xfId="10861" xr:uid="{7D5DED78-AA6D-41C8-8716-2D48ED3FE6C7}"/>
    <cellStyle name="Comma 2 2 2 3 2 2 3 4 2" xfId="21395" xr:uid="{68BAB5AC-2F69-4F9B-BED1-128E9187435C}"/>
    <cellStyle name="Comma 2 2 2 3 2 2 3 5" xfId="13513" xr:uid="{85AA301A-27E7-43CD-8C1B-926892C82A41}"/>
    <cellStyle name="Comma 2 2 2 3 2 2 3 6" xfId="2973" xr:uid="{52973FF5-2473-44A6-946A-1D8583705F92}"/>
    <cellStyle name="Comma 2 2 2 3 2 2 4" xfId="5527" xr:uid="{7C12F933-E042-4C80-AFCB-3B4FAA3F62D9}"/>
    <cellStyle name="Comma 2 2 2 3 2 2 4 2" xfId="16061" xr:uid="{EE6996BC-15EE-4547-AC47-DEA6E6F3B3D0}"/>
    <cellStyle name="Comma 2 2 2 3 2 2 5" xfId="8155" xr:uid="{CFF04441-A575-4D43-859A-8993DA9BD886}"/>
    <cellStyle name="Comma 2 2 2 3 2 2 5 2" xfId="18689" xr:uid="{7A7B9D79-DC49-433A-8340-DF41515836B8}"/>
    <cellStyle name="Comma 2 2 2 3 2 2 6" xfId="10782" xr:uid="{7CEE528D-7790-40C9-AAD6-9E5AA21BACD0}"/>
    <cellStyle name="Comma 2 2 2 3 2 2 6 2" xfId="21316" xr:uid="{44D477EA-8FA0-458A-BECE-A388963BB6D7}"/>
    <cellStyle name="Comma 2 2 2 3 2 2 7" xfId="13434" xr:uid="{705E50E9-EDF9-4F13-81F5-4C7866474974}"/>
    <cellStyle name="Comma 2 2 2 3 2 2 8" xfId="2894" xr:uid="{68F15548-ED9A-4324-92A6-DEF0F2F0F4E9}"/>
    <cellStyle name="Comma 2 2 2 3 2 3" xfId="2614" xr:uid="{00000000-0005-0000-0000-000073000000}"/>
    <cellStyle name="Comma 2 2 2 3 2 3 2" xfId="7938" xr:uid="{8CEBFB57-C57B-4AED-BE66-7A9B2702B1A2}"/>
    <cellStyle name="Comma 2 2 2 3 2 3 2 2" xfId="18472" xr:uid="{0F7A9E10-06C5-4D9F-98F8-DD4871623264}"/>
    <cellStyle name="Comma 2 2 2 3 2 3 3" xfId="10566" xr:uid="{A74B06D1-3C81-47AE-A565-26C70F53B6A8}"/>
    <cellStyle name="Comma 2 2 2 3 2 3 3 2" xfId="21100" xr:uid="{DCB72A46-BB2D-4112-850A-5D396E334D59}"/>
    <cellStyle name="Comma 2 2 2 3 2 3 4" xfId="13193" xr:uid="{0E162E30-6A72-407C-ABC1-D9F4A97A8E61}"/>
    <cellStyle name="Comma 2 2 2 3 2 3 4 2" xfId="23727" xr:uid="{D5DE393C-1547-4D0F-989B-CA17AE64B589}"/>
    <cellStyle name="Comma 2 2 2 3 2 3 5" xfId="15845" xr:uid="{C3C6E933-0CCA-4D07-A3B4-771C540E6144}"/>
    <cellStyle name="Comma 2 2 2 3 2 3 6" xfId="5306" xr:uid="{9BB94B12-224D-4261-B8B3-C54D9E9F97B2}"/>
    <cellStyle name="Comma 2 2 2 3 2 4" xfId="2673" xr:uid="{00000000-0005-0000-0000-000074000000}"/>
    <cellStyle name="Comma 2 2 2 3 2 4 2" xfId="7992" xr:uid="{4B20847E-F11B-4A41-890B-D91994D701EE}"/>
    <cellStyle name="Comma 2 2 2 3 2 4 2 2" xfId="18526" xr:uid="{B52BF59E-A2FF-4718-8D2D-BA77AE3BB1C3}"/>
    <cellStyle name="Comma 2 2 2 3 2 4 3" xfId="10620" xr:uid="{E8DCA24C-0201-4799-BD17-23A8311D4861}"/>
    <cellStyle name="Comma 2 2 2 3 2 4 3 2" xfId="21154" xr:uid="{5F87CA48-B60A-4B9D-81A0-65188DEB0847}"/>
    <cellStyle name="Comma 2 2 2 3 2 4 4" xfId="13247" xr:uid="{8D8C7107-8A8F-4DE7-9A8F-1E6A75B640D8}"/>
    <cellStyle name="Comma 2 2 2 3 2 4 4 2" xfId="23781" xr:uid="{82E7A371-0E0C-4936-AE84-91DE6973CD21}"/>
    <cellStyle name="Comma 2 2 2 3 2 4 5" xfId="15899" xr:uid="{6387BD43-9057-409F-AA1E-6F62FC2419CA}"/>
    <cellStyle name="Comma 2 2 2 3 2 4 6" xfId="5360" xr:uid="{9C0C3D51-69DA-4953-913A-498BC7245BD6}"/>
    <cellStyle name="Comma 2 2 2 3 2 5" xfId="240" xr:uid="{00000000-0005-0000-0000-000075000000}"/>
    <cellStyle name="Comma 2 2 2 3 2 5 2" xfId="5605" xr:uid="{0CAAEA04-6656-4289-91BC-94B300EFE5BD}"/>
    <cellStyle name="Comma 2 2 2 3 2 5 2 2" xfId="16139" xr:uid="{F758FB52-372F-4C79-93C6-924611CE20DF}"/>
    <cellStyle name="Comma 2 2 2 3 2 5 3" xfId="8233" xr:uid="{C9D0E357-60D0-48B8-85E1-ACA9191B3929}"/>
    <cellStyle name="Comma 2 2 2 3 2 5 3 2" xfId="18767" xr:uid="{7E9B307C-9634-42CF-8AE4-2F59412C0A7D}"/>
    <cellStyle name="Comma 2 2 2 3 2 5 4" xfId="10860" xr:uid="{860DD01F-3674-4988-AFBC-EA58CBE75561}"/>
    <cellStyle name="Comma 2 2 2 3 2 5 4 2" xfId="21394" xr:uid="{325121B2-BF57-4705-9172-EA122DCB10F6}"/>
    <cellStyle name="Comma 2 2 2 3 2 5 5" xfId="13512" xr:uid="{40A915A1-D820-4147-90D2-727AE8F2D511}"/>
    <cellStyle name="Comma 2 2 2 3 2 5 6" xfId="2972" xr:uid="{3FE574D6-BAA7-47E5-B815-635B45AB35EA}"/>
    <cellStyle name="Comma 2 2 2 3 2 6" xfId="5473" xr:uid="{B9048325-7C19-4D98-879D-FAB5ACA5E155}"/>
    <cellStyle name="Comma 2 2 2 3 2 6 2" xfId="16007" xr:uid="{B7A2CD7A-33E4-4BF3-9A81-B52451C66CFB}"/>
    <cellStyle name="Comma 2 2 2 3 2 7" xfId="8101" xr:uid="{4CB2C135-99E7-418F-9A35-AAB3581EC29E}"/>
    <cellStyle name="Comma 2 2 2 3 2 7 2" xfId="18635" xr:uid="{CDEA3FA7-0E8F-482F-9AE9-CFE5E1EB8DBB}"/>
    <cellStyle name="Comma 2 2 2 3 2 8" xfId="10728" xr:uid="{3A9DF159-BFAE-40A3-A9F5-C2A7A7717A67}"/>
    <cellStyle name="Comma 2 2 2 3 2 8 2" xfId="21262" xr:uid="{A701D01F-1569-4910-9690-29011C64CD3B}"/>
    <cellStyle name="Comma 2 2 2 3 2 9" xfId="13380" xr:uid="{E409F595-3BC9-4CFB-BC87-B1A69E0760E9}"/>
    <cellStyle name="Comma 2 2 2 3 3" xfId="124" xr:uid="{00000000-0005-0000-0000-000076000000}"/>
    <cellStyle name="Comma 2 2 2 3 3 2" xfId="2700" xr:uid="{00000000-0005-0000-0000-000077000000}"/>
    <cellStyle name="Comma 2 2 2 3 3 2 2" xfId="8019" xr:uid="{934A72EE-0CE3-4627-B57F-5C8641CF0F5C}"/>
    <cellStyle name="Comma 2 2 2 3 3 2 2 2" xfId="18553" xr:uid="{DAEAE7F4-1EBF-4BE0-8817-BF8E9854B881}"/>
    <cellStyle name="Comma 2 2 2 3 3 2 3" xfId="10647" xr:uid="{289B2237-7540-4D6E-9111-87ACF0960664}"/>
    <cellStyle name="Comma 2 2 2 3 3 2 3 2" xfId="21181" xr:uid="{E92F0EB3-3D66-43EC-AE8D-F6A7E4828CC7}"/>
    <cellStyle name="Comma 2 2 2 3 3 2 4" xfId="13274" xr:uid="{9D33EC9E-7AAC-4394-8FFE-792CF7B0A18D}"/>
    <cellStyle name="Comma 2 2 2 3 3 2 4 2" xfId="23808" xr:uid="{F4D4C7EA-9B54-4B72-A3D3-358CF1B132D9}"/>
    <cellStyle name="Comma 2 2 2 3 3 2 5" xfId="15926" xr:uid="{00E097FA-DD53-4360-BEDA-66F01BEA3F9C}"/>
    <cellStyle name="Comma 2 2 2 3 3 2 6" xfId="5387" xr:uid="{989C1073-00F1-47CE-B8C6-7E519FB5937B}"/>
    <cellStyle name="Comma 2 2 2 3 3 3" xfId="242" xr:uid="{00000000-0005-0000-0000-000078000000}"/>
    <cellStyle name="Comma 2 2 2 3 3 3 2" xfId="5607" xr:uid="{47A6A45C-6B32-412B-BDDE-86D329BD0EEC}"/>
    <cellStyle name="Comma 2 2 2 3 3 3 2 2" xfId="16141" xr:uid="{B91D879E-616C-4320-8767-3178754DB529}"/>
    <cellStyle name="Comma 2 2 2 3 3 3 3" xfId="8235" xr:uid="{4C9997F2-239C-42A4-9DC8-611A1D64DA6F}"/>
    <cellStyle name="Comma 2 2 2 3 3 3 3 2" xfId="18769" xr:uid="{EF007711-9465-4A3E-AA90-25022DE78648}"/>
    <cellStyle name="Comma 2 2 2 3 3 3 4" xfId="10862" xr:uid="{BF90C63C-F7D7-4903-9AE3-3241EC869678}"/>
    <cellStyle name="Comma 2 2 2 3 3 3 4 2" xfId="21396" xr:uid="{7D9B1535-339A-4BFA-8B6E-1EE26035EDB2}"/>
    <cellStyle name="Comma 2 2 2 3 3 3 5" xfId="13514" xr:uid="{242571E6-2676-421E-9AEE-3BE6086427AC}"/>
    <cellStyle name="Comma 2 2 2 3 3 3 6" xfId="2974" xr:uid="{C524B3A1-78EE-46FC-B9D4-AA3504425722}"/>
    <cellStyle name="Comma 2 2 2 3 3 4" xfId="5500" xr:uid="{F0A43DD7-9E3E-40A2-975F-A5827D4BB8CB}"/>
    <cellStyle name="Comma 2 2 2 3 3 4 2" xfId="16034" xr:uid="{FAFD24D9-8F3C-41CD-934A-8A23B7A25FCF}"/>
    <cellStyle name="Comma 2 2 2 3 3 5" xfId="8128" xr:uid="{CEF73061-C728-471E-8D5B-E67CFC64BE9C}"/>
    <cellStyle name="Comma 2 2 2 3 3 5 2" xfId="18662" xr:uid="{458D7054-9937-47E1-9378-332EB6E99286}"/>
    <cellStyle name="Comma 2 2 2 3 3 6" xfId="10755" xr:uid="{528982B7-E370-4BB7-8FB6-8DE8243D9F76}"/>
    <cellStyle name="Comma 2 2 2 3 3 6 2" xfId="21289" xr:uid="{5C4A4B3C-4531-471F-A893-935E05890A49}"/>
    <cellStyle name="Comma 2 2 2 3 3 7" xfId="13407" xr:uid="{2F21E52C-369C-4001-BBF2-8BAB4E7D48DA}"/>
    <cellStyle name="Comma 2 2 2 3 3 8" xfId="2867" xr:uid="{620E23B2-EC9A-4D22-A9C7-C50D37A74DC7}"/>
    <cellStyle name="Comma 2 2 2 3 4" xfId="243" xr:uid="{00000000-0005-0000-0000-000079000000}"/>
    <cellStyle name="Comma 2 2 2 3 4 2" xfId="5608" xr:uid="{679165D9-5934-4B40-A9B0-AC0F768C7ED2}"/>
    <cellStyle name="Comma 2 2 2 3 4 2 2" xfId="16142" xr:uid="{4407ECF5-3543-4D99-9DE8-96C42386058C}"/>
    <cellStyle name="Comma 2 2 2 3 4 3" xfId="8236" xr:uid="{6FEA8179-8BAA-41CE-8556-7A43DE0324D2}"/>
    <cellStyle name="Comma 2 2 2 3 4 3 2" xfId="18770" xr:uid="{E9102A07-61E7-452A-86F1-A6DDB4066CA9}"/>
    <cellStyle name="Comma 2 2 2 3 4 4" xfId="10863" xr:uid="{FD6B78D2-9FE2-4B05-877C-D35C5EF8DBC6}"/>
    <cellStyle name="Comma 2 2 2 3 4 4 2" xfId="21397" xr:uid="{9EECA54E-6501-4D5B-900E-29350D13A7C4}"/>
    <cellStyle name="Comma 2 2 2 3 4 5" xfId="13515" xr:uid="{285951E1-2BFF-49A4-8DAD-0094EBBF2B63}"/>
    <cellStyle name="Comma 2 2 2 3 4 6" xfId="2975" xr:uid="{C2AFE40F-5E54-4A26-BACF-4D171D807F14}"/>
    <cellStyle name="Comma 2 2 2 3 5" xfId="2586" xr:uid="{00000000-0005-0000-0000-00007A000000}"/>
    <cellStyle name="Comma 2 2 2 3 5 2" xfId="7911" xr:uid="{1BEA2905-2DF4-4652-BD7D-689EB3C8B48B}"/>
    <cellStyle name="Comma 2 2 2 3 5 2 2" xfId="18445" xr:uid="{97B7BFAE-8515-437B-8805-FC2DDD901D35}"/>
    <cellStyle name="Comma 2 2 2 3 5 3" xfId="10539" xr:uid="{079F42DA-9DAA-404D-AADA-434BFD66F40B}"/>
    <cellStyle name="Comma 2 2 2 3 5 3 2" xfId="21073" xr:uid="{71DB2E79-D2CA-49C9-80E3-C297C0206190}"/>
    <cellStyle name="Comma 2 2 2 3 5 4" xfId="13166" xr:uid="{E483545A-3EAF-492C-9B12-B87383253F8E}"/>
    <cellStyle name="Comma 2 2 2 3 5 4 2" xfId="23700" xr:uid="{FEB15695-1272-4ADE-BAEE-80EA53D2A98D}"/>
    <cellStyle name="Comma 2 2 2 3 5 5" xfId="15818" xr:uid="{94BE9015-00CF-4BB6-9FAC-77342D66923F}"/>
    <cellStyle name="Comma 2 2 2 3 5 6" xfId="5279" xr:uid="{83F1272F-DBA0-4464-B821-2E2B06742BD9}"/>
    <cellStyle name="Comma 2 2 2 3 6" xfId="2646" xr:uid="{00000000-0005-0000-0000-00007B000000}"/>
    <cellStyle name="Comma 2 2 2 3 6 2" xfId="7965" xr:uid="{9215F1FB-B7F8-408A-8ECA-58DB6044C148}"/>
    <cellStyle name="Comma 2 2 2 3 6 2 2" xfId="18499" xr:uid="{B1CBB5CF-F020-4F75-9A64-ACBC8D08CA03}"/>
    <cellStyle name="Comma 2 2 2 3 6 3" xfId="10593" xr:uid="{B3021D57-F182-4F8D-BF10-DBBA318ADBB7}"/>
    <cellStyle name="Comma 2 2 2 3 6 3 2" xfId="21127" xr:uid="{8CB9A168-96F5-4A30-9582-48909165559A}"/>
    <cellStyle name="Comma 2 2 2 3 6 4" xfId="13220" xr:uid="{80A5F604-64A0-4367-89CE-C3A2DBB92DB0}"/>
    <cellStyle name="Comma 2 2 2 3 6 4 2" xfId="23754" xr:uid="{5D7FF790-638C-411E-8092-8D3C2A6D9524}"/>
    <cellStyle name="Comma 2 2 2 3 6 5" xfId="15872" xr:uid="{5D095AC5-C893-40C2-AE4B-3E0C8C1FCF94}"/>
    <cellStyle name="Comma 2 2 2 3 6 6" xfId="5333" xr:uid="{D584AEC2-A090-48D3-BD4A-FF05B66E653A}"/>
    <cellStyle name="Comma 2 2 2 3 7" xfId="239" xr:uid="{00000000-0005-0000-0000-00007C000000}"/>
    <cellStyle name="Comma 2 2 2 3 7 2" xfId="5604" xr:uid="{BBCB9D81-D314-4368-A5AE-186AB668FB83}"/>
    <cellStyle name="Comma 2 2 2 3 7 2 2" xfId="16138" xr:uid="{8A2E6F34-AA9D-49C3-B3C4-B119712B02FE}"/>
    <cellStyle name="Comma 2 2 2 3 7 3" xfId="8232" xr:uid="{9328EA67-0617-4599-AEEC-326A08220F47}"/>
    <cellStyle name="Comma 2 2 2 3 7 3 2" xfId="18766" xr:uid="{E661E53D-7E1A-4474-9305-0EA11111254F}"/>
    <cellStyle name="Comma 2 2 2 3 7 4" xfId="10859" xr:uid="{9F3E6287-F08C-4835-8843-51103A19F02C}"/>
    <cellStyle name="Comma 2 2 2 3 7 4 2" xfId="21393" xr:uid="{B3A30039-CB0B-4916-946E-FA19D3081604}"/>
    <cellStyle name="Comma 2 2 2 3 7 5" xfId="13511" xr:uid="{C99B676F-7136-45D3-B994-AFA2DA3B26F4}"/>
    <cellStyle name="Comma 2 2 2 3 7 6" xfId="2971" xr:uid="{BABC6F66-5DEF-4219-96E7-902D2FBC5B16}"/>
    <cellStyle name="Comma 2 2 2 3 8" xfId="5446" xr:uid="{5B9A46C8-1799-4CDA-9705-44837A1E90EF}"/>
    <cellStyle name="Comma 2 2 2 3 8 2" xfId="15980" xr:uid="{0BB2D955-5387-4996-9A0B-49EABE64B148}"/>
    <cellStyle name="Comma 2 2 2 3 9" xfId="8074" xr:uid="{7A4F5A5C-F777-40EC-A93A-7E46DA33CF11}"/>
    <cellStyle name="Comma 2 2 2 3 9 2" xfId="18608" xr:uid="{F4B2F314-4C01-451E-BD13-7438CB622F69}"/>
    <cellStyle name="Comma 2 2 2 4" xfId="84" xr:uid="{00000000-0005-0000-0000-00007D000000}"/>
    <cellStyle name="Comma 2 2 2 4 10" xfId="10715" xr:uid="{34766D77-EC07-44C2-8BCD-F9F5DC153811}"/>
    <cellStyle name="Comma 2 2 2 4 10 2" xfId="21249" xr:uid="{99841C5A-6230-4B4C-BEA4-9E41C45D7AB3}"/>
    <cellStyle name="Comma 2 2 2 4 11" xfId="13367" xr:uid="{78179434-A630-4B7E-853B-007B0B89426C}"/>
    <cellStyle name="Comma 2 2 2 4 12" xfId="2827" xr:uid="{C547BFFD-BE27-4B8B-BC17-D18151A4E9F2}"/>
    <cellStyle name="Comma 2 2 2 4 2" xfId="138" xr:uid="{00000000-0005-0000-0000-00007E000000}"/>
    <cellStyle name="Comma 2 2 2 4 2 2" xfId="246" xr:uid="{00000000-0005-0000-0000-00007F000000}"/>
    <cellStyle name="Comma 2 2 2 4 2 2 2" xfId="5611" xr:uid="{3F08724D-1FD9-486C-B19D-6A450FC66B7B}"/>
    <cellStyle name="Comma 2 2 2 4 2 2 2 2" xfId="16145" xr:uid="{15059D81-282E-43FA-86C4-2430352F7A6A}"/>
    <cellStyle name="Comma 2 2 2 4 2 2 3" xfId="8239" xr:uid="{D6B6A221-0AC6-4EB8-9CAE-9598C2BB1ECD}"/>
    <cellStyle name="Comma 2 2 2 4 2 2 3 2" xfId="18773" xr:uid="{258CD1E9-6E3D-4E13-B17D-4F1E27AEEF31}"/>
    <cellStyle name="Comma 2 2 2 4 2 2 4" xfId="10866" xr:uid="{A17845A7-30EB-4383-B9A4-674ED0FC5913}"/>
    <cellStyle name="Comma 2 2 2 4 2 2 4 2" xfId="21400" xr:uid="{889A3B74-3C6C-465C-8A08-FFF2ABC4E34C}"/>
    <cellStyle name="Comma 2 2 2 4 2 2 5" xfId="13518" xr:uid="{AC6FD84E-2048-4D25-87A3-7EAB7D98545B}"/>
    <cellStyle name="Comma 2 2 2 4 2 2 6" xfId="2978" xr:uid="{B9D1E91D-793F-4872-9879-A1CF6DA650AB}"/>
    <cellStyle name="Comma 2 2 2 4 2 3" xfId="2714" xr:uid="{00000000-0005-0000-0000-000080000000}"/>
    <cellStyle name="Comma 2 2 2 4 2 3 2" xfId="8033" xr:uid="{9B906496-3093-4989-A33E-EFD8FBAA7A68}"/>
    <cellStyle name="Comma 2 2 2 4 2 3 2 2" xfId="18567" xr:uid="{2311C1DE-A9DB-49BB-BAAD-8C81FDB06B20}"/>
    <cellStyle name="Comma 2 2 2 4 2 3 3" xfId="10661" xr:uid="{CD13B532-612D-4D8D-BBED-7D31F71C5A1E}"/>
    <cellStyle name="Comma 2 2 2 4 2 3 3 2" xfId="21195" xr:uid="{75923F55-0C25-4330-B3DE-AA59F8CA1359}"/>
    <cellStyle name="Comma 2 2 2 4 2 3 4" xfId="13288" xr:uid="{DF1CB20A-D428-45F8-A974-D74E5C7A11E4}"/>
    <cellStyle name="Comma 2 2 2 4 2 3 4 2" xfId="23822" xr:uid="{FB42ECC2-4263-40FB-BB0F-C9610EAE5148}"/>
    <cellStyle name="Comma 2 2 2 4 2 3 5" xfId="15940" xr:uid="{B7471C17-E841-4872-96CF-73678C0A53FC}"/>
    <cellStyle name="Comma 2 2 2 4 2 3 6" xfId="5401" xr:uid="{BE494488-2AB2-43F0-B862-17517958A5C0}"/>
    <cellStyle name="Comma 2 2 2 4 2 4" xfId="245" xr:uid="{00000000-0005-0000-0000-000081000000}"/>
    <cellStyle name="Comma 2 2 2 4 2 4 2" xfId="5610" xr:uid="{C24D8418-0290-4371-94D2-22811DF0A21D}"/>
    <cellStyle name="Comma 2 2 2 4 2 4 2 2" xfId="16144" xr:uid="{D3ED0D5C-F4AE-407A-BDCB-574A022483E2}"/>
    <cellStyle name="Comma 2 2 2 4 2 4 3" xfId="8238" xr:uid="{E148EE79-2DE8-4A84-BCA5-7C45F186DF29}"/>
    <cellStyle name="Comma 2 2 2 4 2 4 3 2" xfId="18772" xr:uid="{2629CAD0-8FF3-4A86-AC27-2F8704A20E59}"/>
    <cellStyle name="Comma 2 2 2 4 2 4 4" xfId="10865" xr:uid="{8B859178-889E-402A-B2F4-BA54B8165458}"/>
    <cellStyle name="Comma 2 2 2 4 2 4 4 2" xfId="21399" xr:uid="{C30913C5-A12D-4E0F-9720-2FB3B0A29F66}"/>
    <cellStyle name="Comma 2 2 2 4 2 4 5" xfId="13517" xr:uid="{868C1A36-5853-4C20-A0DF-BFB7EE7F56A1}"/>
    <cellStyle name="Comma 2 2 2 4 2 4 6" xfId="2977" xr:uid="{24B9428F-55A0-4CCF-94EC-1DA72F040CEB}"/>
    <cellStyle name="Comma 2 2 2 4 2 5" xfId="5514" xr:uid="{9ACC3295-9514-4284-9FEE-34692E42470D}"/>
    <cellStyle name="Comma 2 2 2 4 2 5 2" xfId="16048" xr:uid="{71CD00DD-8CCA-4B23-BAF8-6EC7DAD2CB64}"/>
    <cellStyle name="Comma 2 2 2 4 2 6" xfId="8142" xr:uid="{8EABBDE6-0B67-4E36-A4D8-BC962EE16D08}"/>
    <cellStyle name="Comma 2 2 2 4 2 6 2" xfId="18676" xr:uid="{1A318365-DEA5-44A1-A6BE-185EEEED0A98}"/>
    <cellStyle name="Comma 2 2 2 4 2 7" xfId="10769" xr:uid="{4AAEB2B3-4163-4759-B772-2A0E8495699D}"/>
    <cellStyle name="Comma 2 2 2 4 2 7 2" xfId="21303" xr:uid="{67961586-5AD5-4B30-8219-7626A7CE7F9C}"/>
    <cellStyle name="Comma 2 2 2 4 2 8" xfId="13421" xr:uid="{300F4772-E08E-4F4C-A558-59AB250758B8}"/>
    <cellStyle name="Comma 2 2 2 4 2 9" xfId="2881" xr:uid="{8DB4BB25-6FAE-4DF0-9CBA-FAE73C73BFB4}"/>
    <cellStyle name="Comma 2 2 2 4 3" xfId="247" xr:uid="{00000000-0005-0000-0000-000082000000}"/>
    <cellStyle name="Comma 2 2 2 4 3 2" xfId="5612" xr:uid="{A5BAD165-BB78-4E2D-8109-9B4EA71EE0EB}"/>
    <cellStyle name="Comma 2 2 2 4 3 2 2" xfId="16146" xr:uid="{22375D92-E01F-4836-8919-C4E68A1BBC3B}"/>
    <cellStyle name="Comma 2 2 2 4 3 3" xfId="8240" xr:uid="{E24D84FD-5466-4912-889A-50A7E1AE55BE}"/>
    <cellStyle name="Comma 2 2 2 4 3 3 2" xfId="18774" xr:uid="{242C7F35-8096-420A-B34F-B1FC7C934791}"/>
    <cellStyle name="Comma 2 2 2 4 3 4" xfId="10867" xr:uid="{ED8B4337-24AF-4824-A2B6-BAD4593D399A}"/>
    <cellStyle name="Comma 2 2 2 4 3 4 2" xfId="21401" xr:uid="{96C28B88-53EE-4501-B244-39C8A7B0E67F}"/>
    <cellStyle name="Comma 2 2 2 4 3 5" xfId="13519" xr:uid="{E332D097-6D0D-4E04-9767-4D70C7BAC370}"/>
    <cellStyle name="Comma 2 2 2 4 3 6" xfId="2979" xr:uid="{2C7B32FC-438A-4CAF-AF2A-3927CD5E1541}"/>
    <cellStyle name="Comma 2 2 2 4 4" xfId="248" xr:uid="{00000000-0005-0000-0000-000083000000}"/>
    <cellStyle name="Comma 2 2 2 4 4 2" xfId="5613" xr:uid="{7FDC22FF-9B39-4A23-BF35-6C5B1D69FF09}"/>
    <cellStyle name="Comma 2 2 2 4 4 2 2" xfId="16147" xr:uid="{9B2F5B99-CEB2-46B9-831A-88823AEABDD1}"/>
    <cellStyle name="Comma 2 2 2 4 4 3" xfId="8241" xr:uid="{C454317A-DEA9-4338-8610-1BA28F5CA097}"/>
    <cellStyle name="Comma 2 2 2 4 4 3 2" xfId="18775" xr:uid="{58F0A778-FC52-423E-9265-0D9B9DC3DE1B}"/>
    <cellStyle name="Comma 2 2 2 4 4 4" xfId="10868" xr:uid="{D3169E17-5C94-432C-A72D-3E6C501DC6F4}"/>
    <cellStyle name="Comma 2 2 2 4 4 4 2" xfId="21402" xr:uid="{5C44301C-CCA0-4F6B-8EED-B507010F6053}"/>
    <cellStyle name="Comma 2 2 2 4 4 5" xfId="13520" xr:uid="{F3393DEB-46DD-44DF-8043-726357E39188}"/>
    <cellStyle name="Comma 2 2 2 4 4 6" xfId="2980" xr:uid="{0968780C-BC85-439A-BD66-ED98C1A6EF1F}"/>
    <cellStyle name="Comma 2 2 2 4 5" xfId="2601" xr:uid="{00000000-0005-0000-0000-000084000000}"/>
    <cellStyle name="Comma 2 2 2 4 5 2" xfId="7925" xr:uid="{4FBE4A04-14A9-4F9C-8E32-1E2974BF4D0C}"/>
    <cellStyle name="Comma 2 2 2 4 5 2 2" xfId="18459" xr:uid="{91388FD8-C1F5-4D93-AC1F-8A6F1A886AD7}"/>
    <cellStyle name="Comma 2 2 2 4 5 3" xfId="10553" xr:uid="{6586B49C-E3C2-4072-8013-1D8ACEE60605}"/>
    <cellStyle name="Comma 2 2 2 4 5 3 2" xfId="21087" xr:uid="{5FF12D02-4C6C-48E0-B3DC-217622EDA29B}"/>
    <cellStyle name="Comma 2 2 2 4 5 4" xfId="13180" xr:uid="{2F839D01-F966-486B-867B-4FF2EA6389F6}"/>
    <cellStyle name="Comma 2 2 2 4 5 4 2" xfId="23714" xr:uid="{00B4F6C6-839B-4526-92AB-DEF0564C130B}"/>
    <cellStyle name="Comma 2 2 2 4 5 5" xfId="15832" xr:uid="{DBEBB983-36F2-4498-966F-74ECB789FAFA}"/>
    <cellStyle name="Comma 2 2 2 4 5 6" xfId="5293" xr:uid="{0C4F6BFB-C99E-4AC5-AAF7-28BF4873312D}"/>
    <cellStyle name="Comma 2 2 2 4 6" xfId="2660" xr:uid="{00000000-0005-0000-0000-000085000000}"/>
    <cellStyle name="Comma 2 2 2 4 6 2" xfId="7979" xr:uid="{92AAC7FC-0B88-4BA6-A3A5-71406446A1C9}"/>
    <cellStyle name="Comma 2 2 2 4 6 2 2" xfId="18513" xr:uid="{9E90B656-CE08-420F-A783-4A35630294C1}"/>
    <cellStyle name="Comma 2 2 2 4 6 3" xfId="10607" xr:uid="{243C502B-FA80-4835-B470-4480494A76BF}"/>
    <cellStyle name="Comma 2 2 2 4 6 3 2" xfId="21141" xr:uid="{00D59695-AB80-4060-B861-D9C5210CE714}"/>
    <cellStyle name="Comma 2 2 2 4 6 4" xfId="13234" xr:uid="{5FFAFACC-4D1F-497F-B695-35618565768C}"/>
    <cellStyle name="Comma 2 2 2 4 6 4 2" xfId="23768" xr:uid="{E0E83304-EC4E-4E11-BE6B-31D6947D11AF}"/>
    <cellStyle name="Comma 2 2 2 4 6 5" xfId="15886" xr:uid="{F06E9431-BA06-45D5-987C-83B5E7E6BE19}"/>
    <cellStyle name="Comma 2 2 2 4 6 6" xfId="5347" xr:uid="{C3B153F5-6B6B-49BE-8F29-790B006098F0}"/>
    <cellStyle name="Comma 2 2 2 4 7" xfId="244" xr:uid="{00000000-0005-0000-0000-000086000000}"/>
    <cellStyle name="Comma 2 2 2 4 7 2" xfId="5609" xr:uid="{820C90D3-67DC-476B-958C-2834C9C71142}"/>
    <cellStyle name="Comma 2 2 2 4 7 2 2" xfId="16143" xr:uid="{3519FCE8-304A-43E8-A4D4-933226F0C0A0}"/>
    <cellStyle name="Comma 2 2 2 4 7 3" xfId="8237" xr:uid="{C647FACC-F344-4557-AD48-97AF43FBC5C2}"/>
    <cellStyle name="Comma 2 2 2 4 7 3 2" xfId="18771" xr:uid="{27B4835F-C986-4FD8-88EC-A399632D36D7}"/>
    <cellStyle name="Comma 2 2 2 4 7 4" xfId="10864" xr:uid="{A38943AC-1953-4308-B23D-4D01FEE90B48}"/>
    <cellStyle name="Comma 2 2 2 4 7 4 2" xfId="21398" xr:uid="{A2D23237-0174-472F-BADC-204B7924F8A7}"/>
    <cellStyle name="Comma 2 2 2 4 7 5" xfId="13516" xr:uid="{B070BD22-2B94-457A-B17E-8DEAA69646D4}"/>
    <cellStyle name="Comma 2 2 2 4 7 6" xfId="2976" xr:uid="{CE42B4AF-774A-4F8E-9E14-BA3FEABC728D}"/>
    <cellStyle name="Comma 2 2 2 4 8" xfId="5460" xr:uid="{C6D9AF2E-2CD9-4E63-B88A-06912C905A33}"/>
    <cellStyle name="Comma 2 2 2 4 8 2" xfId="15994" xr:uid="{EBF47350-C40B-41B4-9C33-985D37666FA5}"/>
    <cellStyle name="Comma 2 2 2 4 9" xfId="8088" xr:uid="{82D8F7F2-A386-405D-AE4A-461211250F9F}"/>
    <cellStyle name="Comma 2 2 2 4 9 2" xfId="18622" xr:uid="{71F5EC8D-5EA9-4277-8183-68C95165BB69}"/>
    <cellStyle name="Comma 2 2 2 5" xfId="111" xr:uid="{00000000-0005-0000-0000-000087000000}"/>
    <cellStyle name="Comma 2 2 2 5 10" xfId="13394" xr:uid="{92D9B3A9-060A-4224-BA61-000CBA568CB5}"/>
    <cellStyle name="Comma 2 2 2 5 11" xfId="2854" xr:uid="{92FC0AD9-6DCD-4437-9B47-E3680616D3DE}"/>
    <cellStyle name="Comma 2 2 2 5 2" xfId="250" xr:uid="{00000000-0005-0000-0000-000088000000}"/>
    <cellStyle name="Comma 2 2 2 5 2 2" xfId="251" xr:uid="{00000000-0005-0000-0000-000089000000}"/>
    <cellStyle name="Comma 2 2 2 5 2 2 2" xfId="5616" xr:uid="{4197263B-C8EA-4A61-96AE-F1CBD36856D1}"/>
    <cellStyle name="Comma 2 2 2 5 2 2 2 2" xfId="16150" xr:uid="{461BF525-7BF2-4D28-92BA-0119DF83FF98}"/>
    <cellStyle name="Comma 2 2 2 5 2 2 3" xfId="8244" xr:uid="{659B2B70-5011-425D-B80E-638B59814B72}"/>
    <cellStyle name="Comma 2 2 2 5 2 2 3 2" xfId="18778" xr:uid="{490198A2-B6D3-488D-BE48-7BC682748DC6}"/>
    <cellStyle name="Comma 2 2 2 5 2 2 4" xfId="10871" xr:uid="{03771E93-7A89-4F79-8C5F-51BA5739CDF7}"/>
    <cellStyle name="Comma 2 2 2 5 2 2 4 2" xfId="21405" xr:uid="{2BD06E6B-B696-40DA-8D81-AE6FBC84883E}"/>
    <cellStyle name="Comma 2 2 2 5 2 2 5" xfId="13523" xr:uid="{99166B17-BA51-440B-A27A-EE8FBF3ED131}"/>
    <cellStyle name="Comma 2 2 2 5 2 2 6" xfId="2983" xr:uid="{CB87D8F9-AA00-43F6-9A3F-586A59B289FC}"/>
    <cellStyle name="Comma 2 2 2 5 2 3" xfId="5615" xr:uid="{8ABFA95E-79BC-41B7-AECF-CD239453A97F}"/>
    <cellStyle name="Comma 2 2 2 5 2 3 2" xfId="16149" xr:uid="{799372D5-F284-4752-8DA2-D9E9B78F48E8}"/>
    <cellStyle name="Comma 2 2 2 5 2 4" xfId="8243" xr:uid="{9B8323E5-6B94-4F26-BE07-D284460D2456}"/>
    <cellStyle name="Comma 2 2 2 5 2 4 2" xfId="18777" xr:uid="{2285A76F-5806-434A-8334-CD9ECC3B01EE}"/>
    <cellStyle name="Comma 2 2 2 5 2 5" xfId="10870" xr:uid="{4BD0811D-5AE8-49D0-926F-3D79008592D7}"/>
    <cellStyle name="Comma 2 2 2 5 2 5 2" xfId="21404" xr:uid="{F7671BE2-4F2D-40D3-A890-411F822D7CBF}"/>
    <cellStyle name="Comma 2 2 2 5 2 6" xfId="13522" xr:uid="{063BAF7F-C8E6-49FA-AEEF-FAE521DEE093}"/>
    <cellStyle name="Comma 2 2 2 5 2 7" xfId="2982" xr:uid="{BC9389D6-0574-4BE1-820A-F30864273B99}"/>
    <cellStyle name="Comma 2 2 2 5 3" xfId="252" xr:uid="{00000000-0005-0000-0000-00008A000000}"/>
    <cellStyle name="Comma 2 2 2 5 3 2" xfId="5617" xr:uid="{ACB35E38-0E82-40E0-AB51-9AB5FCDC9BC9}"/>
    <cellStyle name="Comma 2 2 2 5 3 2 2" xfId="16151" xr:uid="{57FED672-1E21-4C22-9BB4-D1BAA8A01BF8}"/>
    <cellStyle name="Comma 2 2 2 5 3 3" xfId="8245" xr:uid="{3A43B1B0-002B-40A9-A1EF-2CDC5DAC22A3}"/>
    <cellStyle name="Comma 2 2 2 5 3 3 2" xfId="18779" xr:uid="{2D46984F-C035-4009-A3D4-9D235D3879E8}"/>
    <cellStyle name="Comma 2 2 2 5 3 4" xfId="10872" xr:uid="{E1549622-61A2-4540-9AAC-06E3019A81F5}"/>
    <cellStyle name="Comma 2 2 2 5 3 4 2" xfId="21406" xr:uid="{D7784B1A-F3D9-4CBF-BA58-0E6DCB7E3577}"/>
    <cellStyle name="Comma 2 2 2 5 3 5" xfId="13524" xr:uid="{3652F376-ABBA-41B7-9BB6-C99D3A46EEE4}"/>
    <cellStyle name="Comma 2 2 2 5 3 6" xfId="2984" xr:uid="{97977F12-2E9F-42B8-B6A0-C29D0E9C6B94}"/>
    <cellStyle name="Comma 2 2 2 5 4" xfId="253" xr:uid="{00000000-0005-0000-0000-00008B000000}"/>
    <cellStyle name="Comma 2 2 2 5 4 2" xfId="5618" xr:uid="{BBC6FC2F-B548-41B4-A97C-F0528CB72247}"/>
    <cellStyle name="Comma 2 2 2 5 4 2 2" xfId="16152" xr:uid="{1F271C9B-59F1-40A2-8747-5A4642A19367}"/>
    <cellStyle name="Comma 2 2 2 5 4 3" xfId="8246" xr:uid="{C5C8E0E6-D551-4DB9-8075-08A433B94DBB}"/>
    <cellStyle name="Comma 2 2 2 5 4 3 2" xfId="18780" xr:uid="{993DA764-4E54-4431-BBC9-2A52CD486B6E}"/>
    <cellStyle name="Comma 2 2 2 5 4 4" xfId="10873" xr:uid="{984664AB-BFA8-4519-8079-ED26CA48615E}"/>
    <cellStyle name="Comma 2 2 2 5 4 4 2" xfId="21407" xr:uid="{88BC5659-27C6-40AE-9584-FAC1AB00FF36}"/>
    <cellStyle name="Comma 2 2 2 5 4 5" xfId="13525" xr:uid="{D475AB39-584E-4CDA-B2DF-6A05CC44147B}"/>
    <cellStyle name="Comma 2 2 2 5 4 6" xfId="2985" xr:uid="{9AC5B661-BD95-4D49-87C8-4B1583754335}"/>
    <cellStyle name="Comma 2 2 2 5 5" xfId="2687" xr:uid="{00000000-0005-0000-0000-00008C000000}"/>
    <cellStyle name="Comma 2 2 2 5 5 2" xfId="8006" xr:uid="{E4C2A838-62FD-4B3D-A062-C46188686BE1}"/>
    <cellStyle name="Comma 2 2 2 5 5 2 2" xfId="18540" xr:uid="{7053ADB1-668B-466E-AC7A-05D4597F99FA}"/>
    <cellStyle name="Comma 2 2 2 5 5 3" xfId="10634" xr:uid="{15E8E5A8-5D27-47E3-9440-DF1F2CBC62FA}"/>
    <cellStyle name="Comma 2 2 2 5 5 3 2" xfId="21168" xr:uid="{5D4BA607-BB2C-4257-805E-0AD75F38192C}"/>
    <cellStyle name="Comma 2 2 2 5 5 4" xfId="13261" xr:uid="{4AA34448-BBC4-4B36-BF81-AC75EDBF2768}"/>
    <cellStyle name="Comma 2 2 2 5 5 4 2" xfId="23795" xr:uid="{A8E9F45C-6E1C-496B-AD37-BD5F24446329}"/>
    <cellStyle name="Comma 2 2 2 5 5 5" xfId="15913" xr:uid="{8ED2B9A8-81DA-40BB-9648-95CD413E0B33}"/>
    <cellStyle name="Comma 2 2 2 5 5 6" xfId="5374" xr:uid="{C70BBA39-394A-4D85-999D-C652D4ECD7F2}"/>
    <cellStyle name="Comma 2 2 2 5 6" xfId="249" xr:uid="{00000000-0005-0000-0000-00008D000000}"/>
    <cellStyle name="Comma 2 2 2 5 6 2" xfId="5614" xr:uid="{B567ECAA-D13F-4B0A-BD35-344A4885C27B}"/>
    <cellStyle name="Comma 2 2 2 5 6 2 2" xfId="16148" xr:uid="{2CD60E14-2785-4E71-BA04-A391ED27E108}"/>
    <cellStyle name="Comma 2 2 2 5 6 3" xfId="8242" xr:uid="{44C5199B-F4E4-4723-B9F2-47386F3F46C3}"/>
    <cellStyle name="Comma 2 2 2 5 6 3 2" xfId="18776" xr:uid="{F454E80C-99F6-4BFB-95E9-6E08EF154365}"/>
    <cellStyle name="Comma 2 2 2 5 6 4" xfId="10869" xr:uid="{478FF089-51B4-4FA4-B275-FD3BC9F178AF}"/>
    <cellStyle name="Comma 2 2 2 5 6 4 2" xfId="21403" xr:uid="{CA8321D2-8563-4866-B667-1EEFAF3AA3D2}"/>
    <cellStyle name="Comma 2 2 2 5 6 5" xfId="13521" xr:uid="{514BECD8-8BCB-4953-8C7F-D0B28DA71E34}"/>
    <cellStyle name="Comma 2 2 2 5 6 6" xfId="2981" xr:uid="{678D900F-57B8-4E58-965A-A136448B043D}"/>
    <cellStyle name="Comma 2 2 2 5 7" xfId="5487" xr:uid="{561939CD-9AE0-4EC7-9D43-D574E0B22EB5}"/>
    <cellStyle name="Comma 2 2 2 5 7 2" xfId="16021" xr:uid="{2284CC9C-3E2A-4913-8608-74AFC68BD8ED}"/>
    <cellStyle name="Comma 2 2 2 5 8" xfId="8115" xr:uid="{9691CD60-6A28-4CDE-84B0-F23E52C8ECB3}"/>
    <cellStyle name="Comma 2 2 2 5 8 2" xfId="18649" xr:uid="{940A8B85-CE10-49F2-9638-250E00EC36B0}"/>
    <cellStyle name="Comma 2 2 2 5 9" xfId="10742" xr:uid="{7F5F6A96-296C-4E82-89EA-24D946BAF0B6}"/>
    <cellStyle name="Comma 2 2 2 5 9 2" xfId="21276" xr:uid="{CAE7124E-A6CC-48F8-9BBA-E011D1EDBC8A}"/>
    <cellStyle name="Comma 2 2 2 6" xfId="254" xr:uid="{00000000-0005-0000-0000-00008E000000}"/>
    <cellStyle name="Comma 2 2 2 6 2" xfId="255" xr:uid="{00000000-0005-0000-0000-00008F000000}"/>
    <cellStyle name="Comma 2 2 2 6 2 2" xfId="256" xr:uid="{00000000-0005-0000-0000-000090000000}"/>
    <cellStyle name="Comma 2 2 2 6 2 2 2" xfId="5621" xr:uid="{11EB92EC-4611-46BC-9003-B553F3519A0A}"/>
    <cellStyle name="Comma 2 2 2 6 2 2 2 2" xfId="16155" xr:uid="{4EBBEC9E-DFD2-490F-9954-A001E6DE0E32}"/>
    <cellStyle name="Comma 2 2 2 6 2 2 3" xfId="8249" xr:uid="{F3EEC7A8-D397-42E2-B7DB-1143A2DAC5FC}"/>
    <cellStyle name="Comma 2 2 2 6 2 2 3 2" xfId="18783" xr:uid="{F4D00F00-FBD7-4D20-8F12-4C2454D81CE0}"/>
    <cellStyle name="Comma 2 2 2 6 2 2 4" xfId="10876" xr:uid="{427869B0-1031-45BE-8D88-CBB015574714}"/>
    <cellStyle name="Comma 2 2 2 6 2 2 4 2" xfId="21410" xr:uid="{1E9FE1E5-25AB-4C4B-AB2E-72F8D9F414FD}"/>
    <cellStyle name="Comma 2 2 2 6 2 2 5" xfId="13528" xr:uid="{4D96F677-F79B-41AB-A706-A493C50F7582}"/>
    <cellStyle name="Comma 2 2 2 6 2 2 6" xfId="2988" xr:uid="{4D2D97AE-CCF7-4AEE-92A3-83D01F134E3D}"/>
    <cellStyle name="Comma 2 2 2 6 2 3" xfId="5620" xr:uid="{51379180-539B-4B66-9193-04D1DF94496A}"/>
    <cellStyle name="Comma 2 2 2 6 2 3 2" xfId="16154" xr:uid="{B22BDADE-181D-44F1-8A0D-E8BAA92D8485}"/>
    <cellStyle name="Comma 2 2 2 6 2 4" xfId="8248" xr:uid="{05218478-F8B9-40A6-A8CC-5D3ACC085D55}"/>
    <cellStyle name="Comma 2 2 2 6 2 4 2" xfId="18782" xr:uid="{8C8F3B12-3BE4-4765-8A09-1BC0D5623EFA}"/>
    <cellStyle name="Comma 2 2 2 6 2 5" xfId="10875" xr:uid="{49D24BC2-6300-4920-B026-EE224C100769}"/>
    <cellStyle name="Comma 2 2 2 6 2 5 2" xfId="21409" xr:uid="{094435A4-C003-4D3D-A190-FE65735A068B}"/>
    <cellStyle name="Comma 2 2 2 6 2 6" xfId="13527" xr:uid="{D83AAF1A-9808-429D-B479-38B95BF7214C}"/>
    <cellStyle name="Comma 2 2 2 6 2 7" xfId="2987" xr:uid="{226BA7B1-A638-47CF-862A-4F2ACDC4A7E7}"/>
    <cellStyle name="Comma 2 2 2 6 3" xfId="257" xr:uid="{00000000-0005-0000-0000-000091000000}"/>
    <cellStyle name="Comma 2 2 2 6 3 2" xfId="5622" xr:uid="{E41168A1-EA73-4DDD-83CD-B7B41C0CEAC1}"/>
    <cellStyle name="Comma 2 2 2 6 3 2 2" xfId="16156" xr:uid="{8D35CA7B-A298-4853-9A2B-E86801A2E1D2}"/>
    <cellStyle name="Comma 2 2 2 6 3 3" xfId="8250" xr:uid="{F6382B0D-5BB1-4573-8E7B-DA8402BDF494}"/>
    <cellStyle name="Comma 2 2 2 6 3 3 2" xfId="18784" xr:uid="{8CB37D8D-C82E-4A9A-B78F-C9D2E0FE491D}"/>
    <cellStyle name="Comma 2 2 2 6 3 4" xfId="10877" xr:uid="{F389ABAD-6690-477E-8051-D194350CC9B8}"/>
    <cellStyle name="Comma 2 2 2 6 3 4 2" xfId="21411" xr:uid="{7187B7CA-E12D-4C34-B2B9-68C84A1A4B25}"/>
    <cellStyle name="Comma 2 2 2 6 3 5" xfId="13529" xr:uid="{89C084FA-683F-4B8F-BDC9-1D87E40BAB32}"/>
    <cellStyle name="Comma 2 2 2 6 3 6" xfId="2989" xr:uid="{0B2249D8-E11E-4F20-86B6-99DE262B6C12}"/>
    <cellStyle name="Comma 2 2 2 6 4" xfId="258" xr:uid="{00000000-0005-0000-0000-000092000000}"/>
    <cellStyle name="Comma 2 2 2 6 4 2" xfId="5623" xr:uid="{3E20FE63-0154-49F0-8F67-40C3D9BFBF62}"/>
    <cellStyle name="Comma 2 2 2 6 4 2 2" xfId="16157" xr:uid="{A2A07051-250A-4D5E-8D8A-E775106D8EF8}"/>
    <cellStyle name="Comma 2 2 2 6 4 3" xfId="8251" xr:uid="{7025AAB5-943B-4F57-9F85-E8AA409002B1}"/>
    <cellStyle name="Comma 2 2 2 6 4 3 2" xfId="18785" xr:uid="{8EE01126-B5CB-473E-AF8E-900C6972D2D6}"/>
    <cellStyle name="Comma 2 2 2 6 4 4" xfId="10878" xr:uid="{B1C98070-2819-4CBE-B836-C4B1E212F46D}"/>
    <cellStyle name="Comma 2 2 2 6 4 4 2" xfId="21412" xr:uid="{255A9923-F8DA-4048-9D90-247C4839BFAA}"/>
    <cellStyle name="Comma 2 2 2 6 4 5" xfId="13530" xr:uid="{B315E19B-6BCB-4460-AC8C-E3AE493FC381}"/>
    <cellStyle name="Comma 2 2 2 6 4 6" xfId="2990" xr:uid="{F93720E7-2B4E-4B4C-AE1A-19AA08DC24AB}"/>
    <cellStyle name="Comma 2 2 2 6 5" xfId="5619" xr:uid="{AF7928F7-8FA0-480F-B53E-A526E38E637C}"/>
    <cellStyle name="Comma 2 2 2 6 5 2" xfId="16153" xr:uid="{6B9AEC1B-1390-4710-AFAB-143EF18F0F23}"/>
    <cellStyle name="Comma 2 2 2 6 6" xfId="8247" xr:uid="{249ADD21-4DF8-4E2B-94FF-788CD61DED81}"/>
    <cellStyle name="Comma 2 2 2 6 6 2" xfId="18781" xr:uid="{E7DF0008-1200-4D96-B047-600823908BED}"/>
    <cellStyle name="Comma 2 2 2 6 7" xfId="10874" xr:uid="{9F3AD083-DAB0-4139-849D-0413F499474B}"/>
    <cellStyle name="Comma 2 2 2 6 7 2" xfId="21408" xr:uid="{71E00483-7D45-4E21-A07A-E9C6AF08AA6A}"/>
    <cellStyle name="Comma 2 2 2 6 8" xfId="13526" xr:uid="{EB4B3C45-FFE3-4B27-BCF5-D2DDD29FC4F0}"/>
    <cellStyle name="Comma 2 2 2 6 9" xfId="2986" xr:uid="{E4063623-A1F7-46AF-AC2C-73E1C0BD80FC}"/>
    <cellStyle name="Comma 2 2 2 7" xfId="259" xr:uid="{00000000-0005-0000-0000-000093000000}"/>
    <cellStyle name="Comma 2 2 2 7 2" xfId="260" xr:uid="{00000000-0005-0000-0000-000094000000}"/>
    <cellStyle name="Comma 2 2 2 7 2 2" xfId="5625" xr:uid="{0E15A11A-506D-4E8F-9EA8-EF6CC850BD0B}"/>
    <cellStyle name="Comma 2 2 2 7 2 2 2" xfId="16159" xr:uid="{07C28DF0-B969-4BCF-A3CF-E61B204A0EB3}"/>
    <cellStyle name="Comma 2 2 2 7 2 3" xfId="8253" xr:uid="{5B30C777-C37C-4F84-B06A-F4564D807DAD}"/>
    <cellStyle name="Comma 2 2 2 7 2 3 2" xfId="18787" xr:uid="{4B6914CA-B04E-43D8-85CF-9F116200DB13}"/>
    <cellStyle name="Comma 2 2 2 7 2 4" xfId="10880" xr:uid="{5BE873A1-BD40-4005-992B-649F27C5ACB3}"/>
    <cellStyle name="Comma 2 2 2 7 2 4 2" xfId="21414" xr:uid="{24F5529D-A836-4227-81FC-92D152BA5C0F}"/>
    <cellStyle name="Comma 2 2 2 7 2 5" xfId="13532" xr:uid="{04CBF6D9-2019-4836-9665-69561797E587}"/>
    <cellStyle name="Comma 2 2 2 7 2 6" xfId="2992" xr:uid="{679CA9D9-4FA4-4EBE-AE2A-7AA18BA98418}"/>
    <cellStyle name="Comma 2 2 2 7 3" xfId="261" xr:uid="{00000000-0005-0000-0000-000095000000}"/>
    <cellStyle name="Comma 2 2 2 7 3 2" xfId="5626" xr:uid="{BEF472C5-7FB4-43F8-8D59-A938057DE541}"/>
    <cellStyle name="Comma 2 2 2 7 3 2 2" xfId="16160" xr:uid="{2425A199-8D79-4B8D-8B01-31B74BEAEC6E}"/>
    <cellStyle name="Comma 2 2 2 7 3 3" xfId="8254" xr:uid="{8476EA68-2C34-4064-82EB-1C710568C5C0}"/>
    <cellStyle name="Comma 2 2 2 7 3 3 2" xfId="18788" xr:uid="{33F42FB3-7477-40C3-9DF1-926D94FD7DEA}"/>
    <cellStyle name="Comma 2 2 2 7 3 4" xfId="10881" xr:uid="{95E5DDD1-CF55-4896-ADB2-575A0FF48966}"/>
    <cellStyle name="Comma 2 2 2 7 3 4 2" xfId="21415" xr:uid="{AD206A06-1D0E-41AE-A144-5D29B027325F}"/>
    <cellStyle name="Comma 2 2 2 7 3 5" xfId="13533" xr:uid="{046AF2CA-5E1B-4D79-A144-D22D57564A18}"/>
    <cellStyle name="Comma 2 2 2 7 3 6" xfId="2993" xr:uid="{5561F323-0A45-4E83-84A5-DC0DF11D294A}"/>
    <cellStyle name="Comma 2 2 2 7 4" xfId="5624" xr:uid="{A8F55E75-1B8F-46F9-87D4-4B095059809A}"/>
    <cellStyle name="Comma 2 2 2 7 4 2" xfId="16158" xr:uid="{61ED42BB-980E-426A-BB99-F53D3E440E9E}"/>
    <cellStyle name="Comma 2 2 2 7 5" xfId="8252" xr:uid="{7C625AB7-E90C-4944-910E-5EC3249B6F45}"/>
    <cellStyle name="Comma 2 2 2 7 5 2" xfId="18786" xr:uid="{3A8A5917-3C1E-4EBA-9FFB-1E73DDA0C896}"/>
    <cellStyle name="Comma 2 2 2 7 6" xfId="10879" xr:uid="{DC3D3434-A0E6-4D40-B73F-4CC2810D1EE9}"/>
    <cellStyle name="Comma 2 2 2 7 6 2" xfId="21413" xr:uid="{F8684138-C33C-44AC-B2E9-CA9B6BABF50E}"/>
    <cellStyle name="Comma 2 2 2 7 7" xfId="13531" xr:uid="{9440FD1F-B794-4C02-961A-424CE741654C}"/>
    <cellStyle name="Comma 2 2 2 7 8" xfId="2991" xr:uid="{A7A6B86C-AC37-4BC5-98D9-6A3863EEB69C}"/>
    <cellStyle name="Comma 2 2 2 8" xfId="262" xr:uid="{00000000-0005-0000-0000-000096000000}"/>
    <cellStyle name="Comma 2 2 2 8 2" xfId="263" xr:uid="{00000000-0005-0000-0000-000097000000}"/>
    <cellStyle name="Comma 2 2 2 8 2 2" xfId="5628" xr:uid="{722AF7BC-F15D-4217-BBEE-124AB9BA6578}"/>
    <cellStyle name="Comma 2 2 2 8 2 2 2" xfId="16162" xr:uid="{BE319368-55BF-4405-A05F-AD2CC1BEE975}"/>
    <cellStyle name="Comma 2 2 2 8 2 3" xfId="8256" xr:uid="{40DEA0FD-880E-40FB-815F-12010206DE89}"/>
    <cellStyle name="Comma 2 2 2 8 2 3 2" xfId="18790" xr:uid="{9051851A-55F8-4368-9D4B-72D83703EEAB}"/>
    <cellStyle name="Comma 2 2 2 8 2 4" xfId="10883" xr:uid="{AE8F78D7-4421-431D-8517-02E928210E47}"/>
    <cellStyle name="Comma 2 2 2 8 2 4 2" xfId="21417" xr:uid="{4BF1B8A0-CB5C-44E0-8E65-015562C3553C}"/>
    <cellStyle name="Comma 2 2 2 8 2 5" xfId="13535" xr:uid="{FC547930-F25F-49E2-AB75-0231AD936801}"/>
    <cellStyle name="Comma 2 2 2 8 2 6" xfId="2995" xr:uid="{89C74798-1C3C-4142-9247-B168D2F3777E}"/>
    <cellStyle name="Comma 2 2 2 8 3" xfId="5627" xr:uid="{156C02D8-B12B-426F-9E81-192FD8E83EBB}"/>
    <cellStyle name="Comma 2 2 2 8 3 2" xfId="16161" xr:uid="{1B35D5E3-61BC-414A-BA77-7E0BA9D98B2E}"/>
    <cellStyle name="Comma 2 2 2 8 4" xfId="8255" xr:uid="{09FA406F-1220-4C46-A92C-44402D2E9F05}"/>
    <cellStyle name="Comma 2 2 2 8 4 2" xfId="18789" xr:uid="{FC98FF4F-0A93-43B9-B23F-DD2BC14C782B}"/>
    <cellStyle name="Comma 2 2 2 8 5" xfId="10882" xr:uid="{0FAB4CEC-1794-4E32-A4E2-D45075C5484F}"/>
    <cellStyle name="Comma 2 2 2 8 5 2" xfId="21416" xr:uid="{6CBA8680-6C8F-4D88-BE59-D1DB84014747}"/>
    <cellStyle name="Comma 2 2 2 8 6" xfId="13534" xr:uid="{167AFBC0-9712-4B1F-835D-82C75CE29191}"/>
    <cellStyle name="Comma 2 2 2 8 7" xfId="2994" xr:uid="{1E0DE27D-A8C7-4044-BD6C-2E9FF73642CC}"/>
    <cellStyle name="Comma 2 2 2 9" xfId="264" xr:uid="{00000000-0005-0000-0000-000098000000}"/>
    <cellStyle name="Comma 2 2 2 9 2" xfId="5629" xr:uid="{5B566B0B-E97B-439A-867B-47F3D00325A6}"/>
    <cellStyle name="Comma 2 2 2 9 2 2" xfId="16163" xr:uid="{FEADA0D8-A99B-479E-9105-DBB0CBFAC697}"/>
    <cellStyle name="Comma 2 2 2 9 3" xfId="8257" xr:uid="{409F338D-75C4-43A3-981B-48893D18A057}"/>
    <cellStyle name="Comma 2 2 2 9 3 2" xfId="18791" xr:uid="{9C92668F-0992-4CFE-A58D-44A76CA10F75}"/>
    <cellStyle name="Comma 2 2 2 9 4" xfId="10884" xr:uid="{04DA853F-EB1B-40BC-AFDD-3E4EEACBAB6C}"/>
    <cellStyle name="Comma 2 2 2 9 4 2" xfId="21418" xr:uid="{1925A88D-B05F-4653-97E3-997DE380ECF9}"/>
    <cellStyle name="Comma 2 2 2 9 5" xfId="13536" xr:uid="{4A3EDC72-4C17-4454-B5F7-0B179B145662}"/>
    <cellStyle name="Comma 2 2 2 9 6" xfId="2996" xr:uid="{A57EB68C-BC11-44F8-889A-8B121A350504}"/>
    <cellStyle name="Comma 2 2 20" xfId="10685" xr:uid="{BEAE3CDB-6DE5-42B1-BB63-41E2A5F22368}"/>
    <cellStyle name="Comma 2 2 20 2" xfId="21219" xr:uid="{71CAD248-287B-4E9D-8DFB-EF285FB8400D}"/>
    <cellStyle name="Comma 2 2 21" xfId="13326" xr:uid="{D2E87554-6EA0-4C67-9FE2-783488D09F78}"/>
    <cellStyle name="Comma 2 2 22" xfId="2787" xr:uid="{1F1A5DFC-4215-4B23-82A7-FAB865558C65}"/>
    <cellStyle name="Comma 2 2 3" xfId="59" xr:uid="{00000000-0005-0000-0000-000099000000}"/>
    <cellStyle name="Comma 2 2 3 10" xfId="266" xr:uid="{00000000-0005-0000-0000-00009A000000}"/>
    <cellStyle name="Comma 2 2 3 10 2" xfId="5631" xr:uid="{DDFE0605-E471-4ED1-AF00-06888AE0E31A}"/>
    <cellStyle name="Comma 2 2 3 10 2 2" xfId="16165" xr:uid="{263DDD2C-6D8C-4F68-8765-D70C35D4EBAD}"/>
    <cellStyle name="Comma 2 2 3 10 3" xfId="8259" xr:uid="{61CAB00E-6A12-44C2-8EC0-86D97AE890D8}"/>
    <cellStyle name="Comma 2 2 3 10 3 2" xfId="18793" xr:uid="{247EC334-8ED5-444F-A089-2157FEE9F88A}"/>
    <cellStyle name="Comma 2 2 3 10 4" xfId="10886" xr:uid="{C90BC463-E6E7-4104-9A82-74F057A3D576}"/>
    <cellStyle name="Comma 2 2 3 10 4 2" xfId="21420" xr:uid="{BA8DFA18-96BB-42CC-9C85-1345B5672D00}"/>
    <cellStyle name="Comma 2 2 3 10 5" xfId="13538" xr:uid="{26F41EE0-DC58-4073-B0A3-641BFC9D6285}"/>
    <cellStyle name="Comma 2 2 3 10 6" xfId="2998" xr:uid="{19B330A0-0A1B-41B3-A6DA-51106F9C95E4}"/>
    <cellStyle name="Comma 2 2 3 11" xfId="2577" xr:uid="{00000000-0005-0000-0000-00009B000000}"/>
    <cellStyle name="Comma 2 2 3 11 2" xfId="7902" xr:uid="{0B9995C0-D983-4975-AAB5-48DBAD474591}"/>
    <cellStyle name="Comma 2 2 3 11 2 2" xfId="18436" xr:uid="{F8BF73C1-B70F-43DC-B534-2CA0E35C0F3D}"/>
    <cellStyle name="Comma 2 2 3 11 3" xfId="10530" xr:uid="{4ED695D6-709B-4BD8-9D7F-89FA6F5ACB4A}"/>
    <cellStyle name="Comma 2 2 3 11 3 2" xfId="21064" xr:uid="{6503BD80-3D41-4F28-9875-FF9352942F95}"/>
    <cellStyle name="Comma 2 2 3 11 4" xfId="13157" xr:uid="{B5C7AB0D-BDB4-4D74-A1F0-7E447CE70AD6}"/>
    <cellStyle name="Comma 2 2 3 11 4 2" xfId="23691" xr:uid="{686B5E47-3499-45E9-8F78-99D59D39026C}"/>
    <cellStyle name="Comma 2 2 3 11 5" xfId="15809" xr:uid="{EA8B5A3C-512D-48D5-8F65-F130986A7CDE}"/>
    <cellStyle name="Comma 2 2 3 11 6" xfId="5270" xr:uid="{4646DA5A-5CDA-4A2D-B9D9-66A857498CC8}"/>
    <cellStyle name="Comma 2 2 3 12" xfId="2637" xr:uid="{00000000-0005-0000-0000-00009C000000}"/>
    <cellStyle name="Comma 2 2 3 12 2" xfId="7956" xr:uid="{C6128E91-EDE5-4C73-8652-E0467991E942}"/>
    <cellStyle name="Comma 2 2 3 12 2 2" xfId="18490" xr:uid="{C2166DBF-70F8-4910-A5A0-9551B0DC6EC2}"/>
    <cellStyle name="Comma 2 2 3 12 3" xfId="10584" xr:uid="{EEE1839F-D2E7-4C4A-842B-5456FA17B1A1}"/>
    <cellStyle name="Comma 2 2 3 12 3 2" xfId="21118" xr:uid="{7D54E9FE-D57F-401E-A3A8-559EC01DF606}"/>
    <cellStyle name="Comma 2 2 3 12 4" xfId="13211" xr:uid="{C282A280-7831-4CD2-8FFD-8F57977806B7}"/>
    <cellStyle name="Comma 2 2 3 12 4 2" xfId="23745" xr:uid="{429D3FB7-49BA-410F-866A-4DE2F69938FB}"/>
    <cellStyle name="Comma 2 2 3 12 5" xfId="15863" xr:uid="{0993CFA6-C54B-4C68-9547-6C7286004798}"/>
    <cellStyle name="Comma 2 2 3 12 6" xfId="5324" xr:uid="{123E85F3-85AC-4755-B817-969F6775DEFD}"/>
    <cellStyle name="Comma 2 2 3 13" xfId="265" xr:uid="{00000000-0005-0000-0000-00009D000000}"/>
    <cellStyle name="Comma 2 2 3 13 2" xfId="5630" xr:uid="{2A3D905B-8DCA-4D2B-8443-3CF637D7D516}"/>
    <cellStyle name="Comma 2 2 3 13 2 2" xfId="16164" xr:uid="{28013144-53A1-434F-AF44-5F431AFAFAA3}"/>
    <cellStyle name="Comma 2 2 3 13 3" xfId="8258" xr:uid="{64DE6FDF-C61B-493C-9157-3F9589D1F935}"/>
    <cellStyle name="Comma 2 2 3 13 3 2" xfId="18792" xr:uid="{DA2E7A0E-90A5-4A93-A060-7651027C37DF}"/>
    <cellStyle name="Comma 2 2 3 13 4" xfId="10885" xr:uid="{1414B44B-12A4-4EF7-BD3C-578AAC38F838}"/>
    <cellStyle name="Comma 2 2 3 13 4 2" xfId="21419" xr:uid="{66041A21-FAD1-428E-9FB4-35CCDAAECBC8}"/>
    <cellStyle name="Comma 2 2 3 13 5" xfId="13537" xr:uid="{0ADA8254-E073-43B1-AA03-EE94B1F33AEA}"/>
    <cellStyle name="Comma 2 2 3 13 6" xfId="2997" xr:uid="{B64F969F-ED5B-42E5-B2A5-411AE3121720}"/>
    <cellStyle name="Comma 2 2 3 14" xfId="5437" xr:uid="{BDAD33C6-8645-41D3-8031-415AD098B7F6}"/>
    <cellStyle name="Comma 2 2 3 14 2" xfId="15971" xr:uid="{2A08E8EA-35F9-490E-A0A6-EE64B9D2D8B4}"/>
    <cellStyle name="Comma 2 2 3 15" xfId="8065" xr:uid="{CC1C6D8F-B677-4672-9E49-DDE7F77D0905}"/>
    <cellStyle name="Comma 2 2 3 15 2" xfId="18599" xr:uid="{3113ADBE-5820-4A06-8AAC-AB113CA7CCF6}"/>
    <cellStyle name="Comma 2 2 3 16" xfId="10692" xr:uid="{C1319001-2447-4CFF-A375-D68255AFB551}"/>
    <cellStyle name="Comma 2 2 3 16 2" xfId="21226" xr:uid="{161E3489-8C5C-4CF2-BB38-55F98925CB8A}"/>
    <cellStyle name="Comma 2 2 3 17" xfId="13345" xr:uid="{8D5E7240-61F1-4310-A3DF-5D62808490A7}"/>
    <cellStyle name="Comma 2 2 3 18" xfId="2803" xr:uid="{16734E01-7499-4CB1-9A1F-FD6E4E7BD880}"/>
    <cellStyle name="Comma 2 2 3 2" xfId="72" xr:uid="{00000000-0005-0000-0000-00009E000000}"/>
    <cellStyle name="Comma 2 2 3 2 10" xfId="2590" xr:uid="{00000000-0005-0000-0000-00009F000000}"/>
    <cellStyle name="Comma 2 2 3 2 10 2" xfId="7915" xr:uid="{3F783FAF-049A-4F29-B953-ED0E6A762914}"/>
    <cellStyle name="Comma 2 2 3 2 10 2 2" xfId="18449" xr:uid="{7DE95548-8D98-4700-8CC7-B5C5CD94765B}"/>
    <cellStyle name="Comma 2 2 3 2 10 3" xfId="10543" xr:uid="{47D46993-A449-4286-91B6-EA4DA20E83DF}"/>
    <cellStyle name="Comma 2 2 3 2 10 3 2" xfId="21077" xr:uid="{17184EF2-4190-4D06-A36B-C1D300885399}"/>
    <cellStyle name="Comma 2 2 3 2 10 4" xfId="13170" xr:uid="{098EBBB7-0C42-4EC3-AB1A-8C756FE72B2A}"/>
    <cellStyle name="Comma 2 2 3 2 10 4 2" xfId="23704" xr:uid="{29FE6BAF-B2F3-4FBE-8B1B-46F9E4BF0E8C}"/>
    <cellStyle name="Comma 2 2 3 2 10 5" xfId="15822" xr:uid="{9F03F415-2782-49B5-904B-90D8D7EAA84C}"/>
    <cellStyle name="Comma 2 2 3 2 10 6" xfId="5283" xr:uid="{29B28C31-6554-42E8-BD08-4E082ED97905}"/>
    <cellStyle name="Comma 2 2 3 2 11" xfId="2650" xr:uid="{00000000-0005-0000-0000-0000A0000000}"/>
    <cellStyle name="Comma 2 2 3 2 11 2" xfId="7969" xr:uid="{84B963A0-B35E-4B26-ADA5-9B871A977FC3}"/>
    <cellStyle name="Comma 2 2 3 2 11 2 2" xfId="18503" xr:uid="{80C94941-EB7A-40D3-B43C-488EED6C4328}"/>
    <cellStyle name="Comma 2 2 3 2 11 3" xfId="10597" xr:uid="{0F61C13E-F7F0-4BE1-B457-F0B24EBECAF1}"/>
    <cellStyle name="Comma 2 2 3 2 11 3 2" xfId="21131" xr:uid="{288A7011-9B9C-4E16-A66A-FDF641F18B93}"/>
    <cellStyle name="Comma 2 2 3 2 11 4" xfId="13224" xr:uid="{3407E1BF-9E16-4BB3-B4BA-5069E3423045}"/>
    <cellStyle name="Comma 2 2 3 2 11 4 2" xfId="23758" xr:uid="{7103E71E-6BA1-4AC9-AAF6-47008FDB3027}"/>
    <cellStyle name="Comma 2 2 3 2 11 5" xfId="15876" xr:uid="{380E7246-CDDA-4A31-9479-938921074057}"/>
    <cellStyle name="Comma 2 2 3 2 11 6" xfId="5337" xr:uid="{53BD4B2C-18D1-400D-9722-5E247FCDBF48}"/>
    <cellStyle name="Comma 2 2 3 2 12" xfId="267" xr:uid="{00000000-0005-0000-0000-0000A1000000}"/>
    <cellStyle name="Comma 2 2 3 2 12 2" xfId="5632" xr:uid="{B9EC43CE-3D9C-458F-8642-AE09FDCD8CE1}"/>
    <cellStyle name="Comma 2 2 3 2 12 2 2" xfId="16166" xr:uid="{2AF54BBA-A80B-4F44-9AA6-C09665250966}"/>
    <cellStyle name="Comma 2 2 3 2 12 3" xfId="8260" xr:uid="{ED7FF484-C2A8-4297-84C4-726271E0AB87}"/>
    <cellStyle name="Comma 2 2 3 2 12 3 2" xfId="18794" xr:uid="{554EAF20-7D8A-4735-A54E-D17F777DD40B}"/>
    <cellStyle name="Comma 2 2 3 2 12 4" xfId="10887" xr:uid="{0017014C-6DD1-403B-A20C-7CF28308D194}"/>
    <cellStyle name="Comma 2 2 3 2 12 4 2" xfId="21421" xr:uid="{93EDEC1E-8CE0-48D4-9930-BCCBDC854B12}"/>
    <cellStyle name="Comma 2 2 3 2 12 5" xfId="13539" xr:uid="{19AD106C-5FE9-4198-8C8D-5A333DA7BE93}"/>
    <cellStyle name="Comma 2 2 3 2 12 6" xfId="2999" xr:uid="{E3F8B08A-8166-4A25-81F4-405B560CBA60}"/>
    <cellStyle name="Comma 2 2 3 2 13" xfId="5450" xr:uid="{2D7AB998-5F9D-4EE5-83FE-3234CA5B0316}"/>
    <cellStyle name="Comma 2 2 3 2 13 2" xfId="15984" xr:uid="{549BFB59-EE8A-45F4-AF38-30E680F1C73E}"/>
    <cellStyle name="Comma 2 2 3 2 14" xfId="8078" xr:uid="{C59A5C23-4F40-45F1-8714-BAAB477B90BB}"/>
    <cellStyle name="Comma 2 2 3 2 14 2" xfId="18612" xr:uid="{55DB870B-D15B-4504-B1D8-77ECE3BF746F}"/>
    <cellStyle name="Comma 2 2 3 2 15" xfId="10705" xr:uid="{05E5C7CA-7151-4F81-8534-8F506132C26B}"/>
    <cellStyle name="Comma 2 2 3 2 15 2" xfId="21239" xr:uid="{D8E3EE91-286A-4292-9BE1-CAD05DAD33E6}"/>
    <cellStyle name="Comma 2 2 3 2 16" xfId="13358" xr:uid="{1AF36B36-0ED8-4A00-8769-3D64478F4F61}"/>
    <cellStyle name="Comma 2 2 3 2 17" xfId="2816" xr:uid="{BE5720E4-7F06-482A-BA38-79A853333BA4}"/>
    <cellStyle name="Comma 2 2 3 2 2" xfId="101" xr:uid="{00000000-0005-0000-0000-0000A2000000}"/>
    <cellStyle name="Comma 2 2 3 2 2 10" xfId="10732" xr:uid="{C51649AB-736C-468F-ABD1-44CC15E5C963}"/>
    <cellStyle name="Comma 2 2 3 2 2 10 2" xfId="21266" xr:uid="{4AC18388-F772-413D-A878-AA294AB5D269}"/>
    <cellStyle name="Comma 2 2 3 2 2 11" xfId="13384" xr:uid="{7773B32C-F930-480F-B09C-B3C5CF040838}"/>
    <cellStyle name="Comma 2 2 3 2 2 12" xfId="2844" xr:uid="{594CCD34-F914-42F1-AC31-C0351704E74C}"/>
    <cellStyle name="Comma 2 2 3 2 2 2" xfId="155" xr:uid="{00000000-0005-0000-0000-0000A3000000}"/>
    <cellStyle name="Comma 2 2 3 2 2 2 2" xfId="270" xr:uid="{00000000-0005-0000-0000-0000A4000000}"/>
    <cellStyle name="Comma 2 2 3 2 2 2 2 2" xfId="5635" xr:uid="{35E5F236-967E-40EA-8139-A9A703DAC2B8}"/>
    <cellStyle name="Comma 2 2 3 2 2 2 2 2 2" xfId="16169" xr:uid="{123195FE-B8B8-4A1F-AEA3-210DC1AA5B01}"/>
    <cellStyle name="Comma 2 2 3 2 2 2 2 3" xfId="8263" xr:uid="{5A5B177E-1082-42F9-91BA-277FB8339260}"/>
    <cellStyle name="Comma 2 2 3 2 2 2 2 3 2" xfId="18797" xr:uid="{62513A28-358D-4C62-8686-7DFE84CB5DA0}"/>
    <cellStyle name="Comma 2 2 3 2 2 2 2 4" xfId="10890" xr:uid="{C8038B9D-2442-4AA8-8BC1-6E18751269A6}"/>
    <cellStyle name="Comma 2 2 3 2 2 2 2 4 2" xfId="21424" xr:uid="{9439A9CF-A946-4E19-85B9-BBFCDA85E5BA}"/>
    <cellStyle name="Comma 2 2 3 2 2 2 2 5" xfId="13542" xr:uid="{38635649-4EB3-4601-9B41-F8D064CF7E1A}"/>
    <cellStyle name="Comma 2 2 3 2 2 2 2 6" xfId="3002" xr:uid="{C4EE019E-5CD0-4E00-A1C8-164A2545CC1E}"/>
    <cellStyle name="Comma 2 2 3 2 2 2 3" xfId="2731" xr:uid="{00000000-0005-0000-0000-0000A5000000}"/>
    <cellStyle name="Comma 2 2 3 2 2 2 3 2" xfId="8050" xr:uid="{521F9A4C-083E-4BDC-8204-E86A18F42C04}"/>
    <cellStyle name="Comma 2 2 3 2 2 2 3 2 2" xfId="18584" xr:uid="{E3756946-4931-4D2D-B3ED-303E02CB4F09}"/>
    <cellStyle name="Comma 2 2 3 2 2 2 3 3" xfId="10678" xr:uid="{8912E68A-A565-44F5-961F-6894AD24797D}"/>
    <cellStyle name="Comma 2 2 3 2 2 2 3 3 2" xfId="21212" xr:uid="{18C32412-00F7-439D-8815-C759D21BAA54}"/>
    <cellStyle name="Comma 2 2 3 2 2 2 3 4" xfId="13305" xr:uid="{DB7AB205-926B-4D6F-8621-09AC60228727}"/>
    <cellStyle name="Comma 2 2 3 2 2 2 3 4 2" xfId="23839" xr:uid="{57F6686C-5F83-4F6C-B65E-0841046D9CF6}"/>
    <cellStyle name="Comma 2 2 3 2 2 2 3 5" xfId="15957" xr:uid="{D45CF4DB-2735-43F4-8348-43AE48FD7652}"/>
    <cellStyle name="Comma 2 2 3 2 2 2 3 6" xfId="5418" xr:uid="{30E7F35B-ABC2-40A9-AE94-5E16C238CF54}"/>
    <cellStyle name="Comma 2 2 3 2 2 2 4" xfId="269" xr:uid="{00000000-0005-0000-0000-0000A6000000}"/>
    <cellStyle name="Comma 2 2 3 2 2 2 4 2" xfId="5634" xr:uid="{8F695468-D05C-4D0F-A953-3BE10995DE83}"/>
    <cellStyle name="Comma 2 2 3 2 2 2 4 2 2" xfId="16168" xr:uid="{C1EB84AE-5143-4798-8B22-D1DDF41CFFD1}"/>
    <cellStyle name="Comma 2 2 3 2 2 2 4 3" xfId="8262" xr:uid="{814CF8F9-3416-4457-98F5-87B380A7CBE6}"/>
    <cellStyle name="Comma 2 2 3 2 2 2 4 3 2" xfId="18796" xr:uid="{232B1AB7-8852-4081-869B-5E622363B560}"/>
    <cellStyle name="Comma 2 2 3 2 2 2 4 4" xfId="10889" xr:uid="{7D06A7C7-41C2-4603-9AD0-8D6F32AEFCE8}"/>
    <cellStyle name="Comma 2 2 3 2 2 2 4 4 2" xfId="21423" xr:uid="{7769CB0C-C6D3-4AE9-B1D5-D8C551B9341F}"/>
    <cellStyle name="Comma 2 2 3 2 2 2 4 5" xfId="13541" xr:uid="{9E502C90-8A74-494A-BFAA-2AD00F7018F6}"/>
    <cellStyle name="Comma 2 2 3 2 2 2 4 6" xfId="3001" xr:uid="{7E4325DB-A3EB-4AE2-BDA1-5F5199964B51}"/>
    <cellStyle name="Comma 2 2 3 2 2 2 5" xfId="5531" xr:uid="{292BC3AE-5151-4D8B-8583-74F4F3BD7939}"/>
    <cellStyle name="Comma 2 2 3 2 2 2 5 2" xfId="16065" xr:uid="{1835A9C8-B791-4A63-89A2-D91F365CA71C}"/>
    <cellStyle name="Comma 2 2 3 2 2 2 6" xfId="8159" xr:uid="{B033763F-459E-4064-866B-29BF4EF4265E}"/>
    <cellStyle name="Comma 2 2 3 2 2 2 6 2" xfId="18693" xr:uid="{207F0312-3E69-4D51-BE3E-158783589B7D}"/>
    <cellStyle name="Comma 2 2 3 2 2 2 7" xfId="10786" xr:uid="{0DEFAB2D-674C-4B44-A111-E20B9601B39F}"/>
    <cellStyle name="Comma 2 2 3 2 2 2 7 2" xfId="21320" xr:uid="{E5297E4F-C339-4F0C-9823-3AE8B176B67D}"/>
    <cellStyle name="Comma 2 2 3 2 2 2 8" xfId="13438" xr:uid="{CE52449D-4AC2-4313-B1E7-D3CF0C34BDE1}"/>
    <cellStyle name="Comma 2 2 3 2 2 2 9" xfId="2898" xr:uid="{EC03D4F2-6323-45B6-9B29-16D014AFDD37}"/>
    <cellStyle name="Comma 2 2 3 2 2 3" xfId="271" xr:uid="{00000000-0005-0000-0000-0000A7000000}"/>
    <cellStyle name="Comma 2 2 3 2 2 3 2" xfId="5636" xr:uid="{0E5F16D5-2FF1-4DE4-9C4D-B266E139A262}"/>
    <cellStyle name="Comma 2 2 3 2 2 3 2 2" xfId="16170" xr:uid="{00F8F9F9-2EB1-41A7-9D92-BE5CD41A98EE}"/>
    <cellStyle name="Comma 2 2 3 2 2 3 3" xfId="8264" xr:uid="{7FB8916A-9637-4432-A760-594831CAA250}"/>
    <cellStyle name="Comma 2 2 3 2 2 3 3 2" xfId="18798" xr:uid="{AB549C01-45D6-4A93-881D-364246BD12C5}"/>
    <cellStyle name="Comma 2 2 3 2 2 3 4" xfId="10891" xr:uid="{FC6BE810-86A4-46A0-84FE-94BAE9242FF0}"/>
    <cellStyle name="Comma 2 2 3 2 2 3 4 2" xfId="21425" xr:uid="{36CC8B6B-184E-4C41-A4E0-26D134143BF7}"/>
    <cellStyle name="Comma 2 2 3 2 2 3 5" xfId="13543" xr:uid="{EC630F08-CFBE-4407-B0A1-EFAD8E91015F}"/>
    <cellStyle name="Comma 2 2 3 2 2 3 6" xfId="3003" xr:uid="{9B7259CA-EA4A-482D-B898-0ED3EE26973E}"/>
    <cellStyle name="Comma 2 2 3 2 2 4" xfId="272" xr:uid="{00000000-0005-0000-0000-0000A8000000}"/>
    <cellStyle name="Comma 2 2 3 2 2 4 2" xfId="5637" xr:uid="{358AD523-2F5E-4F84-BB9C-7F10B8C6B10E}"/>
    <cellStyle name="Comma 2 2 3 2 2 4 2 2" xfId="16171" xr:uid="{E5A5E40C-3082-46DC-AA9A-5224D52088C2}"/>
    <cellStyle name="Comma 2 2 3 2 2 4 3" xfId="8265" xr:uid="{2612927B-008D-4E63-8F5D-9DCBDB6A5BEF}"/>
    <cellStyle name="Comma 2 2 3 2 2 4 3 2" xfId="18799" xr:uid="{E37276F4-2C2E-4420-A1EB-A56CF6565A72}"/>
    <cellStyle name="Comma 2 2 3 2 2 4 4" xfId="10892" xr:uid="{0B5D368A-99D0-4D56-9E81-766EE861EA6F}"/>
    <cellStyle name="Comma 2 2 3 2 2 4 4 2" xfId="21426" xr:uid="{B52CABEE-1709-4024-B38B-C4E2963E5FAD}"/>
    <cellStyle name="Comma 2 2 3 2 2 4 5" xfId="13544" xr:uid="{9E378FCF-CD81-488E-83E3-A1D5A632E42A}"/>
    <cellStyle name="Comma 2 2 3 2 2 4 6" xfId="3004" xr:uid="{22869CBF-2783-486F-8E7F-82EA136EEB8F}"/>
    <cellStyle name="Comma 2 2 3 2 2 5" xfId="2618" xr:uid="{00000000-0005-0000-0000-0000A9000000}"/>
    <cellStyle name="Comma 2 2 3 2 2 5 2" xfId="7942" xr:uid="{C096F515-1A60-44EC-8180-209A8D8C4FE1}"/>
    <cellStyle name="Comma 2 2 3 2 2 5 2 2" xfId="18476" xr:uid="{859CB83B-87A9-422E-9D29-70299F3BEF38}"/>
    <cellStyle name="Comma 2 2 3 2 2 5 3" xfId="10570" xr:uid="{E9AA1643-D838-4987-8693-CB72080A49D2}"/>
    <cellStyle name="Comma 2 2 3 2 2 5 3 2" xfId="21104" xr:uid="{A1EC050B-2E0E-453E-9FAE-2F532863D2DE}"/>
    <cellStyle name="Comma 2 2 3 2 2 5 4" xfId="13197" xr:uid="{4AD6CAF2-3BFB-46D5-BB78-F904D3382E06}"/>
    <cellStyle name="Comma 2 2 3 2 2 5 4 2" xfId="23731" xr:uid="{A01B27EE-8E4C-4EC7-B61B-331192D79ECB}"/>
    <cellStyle name="Comma 2 2 3 2 2 5 5" xfId="15849" xr:uid="{8735D70E-E061-4368-B1B9-9B7C5D0C007C}"/>
    <cellStyle name="Comma 2 2 3 2 2 5 6" xfId="5310" xr:uid="{F6339C5E-B1F4-4B11-8AC8-0612648327FD}"/>
    <cellStyle name="Comma 2 2 3 2 2 6" xfId="2677" xr:uid="{00000000-0005-0000-0000-0000AA000000}"/>
    <cellStyle name="Comma 2 2 3 2 2 6 2" xfId="7996" xr:uid="{17982270-E138-42C1-A27D-7E96C4628983}"/>
    <cellStyle name="Comma 2 2 3 2 2 6 2 2" xfId="18530" xr:uid="{739C6EB6-9833-4224-BA75-E2D6BF1D37EE}"/>
    <cellStyle name="Comma 2 2 3 2 2 6 3" xfId="10624" xr:uid="{DD78AAEC-2EA5-4873-B8EB-0280F0907CFD}"/>
    <cellStyle name="Comma 2 2 3 2 2 6 3 2" xfId="21158" xr:uid="{42FA3526-32F6-483F-8F9B-F8BE8942078E}"/>
    <cellStyle name="Comma 2 2 3 2 2 6 4" xfId="13251" xr:uid="{DE6EAD4F-EFE6-4D1A-BC42-97AEBD37D03A}"/>
    <cellStyle name="Comma 2 2 3 2 2 6 4 2" xfId="23785" xr:uid="{A7D5A686-90D0-497E-9CDF-659E25512194}"/>
    <cellStyle name="Comma 2 2 3 2 2 6 5" xfId="15903" xr:uid="{90B22969-7E3A-4EF9-B24D-820E566A1C56}"/>
    <cellStyle name="Comma 2 2 3 2 2 6 6" xfId="5364" xr:uid="{6B85566D-3918-4E56-B147-3277F88A8B11}"/>
    <cellStyle name="Comma 2 2 3 2 2 7" xfId="268" xr:uid="{00000000-0005-0000-0000-0000AB000000}"/>
    <cellStyle name="Comma 2 2 3 2 2 7 2" xfId="5633" xr:uid="{2812C82A-6E61-42A5-86D2-A21CF40B02C9}"/>
    <cellStyle name="Comma 2 2 3 2 2 7 2 2" xfId="16167" xr:uid="{2FE7E7AD-4AE2-46DE-A6AE-42CA88A9DC4F}"/>
    <cellStyle name="Comma 2 2 3 2 2 7 3" xfId="8261" xr:uid="{FACCB297-1578-4A34-857B-9AD041F7B80C}"/>
    <cellStyle name="Comma 2 2 3 2 2 7 3 2" xfId="18795" xr:uid="{1C30B8C9-C42E-4118-B079-BD34BA134B4F}"/>
    <cellStyle name="Comma 2 2 3 2 2 7 4" xfId="10888" xr:uid="{B7D4767C-671E-4C13-A991-A91D97E34A33}"/>
    <cellStyle name="Comma 2 2 3 2 2 7 4 2" xfId="21422" xr:uid="{8D67C56D-42FB-4D9F-8B98-1AAD9C22D14D}"/>
    <cellStyle name="Comma 2 2 3 2 2 7 5" xfId="13540" xr:uid="{A1193067-8807-473A-B432-2DFB0D939997}"/>
    <cellStyle name="Comma 2 2 3 2 2 7 6" xfId="3000" xr:uid="{18BAA785-7F93-4389-8F15-9FA5DED15223}"/>
    <cellStyle name="Comma 2 2 3 2 2 8" xfId="5477" xr:uid="{14F6A233-D24B-41F5-8E0A-4116E590E0D5}"/>
    <cellStyle name="Comma 2 2 3 2 2 8 2" xfId="16011" xr:uid="{73502B0A-3258-40B8-9412-6DEF0FA47658}"/>
    <cellStyle name="Comma 2 2 3 2 2 9" xfId="8105" xr:uid="{2B9DF9A2-A722-473C-889D-9C4708B6B9CE}"/>
    <cellStyle name="Comma 2 2 3 2 2 9 2" xfId="18639" xr:uid="{C06328D2-E6FC-4B8B-A805-BF4F35EFD741}"/>
    <cellStyle name="Comma 2 2 3 2 3" xfId="128" xr:uid="{00000000-0005-0000-0000-0000AC000000}"/>
    <cellStyle name="Comma 2 2 3 2 3 10" xfId="13411" xr:uid="{EF62563D-D08A-4F81-A1F1-B999650A5991}"/>
    <cellStyle name="Comma 2 2 3 2 3 11" xfId="2871" xr:uid="{CF1141F0-2FC1-48AF-B815-433ED707702F}"/>
    <cellStyle name="Comma 2 2 3 2 3 2" xfId="274" xr:uid="{00000000-0005-0000-0000-0000AD000000}"/>
    <cellStyle name="Comma 2 2 3 2 3 2 2" xfId="275" xr:uid="{00000000-0005-0000-0000-0000AE000000}"/>
    <cellStyle name="Comma 2 2 3 2 3 2 2 2" xfId="5640" xr:uid="{9AA145F1-D428-4BDB-8EDF-22CD4370B8A7}"/>
    <cellStyle name="Comma 2 2 3 2 3 2 2 2 2" xfId="16174" xr:uid="{47841AE4-4B1C-4734-A699-F3919DAF1672}"/>
    <cellStyle name="Comma 2 2 3 2 3 2 2 3" xfId="8268" xr:uid="{7D16558A-A8A1-47E3-9221-DABBD8EB5DB1}"/>
    <cellStyle name="Comma 2 2 3 2 3 2 2 3 2" xfId="18802" xr:uid="{2F8A2101-D666-4F07-9D12-7EE309927F9B}"/>
    <cellStyle name="Comma 2 2 3 2 3 2 2 4" xfId="10895" xr:uid="{8EC80CB4-1831-460C-932C-BEBEFD38D28B}"/>
    <cellStyle name="Comma 2 2 3 2 3 2 2 4 2" xfId="21429" xr:uid="{142B7D04-613C-48BF-A7D1-0420D37A5D94}"/>
    <cellStyle name="Comma 2 2 3 2 3 2 2 5" xfId="13547" xr:uid="{3274FA6E-84F4-48A5-9D31-DCE410710316}"/>
    <cellStyle name="Comma 2 2 3 2 3 2 2 6" xfId="3007" xr:uid="{9081F4A9-B908-433F-B343-F69B0C9172E7}"/>
    <cellStyle name="Comma 2 2 3 2 3 2 3" xfId="5639" xr:uid="{2B02A47C-E351-4490-A5BC-81ECA7C778A0}"/>
    <cellStyle name="Comma 2 2 3 2 3 2 3 2" xfId="16173" xr:uid="{886538A0-69F5-4C17-8A3F-8FF131FC2419}"/>
    <cellStyle name="Comma 2 2 3 2 3 2 4" xfId="8267" xr:uid="{77F40B86-6B8A-4AA4-BAB6-B6367D1C4968}"/>
    <cellStyle name="Comma 2 2 3 2 3 2 4 2" xfId="18801" xr:uid="{0A69B998-40FA-4D72-B87E-EC5F7F4C47FE}"/>
    <cellStyle name="Comma 2 2 3 2 3 2 5" xfId="10894" xr:uid="{F627962B-3950-4322-8383-E3EA680A5C31}"/>
    <cellStyle name="Comma 2 2 3 2 3 2 5 2" xfId="21428" xr:uid="{93D72F84-99DD-4E3E-980B-76095A8F4321}"/>
    <cellStyle name="Comma 2 2 3 2 3 2 6" xfId="13546" xr:uid="{C71681A1-8580-4290-83A1-AF9C9EA708CC}"/>
    <cellStyle name="Comma 2 2 3 2 3 2 7" xfId="3006" xr:uid="{4F91EFA7-27F1-4C02-A7BA-445E3F83E138}"/>
    <cellStyle name="Comma 2 2 3 2 3 3" xfId="276" xr:uid="{00000000-0005-0000-0000-0000AF000000}"/>
    <cellStyle name="Comma 2 2 3 2 3 3 2" xfId="5641" xr:uid="{3E3F8690-0F8A-4E21-915A-28F073CC5EEE}"/>
    <cellStyle name="Comma 2 2 3 2 3 3 2 2" xfId="16175" xr:uid="{41318CFB-0DE5-47A8-8BD9-F54C875F572D}"/>
    <cellStyle name="Comma 2 2 3 2 3 3 3" xfId="8269" xr:uid="{9890D581-342F-4C50-AA47-95B5BB2A6B23}"/>
    <cellStyle name="Comma 2 2 3 2 3 3 3 2" xfId="18803" xr:uid="{EF9FBA4F-038C-40D3-B40B-D925124510BE}"/>
    <cellStyle name="Comma 2 2 3 2 3 3 4" xfId="10896" xr:uid="{A0DCFB4D-AFDD-46E3-A062-361EF6BCDB73}"/>
    <cellStyle name="Comma 2 2 3 2 3 3 4 2" xfId="21430" xr:uid="{6C7B5B19-3776-4F40-9EF4-50A0BD477E56}"/>
    <cellStyle name="Comma 2 2 3 2 3 3 5" xfId="13548" xr:uid="{2ABFB61A-3242-495C-B750-D2A184A4AE24}"/>
    <cellStyle name="Comma 2 2 3 2 3 3 6" xfId="3008" xr:uid="{E8431BBB-2D36-4729-965D-AD64C466D28A}"/>
    <cellStyle name="Comma 2 2 3 2 3 4" xfId="277" xr:uid="{00000000-0005-0000-0000-0000B0000000}"/>
    <cellStyle name="Comma 2 2 3 2 3 4 2" xfId="5642" xr:uid="{9DC11A55-72A5-4D44-9C95-BBA5C1BC2DE2}"/>
    <cellStyle name="Comma 2 2 3 2 3 4 2 2" xfId="16176" xr:uid="{3F83E51F-CE13-47E7-A7E9-9B7A22A50625}"/>
    <cellStyle name="Comma 2 2 3 2 3 4 3" xfId="8270" xr:uid="{D1F47F1A-8373-49CD-94E8-086581EA323D}"/>
    <cellStyle name="Comma 2 2 3 2 3 4 3 2" xfId="18804" xr:uid="{AEC029F7-67F8-4069-B404-5503E3EA6CCA}"/>
    <cellStyle name="Comma 2 2 3 2 3 4 4" xfId="10897" xr:uid="{B0380DE9-73BE-41A8-97FC-521EB2844AC7}"/>
    <cellStyle name="Comma 2 2 3 2 3 4 4 2" xfId="21431" xr:uid="{D559F34D-027A-4F3C-99C6-6D37649D43E0}"/>
    <cellStyle name="Comma 2 2 3 2 3 4 5" xfId="13549" xr:uid="{ADD403DD-A323-4F2F-A70D-6579F18888ED}"/>
    <cellStyle name="Comma 2 2 3 2 3 4 6" xfId="3009" xr:uid="{59030B71-E921-481E-B091-0A51836227B1}"/>
    <cellStyle name="Comma 2 2 3 2 3 5" xfId="2704" xr:uid="{00000000-0005-0000-0000-0000B1000000}"/>
    <cellStyle name="Comma 2 2 3 2 3 5 2" xfId="8023" xr:uid="{4D30B2FF-B514-433E-960C-653B247FD1EE}"/>
    <cellStyle name="Comma 2 2 3 2 3 5 2 2" xfId="18557" xr:uid="{C0F58985-D312-4868-BD8B-E2C6D57CC980}"/>
    <cellStyle name="Comma 2 2 3 2 3 5 3" xfId="10651" xr:uid="{C1A64E40-FD85-4EC6-9E4A-3A558A0926E2}"/>
    <cellStyle name="Comma 2 2 3 2 3 5 3 2" xfId="21185" xr:uid="{1B6E9BE3-AE6A-46A7-B895-8226BFCDB5C5}"/>
    <cellStyle name="Comma 2 2 3 2 3 5 4" xfId="13278" xr:uid="{419E287B-C054-4FE9-A030-3F0268ABC0AE}"/>
    <cellStyle name="Comma 2 2 3 2 3 5 4 2" xfId="23812" xr:uid="{DC9587FC-3A25-42D3-A06F-6C535F9F251B}"/>
    <cellStyle name="Comma 2 2 3 2 3 5 5" xfId="15930" xr:uid="{9A1DC2B8-1467-459F-9EE2-2A6689EDDB32}"/>
    <cellStyle name="Comma 2 2 3 2 3 5 6" xfId="5391" xr:uid="{95BC0560-8E6E-45A1-B2D6-7BBAF513B61F}"/>
    <cellStyle name="Comma 2 2 3 2 3 6" xfId="273" xr:uid="{00000000-0005-0000-0000-0000B2000000}"/>
    <cellStyle name="Comma 2 2 3 2 3 6 2" xfId="5638" xr:uid="{760CA5EB-BE51-49A9-9A42-0C3F86FDB65B}"/>
    <cellStyle name="Comma 2 2 3 2 3 6 2 2" xfId="16172" xr:uid="{5F51AA89-1AD8-4E89-9E5F-DB8B38108BEF}"/>
    <cellStyle name="Comma 2 2 3 2 3 6 3" xfId="8266" xr:uid="{90B37C28-9D92-4812-9984-A3DF6F094FAF}"/>
    <cellStyle name="Comma 2 2 3 2 3 6 3 2" xfId="18800" xr:uid="{A45E907C-0779-4D5A-9EE2-A3D7BF1BEC21}"/>
    <cellStyle name="Comma 2 2 3 2 3 6 4" xfId="10893" xr:uid="{80005D0C-EA5A-4469-8F53-EE147C360987}"/>
    <cellStyle name="Comma 2 2 3 2 3 6 4 2" xfId="21427" xr:uid="{9C90C16B-19BA-456B-A24F-589CF05B3783}"/>
    <cellStyle name="Comma 2 2 3 2 3 6 5" xfId="13545" xr:uid="{E9291069-B59F-4C6F-8C16-6D59D5DB9940}"/>
    <cellStyle name="Comma 2 2 3 2 3 6 6" xfId="3005" xr:uid="{3F6498BB-EA8A-4DBA-9161-7FAC7B4C0D94}"/>
    <cellStyle name="Comma 2 2 3 2 3 7" xfId="5504" xr:uid="{BA991581-E7C5-4414-84B4-F6EA7CC4B971}"/>
    <cellStyle name="Comma 2 2 3 2 3 7 2" xfId="16038" xr:uid="{25239CCC-0F3E-4BC8-B3F0-17F26F8A4804}"/>
    <cellStyle name="Comma 2 2 3 2 3 8" xfId="8132" xr:uid="{A2AA3FE8-792A-439D-911A-031E9DE34CA4}"/>
    <cellStyle name="Comma 2 2 3 2 3 8 2" xfId="18666" xr:uid="{751F2C40-8D07-483F-BE2D-92FBEA2EA10A}"/>
    <cellStyle name="Comma 2 2 3 2 3 9" xfId="10759" xr:uid="{2C077D19-2517-4DD8-8E50-E8A64FD31D76}"/>
    <cellStyle name="Comma 2 2 3 2 3 9 2" xfId="21293" xr:uid="{FF4F88B0-FDB1-48DC-92B7-CF76B7BDFD4E}"/>
    <cellStyle name="Comma 2 2 3 2 4" xfId="278" xr:uid="{00000000-0005-0000-0000-0000B3000000}"/>
    <cellStyle name="Comma 2 2 3 2 4 2" xfId="279" xr:uid="{00000000-0005-0000-0000-0000B4000000}"/>
    <cellStyle name="Comma 2 2 3 2 4 2 2" xfId="280" xr:uid="{00000000-0005-0000-0000-0000B5000000}"/>
    <cellStyle name="Comma 2 2 3 2 4 2 2 2" xfId="5645" xr:uid="{802DAF82-3E1C-4966-8A5F-A9FA299062A3}"/>
    <cellStyle name="Comma 2 2 3 2 4 2 2 2 2" xfId="16179" xr:uid="{FD87C17F-1B4E-47A0-90F3-622D7DE293B0}"/>
    <cellStyle name="Comma 2 2 3 2 4 2 2 3" xfId="8273" xr:uid="{1F838C08-ECE0-4EDF-BD09-95DCE9EF367E}"/>
    <cellStyle name="Comma 2 2 3 2 4 2 2 3 2" xfId="18807" xr:uid="{0DD076D8-CCE6-4A2A-9EE3-9D3B4D7F9CEF}"/>
    <cellStyle name="Comma 2 2 3 2 4 2 2 4" xfId="10900" xr:uid="{AA32990F-DB0D-4E3A-9C1C-58D8C4226789}"/>
    <cellStyle name="Comma 2 2 3 2 4 2 2 4 2" xfId="21434" xr:uid="{5BD91F4D-A90E-41C0-887B-03E886B04604}"/>
    <cellStyle name="Comma 2 2 3 2 4 2 2 5" xfId="13552" xr:uid="{9E840A15-5F13-4C0C-8196-D062422D31BE}"/>
    <cellStyle name="Comma 2 2 3 2 4 2 2 6" xfId="3012" xr:uid="{015AB5F6-A816-4454-8327-5336A2866BF4}"/>
    <cellStyle name="Comma 2 2 3 2 4 2 3" xfId="5644" xr:uid="{4E98B33C-C604-4343-BE2F-5F2D7DE309EB}"/>
    <cellStyle name="Comma 2 2 3 2 4 2 3 2" xfId="16178" xr:uid="{03B8F716-F69A-4286-8339-051512B0FE5A}"/>
    <cellStyle name="Comma 2 2 3 2 4 2 4" xfId="8272" xr:uid="{C1AF5034-E0D6-4571-BBFC-D25F6BC58859}"/>
    <cellStyle name="Comma 2 2 3 2 4 2 4 2" xfId="18806" xr:uid="{B74F46A0-F13A-4103-8B89-8FFDD8EEE365}"/>
    <cellStyle name="Comma 2 2 3 2 4 2 5" xfId="10899" xr:uid="{B9FFE4F3-FAE1-4511-960F-EE53AAC50AB4}"/>
    <cellStyle name="Comma 2 2 3 2 4 2 5 2" xfId="21433" xr:uid="{5705F87B-6661-4D85-8F80-5624E320EEAE}"/>
    <cellStyle name="Comma 2 2 3 2 4 2 6" xfId="13551" xr:uid="{CDC62FA0-C2C1-4D51-B6E1-6D2EA0C9D8F5}"/>
    <cellStyle name="Comma 2 2 3 2 4 2 7" xfId="3011" xr:uid="{3B28C6B8-4420-4A1B-A14A-FAD20E726F18}"/>
    <cellStyle name="Comma 2 2 3 2 4 3" xfId="281" xr:uid="{00000000-0005-0000-0000-0000B6000000}"/>
    <cellStyle name="Comma 2 2 3 2 4 3 2" xfId="5646" xr:uid="{54DEBB0B-34BF-4E56-95AD-6DAD42CF883A}"/>
    <cellStyle name="Comma 2 2 3 2 4 3 2 2" xfId="16180" xr:uid="{C43A14BF-52AB-4A9D-A601-07F9E3A170BC}"/>
    <cellStyle name="Comma 2 2 3 2 4 3 3" xfId="8274" xr:uid="{8BD96BF9-E934-4B90-99F8-A47DAD32F4FC}"/>
    <cellStyle name="Comma 2 2 3 2 4 3 3 2" xfId="18808" xr:uid="{1A8818E8-9D26-4CB7-A35D-10F7ADE4D642}"/>
    <cellStyle name="Comma 2 2 3 2 4 3 4" xfId="10901" xr:uid="{96A94DE7-F62F-4DAD-8363-AF68D4F902AC}"/>
    <cellStyle name="Comma 2 2 3 2 4 3 4 2" xfId="21435" xr:uid="{10DAF5B5-490A-440C-9024-5C8F7E8FDE81}"/>
    <cellStyle name="Comma 2 2 3 2 4 3 5" xfId="13553" xr:uid="{D495038D-5175-43EA-A2C1-1958A8F44775}"/>
    <cellStyle name="Comma 2 2 3 2 4 3 6" xfId="3013" xr:uid="{D3CE0844-764E-4B27-A005-0901A1C5FC7D}"/>
    <cellStyle name="Comma 2 2 3 2 4 4" xfId="282" xr:uid="{00000000-0005-0000-0000-0000B7000000}"/>
    <cellStyle name="Comma 2 2 3 2 4 4 2" xfId="5647" xr:uid="{FB9CADAD-3AEF-4935-AE86-680766384979}"/>
    <cellStyle name="Comma 2 2 3 2 4 4 2 2" xfId="16181" xr:uid="{9B9ECBE4-E8E4-4525-8136-9E2118588E36}"/>
    <cellStyle name="Comma 2 2 3 2 4 4 3" xfId="8275" xr:uid="{1BB0EE10-3DF2-4F6A-B3E9-8F6CE993CFD1}"/>
    <cellStyle name="Comma 2 2 3 2 4 4 3 2" xfId="18809" xr:uid="{942E6575-00D1-457A-A507-EB91BEF765DC}"/>
    <cellStyle name="Comma 2 2 3 2 4 4 4" xfId="10902" xr:uid="{8DBA4503-B4D3-49AC-97A9-6324B289A1EF}"/>
    <cellStyle name="Comma 2 2 3 2 4 4 4 2" xfId="21436" xr:uid="{7BADC70E-395A-4790-9460-B72AB1EAEE25}"/>
    <cellStyle name="Comma 2 2 3 2 4 4 5" xfId="13554" xr:uid="{FBDC4E2B-0AF2-4A6E-BB6D-A092FECD7A00}"/>
    <cellStyle name="Comma 2 2 3 2 4 4 6" xfId="3014" xr:uid="{23461FBE-E971-434D-99CC-DE186DD7DC90}"/>
    <cellStyle name="Comma 2 2 3 2 4 5" xfId="5643" xr:uid="{EAC87948-A68C-4C15-8E6A-43AD131714EB}"/>
    <cellStyle name="Comma 2 2 3 2 4 5 2" xfId="16177" xr:uid="{80FEE935-6D0F-4B11-949F-432E46379BEC}"/>
    <cellStyle name="Comma 2 2 3 2 4 6" xfId="8271" xr:uid="{7D60B15C-B631-4AB0-9DA4-8E9ACA4BB4A8}"/>
    <cellStyle name="Comma 2 2 3 2 4 6 2" xfId="18805" xr:uid="{2F28C493-D5B6-4637-A2EA-A98120B82E40}"/>
    <cellStyle name="Comma 2 2 3 2 4 7" xfId="10898" xr:uid="{2E6B5A27-D745-4265-91F6-A6BF99159658}"/>
    <cellStyle name="Comma 2 2 3 2 4 7 2" xfId="21432" xr:uid="{305367F2-2EF4-4495-881E-175419DE9FC2}"/>
    <cellStyle name="Comma 2 2 3 2 4 8" xfId="13550" xr:uid="{8DF20EA0-C5E0-490B-BCA4-0E83E848DE22}"/>
    <cellStyle name="Comma 2 2 3 2 4 9" xfId="3010" xr:uid="{BA035A54-EC87-4210-8453-F3BF81AB0E0D}"/>
    <cellStyle name="Comma 2 2 3 2 5" xfId="283" xr:uid="{00000000-0005-0000-0000-0000B8000000}"/>
    <cellStyle name="Comma 2 2 3 2 5 2" xfId="284" xr:uid="{00000000-0005-0000-0000-0000B9000000}"/>
    <cellStyle name="Comma 2 2 3 2 5 2 2" xfId="285" xr:uid="{00000000-0005-0000-0000-0000BA000000}"/>
    <cellStyle name="Comma 2 2 3 2 5 2 2 2" xfId="5650" xr:uid="{075F590E-D57F-49CE-87E4-100BD03E9F10}"/>
    <cellStyle name="Comma 2 2 3 2 5 2 2 2 2" xfId="16184" xr:uid="{C69C0748-83A2-42B7-A2DE-77223EF17377}"/>
    <cellStyle name="Comma 2 2 3 2 5 2 2 3" xfId="8278" xr:uid="{B3F1A7D5-44F3-4275-8C9A-536B90AF221F}"/>
    <cellStyle name="Comma 2 2 3 2 5 2 2 3 2" xfId="18812" xr:uid="{03C7C69A-56BA-4311-91FE-1CA78A37FAA9}"/>
    <cellStyle name="Comma 2 2 3 2 5 2 2 4" xfId="10905" xr:uid="{8B24C623-FDEE-455E-AB1D-EDA0CDB56CAD}"/>
    <cellStyle name="Comma 2 2 3 2 5 2 2 4 2" xfId="21439" xr:uid="{3EDB65D7-DB8A-4B66-93A2-1CC99CFA30AE}"/>
    <cellStyle name="Comma 2 2 3 2 5 2 2 5" xfId="13557" xr:uid="{2FEC74FF-F42E-4010-AD57-50C158994C62}"/>
    <cellStyle name="Comma 2 2 3 2 5 2 2 6" xfId="3017" xr:uid="{E53F4424-6C14-49AE-AC4C-98F8D81FF21C}"/>
    <cellStyle name="Comma 2 2 3 2 5 2 3" xfId="5649" xr:uid="{87487FD5-9E80-49C8-933B-A6B25E14844C}"/>
    <cellStyle name="Comma 2 2 3 2 5 2 3 2" xfId="16183" xr:uid="{35CF88BB-D818-4791-A285-478EA222672F}"/>
    <cellStyle name="Comma 2 2 3 2 5 2 4" xfId="8277" xr:uid="{1381414D-3111-4768-8C96-0B2A6CECA2CF}"/>
    <cellStyle name="Comma 2 2 3 2 5 2 4 2" xfId="18811" xr:uid="{6331D6F5-3CC5-49CD-8945-348F1EF8A304}"/>
    <cellStyle name="Comma 2 2 3 2 5 2 5" xfId="10904" xr:uid="{553E30A8-A59E-4EAC-ABD7-0FEC750BBB67}"/>
    <cellStyle name="Comma 2 2 3 2 5 2 5 2" xfId="21438" xr:uid="{FDA48FBD-1ECD-499B-980A-84BC0E470EEF}"/>
    <cellStyle name="Comma 2 2 3 2 5 2 6" xfId="13556" xr:uid="{F124E2DF-6092-4F2F-B17D-68F825D747B5}"/>
    <cellStyle name="Comma 2 2 3 2 5 2 7" xfId="3016" xr:uid="{0C09B47E-ADD3-4661-B8CB-500C36B51047}"/>
    <cellStyle name="Comma 2 2 3 2 5 3" xfId="286" xr:uid="{00000000-0005-0000-0000-0000BB000000}"/>
    <cellStyle name="Comma 2 2 3 2 5 3 2" xfId="5651" xr:uid="{350A5E82-5C25-48ED-A879-EFE56750A601}"/>
    <cellStyle name="Comma 2 2 3 2 5 3 2 2" xfId="16185" xr:uid="{D4E1B50F-6DBF-4F58-A860-7C50B3FEF31C}"/>
    <cellStyle name="Comma 2 2 3 2 5 3 3" xfId="8279" xr:uid="{00542771-00B6-4862-8DCF-B19B2A3797A1}"/>
    <cellStyle name="Comma 2 2 3 2 5 3 3 2" xfId="18813" xr:uid="{D10385CB-6983-4AF9-ACDC-B88675615C0C}"/>
    <cellStyle name="Comma 2 2 3 2 5 3 4" xfId="10906" xr:uid="{A8D1D64B-88A5-4D64-B597-4826E2513454}"/>
    <cellStyle name="Comma 2 2 3 2 5 3 4 2" xfId="21440" xr:uid="{8194112D-8845-41AB-B9D9-87D6BF89A757}"/>
    <cellStyle name="Comma 2 2 3 2 5 3 5" xfId="13558" xr:uid="{CE56C2CC-EF92-4D67-AF4D-EEAEA4B333DA}"/>
    <cellStyle name="Comma 2 2 3 2 5 3 6" xfId="3018" xr:uid="{9AF7DB45-7BE7-4E56-B4F1-AA6BC6C0B721}"/>
    <cellStyle name="Comma 2 2 3 2 5 4" xfId="287" xr:uid="{00000000-0005-0000-0000-0000BC000000}"/>
    <cellStyle name="Comma 2 2 3 2 5 4 2" xfId="5652" xr:uid="{E1C418AD-AC5B-48B1-9593-C685A81F1EE7}"/>
    <cellStyle name="Comma 2 2 3 2 5 4 2 2" xfId="16186" xr:uid="{EFA2E6F9-E967-45DA-8255-2FF0DD748210}"/>
    <cellStyle name="Comma 2 2 3 2 5 4 3" xfId="8280" xr:uid="{F53E37AF-FEA6-45BC-946D-D137399698E7}"/>
    <cellStyle name="Comma 2 2 3 2 5 4 3 2" xfId="18814" xr:uid="{F4089F5E-06A1-4D47-B255-D556871FD158}"/>
    <cellStyle name="Comma 2 2 3 2 5 4 4" xfId="10907" xr:uid="{B5E704CF-8C80-4D1C-AAA9-C3A1AF568831}"/>
    <cellStyle name="Comma 2 2 3 2 5 4 4 2" xfId="21441" xr:uid="{24C9C853-0DBB-4EF6-824E-46113FE4EE02}"/>
    <cellStyle name="Comma 2 2 3 2 5 4 5" xfId="13559" xr:uid="{7C815B2B-A582-48C2-9A08-8CC9A3117C9C}"/>
    <cellStyle name="Comma 2 2 3 2 5 4 6" xfId="3019" xr:uid="{C62AA209-91DC-4F85-AF45-03A035CBC384}"/>
    <cellStyle name="Comma 2 2 3 2 5 5" xfId="5648" xr:uid="{F74882D9-6DFC-4904-8A5B-21F639B79006}"/>
    <cellStyle name="Comma 2 2 3 2 5 5 2" xfId="16182" xr:uid="{16350F4E-9B2B-483C-A279-93BCA2F00B1F}"/>
    <cellStyle name="Comma 2 2 3 2 5 6" xfId="8276" xr:uid="{E6A41AFF-C42F-49D6-89F9-CDC56AB1F4C9}"/>
    <cellStyle name="Comma 2 2 3 2 5 6 2" xfId="18810" xr:uid="{74F3D612-1887-46FA-A812-519BF46B6988}"/>
    <cellStyle name="Comma 2 2 3 2 5 7" xfId="10903" xr:uid="{F3C17A7E-00E4-4B3E-89AD-A3087728B651}"/>
    <cellStyle name="Comma 2 2 3 2 5 7 2" xfId="21437" xr:uid="{350D8BA2-0F7A-4EA9-8E73-48E722E24158}"/>
    <cellStyle name="Comma 2 2 3 2 5 8" xfId="13555" xr:uid="{ACC89BB1-D576-4763-92A4-4357611E5E0A}"/>
    <cellStyle name="Comma 2 2 3 2 5 9" xfId="3015" xr:uid="{B9C8B62E-F7F7-4AF3-91E8-E99A48115891}"/>
    <cellStyle name="Comma 2 2 3 2 6" xfId="288" xr:uid="{00000000-0005-0000-0000-0000BD000000}"/>
    <cellStyle name="Comma 2 2 3 2 6 2" xfId="289" xr:uid="{00000000-0005-0000-0000-0000BE000000}"/>
    <cellStyle name="Comma 2 2 3 2 6 2 2" xfId="5654" xr:uid="{55AAF3BD-1351-416A-86D4-7D7F1E79CB9B}"/>
    <cellStyle name="Comma 2 2 3 2 6 2 2 2" xfId="16188" xr:uid="{60DDA962-4E11-4FF6-B0C3-5B048E91CB28}"/>
    <cellStyle name="Comma 2 2 3 2 6 2 3" xfId="8282" xr:uid="{0DF42D8F-2696-40D7-8DCA-5C6B608FBF7F}"/>
    <cellStyle name="Comma 2 2 3 2 6 2 3 2" xfId="18816" xr:uid="{B1DE2B8A-47D4-4ABB-921D-BEA90805EA12}"/>
    <cellStyle name="Comma 2 2 3 2 6 2 4" xfId="10909" xr:uid="{09AA25F3-89F4-4984-A8FA-FE3D492BE44D}"/>
    <cellStyle name="Comma 2 2 3 2 6 2 4 2" xfId="21443" xr:uid="{AB090467-3C25-41CF-A450-95B349A808C5}"/>
    <cellStyle name="Comma 2 2 3 2 6 2 5" xfId="13561" xr:uid="{60673BE5-34CD-4266-904F-230E73A5064F}"/>
    <cellStyle name="Comma 2 2 3 2 6 2 6" xfId="3021" xr:uid="{2602909A-A434-44D2-99CA-03E2FF172BC4}"/>
    <cellStyle name="Comma 2 2 3 2 6 3" xfId="290" xr:uid="{00000000-0005-0000-0000-0000BF000000}"/>
    <cellStyle name="Comma 2 2 3 2 6 3 2" xfId="5655" xr:uid="{9DBB7BA1-7A8A-49BA-BB92-8EC1EBB1AB45}"/>
    <cellStyle name="Comma 2 2 3 2 6 3 2 2" xfId="16189" xr:uid="{50D2B105-D1AD-4386-97ED-406660A887FB}"/>
    <cellStyle name="Comma 2 2 3 2 6 3 3" xfId="8283" xr:uid="{0F2A9239-3BE8-40DF-B379-15D39DA75D80}"/>
    <cellStyle name="Comma 2 2 3 2 6 3 3 2" xfId="18817" xr:uid="{D03F858D-551F-4B2C-9B4B-F477ADDE5B2B}"/>
    <cellStyle name="Comma 2 2 3 2 6 3 4" xfId="10910" xr:uid="{CEA0FDD0-E33C-4730-B55B-A97FD0948842}"/>
    <cellStyle name="Comma 2 2 3 2 6 3 4 2" xfId="21444" xr:uid="{E51D9D74-810C-4FDC-9709-2AF9AE03458F}"/>
    <cellStyle name="Comma 2 2 3 2 6 3 5" xfId="13562" xr:uid="{F12D8877-745A-4F97-A024-AA22E7D400FB}"/>
    <cellStyle name="Comma 2 2 3 2 6 3 6" xfId="3022" xr:uid="{39056B10-2FEB-44D4-9C73-EEFEC7C7021F}"/>
    <cellStyle name="Comma 2 2 3 2 6 4" xfId="5653" xr:uid="{E26A4767-EFD0-461E-8FE6-E70F20AB600A}"/>
    <cellStyle name="Comma 2 2 3 2 6 4 2" xfId="16187" xr:uid="{F3397699-9C3E-4735-98E2-64BE6093CBDE}"/>
    <cellStyle name="Comma 2 2 3 2 6 5" xfId="8281" xr:uid="{9708B364-76FF-4CB3-9B9F-C17A2867CF53}"/>
    <cellStyle name="Comma 2 2 3 2 6 5 2" xfId="18815" xr:uid="{E012A426-5CB8-423D-AF11-5EE3581BC0C8}"/>
    <cellStyle name="Comma 2 2 3 2 6 6" xfId="10908" xr:uid="{CA586B8E-2077-48E9-A72E-570D86E6110D}"/>
    <cellStyle name="Comma 2 2 3 2 6 6 2" xfId="21442" xr:uid="{473159D5-908A-45DE-A081-86A74F256AC8}"/>
    <cellStyle name="Comma 2 2 3 2 6 7" xfId="13560" xr:uid="{EA7BF919-8CB6-481E-9CB0-F4A128A4FE14}"/>
    <cellStyle name="Comma 2 2 3 2 6 8" xfId="3020" xr:uid="{1D508EDD-FC09-481B-B922-E214DA3BAAAD}"/>
    <cellStyle name="Comma 2 2 3 2 7" xfId="291" xr:uid="{00000000-0005-0000-0000-0000C0000000}"/>
    <cellStyle name="Comma 2 2 3 2 7 2" xfId="292" xr:uid="{00000000-0005-0000-0000-0000C1000000}"/>
    <cellStyle name="Comma 2 2 3 2 7 2 2" xfId="5657" xr:uid="{AE2CBBB7-37C4-42BC-B3A4-FF00F10F89FD}"/>
    <cellStyle name="Comma 2 2 3 2 7 2 2 2" xfId="16191" xr:uid="{7223CA1F-8FA3-44C9-852E-FE0A4EBF6A75}"/>
    <cellStyle name="Comma 2 2 3 2 7 2 3" xfId="8285" xr:uid="{DFA6253A-5075-45CB-B040-687130F54AA4}"/>
    <cellStyle name="Comma 2 2 3 2 7 2 3 2" xfId="18819" xr:uid="{80A2887D-8EDC-48BB-AB28-8E105B35518B}"/>
    <cellStyle name="Comma 2 2 3 2 7 2 4" xfId="10912" xr:uid="{167F0EF8-EA12-4ABD-A227-132D541B74F2}"/>
    <cellStyle name="Comma 2 2 3 2 7 2 4 2" xfId="21446" xr:uid="{FFA09467-FA09-4C54-BF2C-AD3B4A88139D}"/>
    <cellStyle name="Comma 2 2 3 2 7 2 5" xfId="13564" xr:uid="{A349A2C0-B467-423D-9D35-2879872032AD}"/>
    <cellStyle name="Comma 2 2 3 2 7 2 6" xfId="3024" xr:uid="{3DD190F9-71F8-4D02-AEA0-6660C5B2D3A5}"/>
    <cellStyle name="Comma 2 2 3 2 7 3" xfId="5656" xr:uid="{51D6EA87-39E3-4F67-955B-AEEECEEBF669}"/>
    <cellStyle name="Comma 2 2 3 2 7 3 2" xfId="16190" xr:uid="{E939041A-00CF-4ACF-9726-59434DD2EDFB}"/>
    <cellStyle name="Comma 2 2 3 2 7 4" xfId="8284" xr:uid="{AD4DCDED-63C6-4EE7-95DE-9ED9CDD058D3}"/>
    <cellStyle name="Comma 2 2 3 2 7 4 2" xfId="18818" xr:uid="{810AD70C-6C0A-4408-AACC-EF44A91856A8}"/>
    <cellStyle name="Comma 2 2 3 2 7 5" xfId="10911" xr:uid="{D139F014-B0B9-4E35-8AB5-0FB29B3E253E}"/>
    <cellStyle name="Comma 2 2 3 2 7 5 2" xfId="21445" xr:uid="{BA046C58-956E-4B54-A88E-412E8A4B0D7D}"/>
    <cellStyle name="Comma 2 2 3 2 7 6" xfId="13563" xr:uid="{79AC5143-E51C-4FE1-82B2-19D7BE5C82B2}"/>
    <cellStyle name="Comma 2 2 3 2 7 7" xfId="3023" xr:uid="{FCB0C9A7-C1D6-4B92-892D-497658D08344}"/>
    <cellStyle name="Comma 2 2 3 2 8" xfId="293" xr:uid="{00000000-0005-0000-0000-0000C2000000}"/>
    <cellStyle name="Comma 2 2 3 2 8 2" xfId="5658" xr:uid="{5DFF8FC4-3034-4B0C-A9AD-CE39C30123F8}"/>
    <cellStyle name="Comma 2 2 3 2 8 2 2" xfId="16192" xr:uid="{A573A6C4-5C5A-4504-95C7-9B967DA357A5}"/>
    <cellStyle name="Comma 2 2 3 2 8 3" xfId="8286" xr:uid="{2B6DC404-81B3-4698-A2F4-4A2D3486907C}"/>
    <cellStyle name="Comma 2 2 3 2 8 3 2" xfId="18820" xr:uid="{D71FAB63-139E-4EBD-BE4D-9BB556D808F4}"/>
    <cellStyle name="Comma 2 2 3 2 8 4" xfId="10913" xr:uid="{87A0CB5D-3287-40E8-80C1-211D389D901A}"/>
    <cellStyle name="Comma 2 2 3 2 8 4 2" xfId="21447" xr:uid="{C128A084-1EF0-494F-AF30-CCD5256D0F17}"/>
    <cellStyle name="Comma 2 2 3 2 8 5" xfId="13565" xr:uid="{7E6B3A5F-E5B8-40F1-AE81-A997389EA8F1}"/>
    <cellStyle name="Comma 2 2 3 2 8 6" xfId="3025" xr:uid="{8D1B0562-8A07-4E6E-BB3B-3B132121E66F}"/>
    <cellStyle name="Comma 2 2 3 2 9" xfId="294" xr:uid="{00000000-0005-0000-0000-0000C3000000}"/>
    <cellStyle name="Comma 2 2 3 2 9 2" xfId="5659" xr:uid="{07C9CD88-FC3A-4F8E-BD1D-AE13F416AD54}"/>
    <cellStyle name="Comma 2 2 3 2 9 2 2" xfId="16193" xr:uid="{6CEC6856-94D7-418E-9D19-A92DAFB0EB97}"/>
    <cellStyle name="Comma 2 2 3 2 9 3" xfId="8287" xr:uid="{40423A23-AA34-48C2-82EE-7E92D057C1F7}"/>
    <cellStyle name="Comma 2 2 3 2 9 3 2" xfId="18821" xr:uid="{8425169F-6E34-4691-AFF3-1487687C447C}"/>
    <cellStyle name="Comma 2 2 3 2 9 4" xfId="10914" xr:uid="{5E245855-4101-4CF8-A302-50E939875E94}"/>
    <cellStyle name="Comma 2 2 3 2 9 4 2" xfId="21448" xr:uid="{53051E7E-3483-4344-886C-A2511F0F191A}"/>
    <cellStyle name="Comma 2 2 3 2 9 5" xfId="13566" xr:uid="{42A34855-835B-457A-8D55-5A2E6ECD4DCA}"/>
    <cellStyle name="Comma 2 2 3 2 9 6" xfId="3026" xr:uid="{C315655E-EEF9-4A2C-B382-080E234F3CCB}"/>
    <cellStyle name="Comma 2 2 3 3" xfId="88" xr:uid="{00000000-0005-0000-0000-0000C4000000}"/>
    <cellStyle name="Comma 2 2 3 3 10" xfId="10719" xr:uid="{E6AC11ED-2850-4BB1-BF75-73BD25C31CB8}"/>
    <cellStyle name="Comma 2 2 3 3 10 2" xfId="21253" xr:uid="{42AF74BA-442E-47DB-BD86-12CEE0396EBD}"/>
    <cellStyle name="Comma 2 2 3 3 11" xfId="13371" xr:uid="{634C69C5-E4D1-4E04-9117-150F027D5E8C}"/>
    <cellStyle name="Comma 2 2 3 3 12" xfId="2831" xr:uid="{5329E406-E8E7-4A5B-A6A1-1DFFFFA8FB49}"/>
    <cellStyle name="Comma 2 2 3 3 2" xfId="142" xr:uid="{00000000-0005-0000-0000-0000C5000000}"/>
    <cellStyle name="Comma 2 2 3 3 2 2" xfId="297" xr:uid="{00000000-0005-0000-0000-0000C6000000}"/>
    <cellStyle name="Comma 2 2 3 3 2 2 2" xfId="5662" xr:uid="{E901008E-BD65-4C3B-841C-DFDE462C82B5}"/>
    <cellStyle name="Comma 2 2 3 3 2 2 2 2" xfId="16196" xr:uid="{125C0075-7E89-46F7-BC1B-B864D5854556}"/>
    <cellStyle name="Comma 2 2 3 3 2 2 3" xfId="8290" xr:uid="{EF52B33A-7F27-4647-ADE1-B6FFB37F3FD0}"/>
    <cellStyle name="Comma 2 2 3 3 2 2 3 2" xfId="18824" xr:uid="{265FB4CB-C6BE-494A-A0CB-5EA567799B18}"/>
    <cellStyle name="Comma 2 2 3 3 2 2 4" xfId="10917" xr:uid="{8BAA1AE7-221E-4277-BFEE-E32A41CE29A2}"/>
    <cellStyle name="Comma 2 2 3 3 2 2 4 2" xfId="21451" xr:uid="{2F327EA1-66DB-4CCC-8875-B64D0DD39006}"/>
    <cellStyle name="Comma 2 2 3 3 2 2 5" xfId="13569" xr:uid="{ECCB980C-82FB-4B74-8E48-810B24BE8B6B}"/>
    <cellStyle name="Comma 2 2 3 3 2 2 6" xfId="3029" xr:uid="{D3E810B4-CC71-4816-B197-200ABB0E2DDC}"/>
    <cellStyle name="Comma 2 2 3 3 2 3" xfId="2718" xr:uid="{00000000-0005-0000-0000-0000C7000000}"/>
    <cellStyle name="Comma 2 2 3 3 2 3 2" xfId="8037" xr:uid="{81FCBD9A-F0FA-4B7D-A959-39066396A09D}"/>
    <cellStyle name="Comma 2 2 3 3 2 3 2 2" xfId="18571" xr:uid="{FA7AF663-3A31-48FA-866A-2994C0E4E29F}"/>
    <cellStyle name="Comma 2 2 3 3 2 3 3" xfId="10665" xr:uid="{CAE9CF48-64C9-441E-B3C3-7E0D9A62C8BF}"/>
    <cellStyle name="Comma 2 2 3 3 2 3 3 2" xfId="21199" xr:uid="{B2F54197-69DF-4CCE-B6A9-7B7FB7F3B97E}"/>
    <cellStyle name="Comma 2 2 3 3 2 3 4" xfId="13292" xr:uid="{577B9388-FB85-4902-AFFA-D43BBDD57BBD}"/>
    <cellStyle name="Comma 2 2 3 3 2 3 4 2" xfId="23826" xr:uid="{3C580C31-7DBD-4E20-A226-99A0CD0B805B}"/>
    <cellStyle name="Comma 2 2 3 3 2 3 5" xfId="15944" xr:uid="{B1E23666-60D0-4EE8-BEC1-3546EF254154}"/>
    <cellStyle name="Comma 2 2 3 3 2 3 6" xfId="5405" xr:uid="{EE4B0800-3658-4054-B204-36F08A491B61}"/>
    <cellStyle name="Comma 2 2 3 3 2 4" xfId="296" xr:uid="{00000000-0005-0000-0000-0000C8000000}"/>
    <cellStyle name="Comma 2 2 3 3 2 4 2" xfId="5661" xr:uid="{883B66C9-1A9B-437B-86ED-FDC69D7D036B}"/>
    <cellStyle name="Comma 2 2 3 3 2 4 2 2" xfId="16195" xr:uid="{2F1D1C22-D3BD-49C5-B848-09FA62F38014}"/>
    <cellStyle name="Comma 2 2 3 3 2 4 3" xfId="8289" xr:uid="{33D0A2A6-4596-40E6-888D-14E50557B280}"/>
    <cellStyle name="Comma 2 2 3 3 2 4 3 2" xfId="18823" xr:uid="{CB1D089F-AE2F-4D39-84F5-B85FA3FD25E6}"/>
    <cellStyle name="Comma 2 2 3 3 2 4 4" xfId="10916" xr:uid="{9A077F9E-2DE2-4413-B267-EFE748B8ADA4}"/>
    <cellStyle name="Comma 2 2 3 3 2 4 4 2" xfId="21450" xr:uid="{367F18FB-208B-4F41-9D53-AD941094ECD5}"/>
    <cellStyle name="Comma 2 2 3 3 2 4 5" xfId="13568" xr:uid="{1FEF3A75-22C7-4A4B-9595-7D47F92800DC}"/>
    <cellStyle name="Comma 2 2 3 3 2 4 6" xfId="3028" xr:uid="{589CC5EB-A7E2-4A7E-9757-17B5E93DB9FB}"/>
    <cellStyle name="Comma 2 2 3 3 2 5" xfId="5518" xr:uid="{21AEE8F9-DE43-4FD6-991A-E7B28FAC7E8A}"/>
    <cellStyle name="Comma 2 2 3 3 2 5 2" xfId="16052" xr:uid="{7EFBBE73-8598-408D-AD07-DC68CAD248D1}"/>
    <cellStyle name="Comma 2 2 3 3 2 6" xfId="8146" xr:uid="{49A63CE3-4150-478E-8B1B-B99AD7FA1A60}"/>
    <cellStyle name="Comma 2 2 3 3 2 6 2" xfId="18680" xr:uid="{6CAC8C4B-2F30-409E-8E93-D932B9115563}"/>
    <cellStyle name="Comma 2 2 3 3 2 7" xfId="10773" xr:uid="{661C4070-9BE0-4568-8087-9BF2879B9739}"/>
    <cellStyle name="Comma 2 2 3 3 2 7 2" xfId="21307" xr:uid="{DC4F9505-5001-4F1F-B556-1AA64003D0FB}"/>
    <cellStyle name="Comma 2 2 3 3 2 8" xfId="13425" xr:uid="{17D90133-6D07-412C-B0DC-D95710F3755E}"/>
    <cellStyle name="Comma 2 2 3 3 2 9" xfId="2885" xr:uid="{8EB0E246-5472-4332-831A-A147403EE777}"/>
    <cellStyle name="Comma 2 2 3 3 3" xfId="298" xr:uid="{00000000-0005-0000-0000-0000C9000000}"/>
    <cellStyle name="Comma 2 2 3 3 3 2" xfId="5663" xr:uid="{486DC65D-3D95-4DD6-82AE-0152BA321BF2}"/>
    <cellStyle name="Comma 2 2 3 3 3 2 2" xfId="16197" xr:uid="{F92DB6E3-D048-46F8-9CA4-59C009A5C550}"/>
    <cellStyle name="Comma 2 2 3 3 3 3" xfId="8291" xr:uid="{2513163D-547D-4194-9CCE-78D470B1163C}"/>
    <cellStyle name="Comma 2 2 3 3 3 3 2" xfId="18825" xr:uid="{6B453430-78F5-409E-B66F-00F13A0E9B9F}"/>
    <cellStyle name="Comma 2 2 3 3 3 4" xfId="10918" xr:uid="{4ACDC561-FB98-4467-8352-1AED560FA4A5}"/>
    <cellStyle name="Comma 2 2 3 3 3 4 2" xfId="21452" xr:uid="{53C1C700-E59E-4379-BFE0-7C26E55C6EB0}"/>
    <cellStyle name="Comma 2 2 3 3 3 5" xfId="13570" xr:uid="{24873410-D472-41FB-85CD-3FEAC6B98336}"/>
    <cellStyle name="Comma 2 2 3 3 3 6" xfId="3030" xr:uid="{4BB250D5-67D6-4AE8-8960-759AAA7542E9}"/>
    <cellStyle name="Comma 2 2 3 3 4" xfId="299" xr:uid="{00000000-0005-0000-0000-0000CA000000}"/>
    <cellStyle name="Comma 2 2 3 3 4 2" xfId="5664" xr:uid="{89AEA2B5-0B0B-45AF-B01D-AFC608390D41}"/>
    <cellStyle name="Comma 2 2 3 3 4 2 2" xfId="16198" xr:uid="{0A2DF78F-114C-4087-96AF-A00D86A66D7F}"/>
    <cellStyle name="Comma 2 2 3 3 4 3" xfId="8292" xr:uid="{C296A6CD-FE51-408E-8BD1-8E9C9BD8AA7A}"/>
    <cellStyle name="Comma 2 2 3 3 4 3 2" xfId="18826" xr:uid="{28B953DD-A97E-43A0-A13C-06A8AD7B178E}"/>
    <cellStyle name="Comma 2 2 3 3 4 4" xfId="10919" xr:uid="{280C65AD-2531-4E1C-BD68-98F4B1F073C5}"/>
    <cellStyle name="Comma 2 2 3 3 4 4 2" xfId="21453" xr:uid="{71D70B00-E512-4643-993F-29C2C08EA3E3}"/>
    <cellStyle name="Comma 2 2 3 3 4 5" xfId="13571" xr:uid="{B8931B81-405F-46C9-A638-212A896A917B}"/>
    <cellStyle name="Comma 2 2 3 3 4 6" xfId="3031" xr:uid="{2072E3E0-D641-4B04-AFF4-FA6C8B284813}"/>
    <cellStyle name="Comma 2 2 3 3 5" xfId="2605" xr:uid="{00000000-0005-0000-0000-0000CB000000}"/>
    <cellStyle name="Comma 2 2 3 3 5 2" xfId="7929" xr:uid="{EC00E3B6-CF22-4405-BAE1-2971C9E8C6D2}"/>
    <cellStyle name="Comma 2 2 3 3 5 2 2" xfId="18463" xr:uid="{DDDBBED5-48CA-4C8B-A672-EE7506A99EDB}"/>
    <cellStyle name="Comma 2 2 3 3 5 3" xfId="10557" xr:uid="{36AEB236-7474-41EE-8EA2-F6BE331ED918}"/>
    <cellStyle name="Comma 2 2 3 3 5 3 2" xfId="21091" xr:uid="{44DE534F-ABD0-464A-AECC-B1EC9C6FB33B}"/>
    <cellStyle name="Comma 2 2 3 3 5 4" xfId="13184" xr:uid="{92AF1D64-5A36-4969-97B2-B5BCD5BD5266}"/>
    <cellStyle name="Comma 2 2 3 3 5 4 2" xfId="23718" xr:uid="{2824E740-034F-4FBD-9D04-31C4683BB24C}"/>
    <cellStyle name="Comma 2 2 3 3 5 5" xfId="15836" xr:uid="{61FEE247-6911-42EA-9DE9-8A9FAB3C6F65}"/>
    <cellStyle name="Comma 2 2 3 3 5 6" xfId="5297" xr:uid="{8D1B079F-2C67-4550-8E71-CBA08AC89617}"/>
    <cellStyle name="Comma 2 2 3 3 6" xfId="2664" xr:uid="{00000000-0005-0000-0000-0000CC000000}"/>
    <cellStyle name="Comma 2 2 3 3 6 2" xfId="7983" xr:uid="{9112A5AF-3E88-479B-86E7-58E1D324A6FB}"/>
    <cellStyle name="Comma 2 2 3 3 6 2 2" xfId="18517" xr:uid="{AB203C46-AEA8-456F-B4FC-152833CC9ABB}"/>
    <cellStyle name="Comma 2 2 3 3 6 3" xfId="10611" xr:uid="{73C427DF-81E6-44CB-9468-344598783E23}"/>
    <cellStyle name="Comma 2 2 3 3 6 3 2" xfId="21145" xr:uid="{59AE0EF4-40B7-45D7-B283-80B86D0D2B35}"/>
    <cellStyle name="Comma 2 2 3 3 6 4" xfId="13238" xr:uid="{795F1911-F625-4BA1-A4E8-E3330DED726A}"/>
    <cellStyle name="Comma 2 2 3 3 6 4 2" xfId="23772" xr:uid="{E27FC1FF-CABA-4969-87B0-CECC51698CD1}"/>
    <cellStyle name="Comma 2 2 3 3 6 5" xfId="15890" xr:uid="{A90711A6-E003-426A-A826-0C749DCE15E3}"/>
    <cellStyle name="Comma 2 2 3 3 6 6" xfId="5351" xr:uid="{C16E7E26-1732-405E-8F1C-908FE295C68B}"/>
    <cellStyle name="Comma 2 2 3 3 7" xfId="295" xr:uid="{00000000-0005-0000-0000-0000CD000000}"/>
    <cellStyle name="Comma 2 2 3 3 7 2" xfId="5660" xr:uid="{172ED29D-6FA7-4397-8F6A-921C69D7273F}"/>
    <cellStyle name="Comma 2 2 3 3 7 2 2" xfId="16194" xr:uid="{ED6BE071-E188-4431-8183-C909D872DF45}"/>
    <cellStyle name="Comma 2 2 3 3 7 3" xfId="8288" xr:uid="{1C99AAA1-F0AE-41B7-AC8F-543419C0DB79}"/>
    <cellStyle name="Comma 2 2 3 3 7 3 2" xfId="18822" xr:uid="{3CB41E32-29B0-47A0-94B8-2E1D1EFB3FD6}"/>
    <cellStyle name="Comma 2 2 3 3 7 4" xfId="10915" xr:uid="{11455D5B-6533-4605-B29C-EDB5A9E6ADA0}"/>
    <cellStyle name="Comma 2 2 3 3 7 4 2" xfId="21449" xr:uid="{361932C2-6549-4271-8593-8E4CE9BB9EE0}"/>
    <cellStyle name="Comma 2 2 3 3 7 5" xfId="13567" xr:uid="{DAB3D19B-A5AB-49DD-97B2-962A05D34CDD}"/>
    <cellStyle name="Comma 2 2 3 3 7 6" xfId="3027" xr:uid="{8D22DC32-F5C8-4EE1-8E49-D724D6353C04}"/>
    <cellStyle name="Comma 2 2 3 3 8" xfId="5464" xr:uid="{5072F5D7-999A-416E-ABF5-EFC3A6C37BB5}"/>
    <cellStyle name="Comma 2 2 3 3 8 2" xfId="15998" xr:uid="{1544AC86-A69F-4F2B-8234-3D86992259CD}"/>
    <cellStyle name="Comma 2 2 3 3 9" xfId="8092" xr:uid="{EAEFD37B-8DE2-4501-9B5C-A4F961B013FD}"/>
    <cellStyle name="Comma 2 2 3 3 9 2" xfId="18626" xr:uid="{1834E123-AA0F-44AC-8203-69965CEB5C39}"/>
    <cellStyle name="Comma 2 2 3 4" xfId="115" xr:uid="{00000000-0005-0000-0000-0000CE000000}"/>
    <cellStyle name="Comma 2 2 3 4 10" xfId="13398" xr:uid="{800F72A8-B80C-4310-B2B9-873E22873A74}"/>
    <cellStyle name="Comma 2 2 3 4 11" xfId="2858" xr:uid="{FD999AE4-13E2-4232-8DFD-DB0E8E1D36AA}"/>
    <cellStyle name="Comma 2 2 3 4 2" xfId="301" xr:uid="{00000000-0005-0000-0000-0000CF000000}"/>
    <cellStyle name="Comma 2 2 3 4 2 2" xfId="302" xr:uid="{00000000-0005-0000-0000-0000D0000000}"/>
    <cellStyle name="Comma 2 2 3 4 2 2 2" xfId="5667" xr:uid="{77A998D2-6E2B-45F1-97B5-A845D30A19B2}"/>
    <cellStyle name="Comma 2 2 3 4 2 2 2 2" xfId="16201" xr:uid="{A57CA3D3-B36F-4E5E-9776-12D7216CA9E0}"/>
    <cellStyle name="Comma 2 2 3 4 2 2 3" xfId="8295" xr:uid="{F0544CFF-8D00-4C92-AD7E-6405DE6DEE0F}"/>
    <cellStyle name="Comma 2 2 3 4 2 2 3 2" xfId="18829" xr:uid="{045DE35F-0E71-4D74-A57D-622EEFC1BCB0}"/>
    <cellStyle name="Comma 2 2 3 4 2 2 4" xfId="10922" xr:uid="{4D09F004-DC95-4439-A63D-727CF16FA5CE}"/>
    <cellStyle name="Comma 2 2 3 4 2 2 4 2" xfId="21456" xr:uid="{8A21098E-7ABD-4B5D-9776-0E57A9637D94}"/>
    <cellStyle name="Comma 2 2 3 4 2 2 5" xfId="13574" xr:uid="{1A989D06-ECF9-49FE-8CAE-BCAF6D021CFF}"/>
    <cellStyle name="Comma 2 2 3 4 2 2 6" xfId="3034" xr:uid="{56CA248F-BC8E-4C4D-8E03-BF54897CCA71}"/>
    <cellStyle name="Comma 2 2 3 4 2 3" xfId="5666" xr:uid="{320E6844-C316-448F-8D2B-EA75C1DA9261}"/>
    <cellStyle name="Comma 2 2 3 4 2 3 2" xfId="16200" xr:uid="{1ADEE0F5-CE22-4A7A-B9FA-2EE80705AA16}"/>
    <cellStyle name="Comma 2 2 3 4 2 4" xfId="8294" xr:uid="{25256AEB-7345-4CA9-BD66-E25054CC1A94}"/>
    <cellStyle name="Comma 2 2 3 4 2 4 2" xfId="18828" xr:uid="{31829DB0-8FC6-4C0D-9CDE-7B7332C1EAB7}"/>
    <cellStyle name="Comma 2 2 3 4 2 5" xfId="10921" xr:uid="{AE346D65-3DE5-48E7-B10D-93F71B6446B0}"/>
    <cellStyle name="Comma 2 2 3 4 2 5 2" xfId="21455" xr:uid="{DFDF4B2C-58D2-4E54-B06B-1EB235D3CE1C}"/>
    <cellStyle name="Comma 2 2 3 4 2 6" xfId="13573" xr:uid="{62BB7524-E8DA-41DC-A54F-0CF5687311C2}"/>
    <cellStyle name="Comma 2 2 3 4 2 7" xfId="3033" xr:uid="{2F59D8AB-83EA-4C59-ACD8-8E5880560E24}"/>
    <cellStyle name="Comma 2 2 3 4 3" xfId="303" xr:uid="{00000000-0005-0000-0000-0000D1000000}"/>
    <cellStyle name="Comma 2 2 3 4 3 2" xfId="5668" xr:uid="{5A52C04A-A573-4F30-BF9F-1CAF1CA70818}"/>
    <cellStyle name="Comma 2 2 3 4 3 2 2" xfId="16202" xr:uid="{23E8A52A-E2E6-4083-8706-765AB9E6313E}"/>
    <cellStyle name="Comma 2 2 3 4 3 3" xfId="8296" xr:uid="{DDA2C902-D939-4E63-8F08-A78B3F958FCA}"/>
    <cellStyle name="Comma 2 2 3 4 3 3 2" xfId="18830" xr:uid="{046C26E6-559F-48E8-B54B-255049097D1D}"/>
    <cellStyle name="Comma 2 2 3 4 3 4" xfId="10923" xr:uid="{E040BE3F-551F-4B4F-9C0D-A32796C39FE8}"/>
    <cellStyle name="Comma 2 2 3 4 3 4 2" xfId="21457" xr:uid="{CEE63F80-04B6-4BA9-A562-807F809C411F}"/>
    <cellStyle name="Comma 2 2 3 4 3 5" xfId="13575" xr:uid="{63C9124E-A101-4616-A18F-8D4CD0A1B1D2}"/>
    <cellStyle name="Comma 2 2 3 4 3 6" xfId="3035" xr:uid="{648AFE10-D6AD-4076-A6B7-CB123DA221E9}"/>
    <cellStyle name="Comma 2 2 3 4 4" xfId="304" xr:uid="{00000000-0005-0000-0000-0000D2000000}"/>
    <cellStyle name="Comma 2 2 3 4 4 2" xfId="5669" xr:uid="{0A7A0F9D-9E01-4501-96F7-08A894FAF8B5}"/>
    <cellStyle name="Comma 2 2 3 4 4 2 2" xfId="16203" xr:uid="{49FF72C1-0C9C-4DFA-93FC-7A26B66C6690}"/>
    <cellStyle name="Comma 2 2 3 4 4 3" xfId="8297" xr:uid="{9BA9C51C-9EA0-43FA-91A7-B13AFEFABB82}"/>
    <cellStyle name="Comma 2 2 3 4 4 3 2" xfId="18831" xr:uid="{A6FE7920-9726-4B86-A56B-096188F2B171}"/>
    <cellStyle name="Comma 2 2 3 4 4 4" xfId="10924" xr:uid="{7F376AC6-7A91-4E3E-961B-9463B4BA9697}"/>
    <cellStyle name="Comma 2 2 3 4 4 4 2" xfId="21458" xr:uid="{12EDA25B-2CB6-4861-8E40-29E786638171}"/>
    <cellStyle name="Comma 2 2 3 4 4 5" xfId="13576" xr:uid="{A2C9CC3A-A30D-499A-93BF-8D12109FAECA}"/>
    <cellStyle name="Comma 2 2 3 4 4 6" xfId="3036" xr:uid="{28376F37-A97C-42DE-99C6-870B594EB5C1}"/>
    <cellStyle name="Comma 2 2 3 4 5" xfId="2691" xr:uid="{00000000-0005-0000-0000-0000D3000000}"/>
    <cellStyle name="Comma 2 2 3 4 5 2" xfId="8010" xr:uid="{6AF9AC19-4FE4-4EA0-8C5C-E5AFC8F7B8FF}"/>
    <cellStyle name="Comma 2 2 3 4 5 2 2" xfId="18544" xr:uid="{DCC4F14D-3697-4E7B-8204-E3A45800D9AA}"/>
    <cellStyle name="Comma 2 2 3 4 5 3" xfId="10638" xr:uid="{9977C320-C96D-40D6-B768-599DF056280E}"/>
    <cellStyle name="Comma 2 2 3 4 5 3 2" xfId="21172" xr:uid="{BDDCA8DC-577F-412D-B796-8DC33CB2C45F}"/>
    <cellStyle name="Comma 2 2 3 4 5 4" xfId="13265" xr:uid="{B9FE9793-0C8A-41C6-955F-DD2F445635B2}"/>
    <cellStyle name="Comma 2 2 3 4 5 4 2" xfId="23799" xr:uid="{724AAA34-5405-4296-8397-35534B545908}"/>
    <cellStyle name="Comma 2 2 3 4 5 5" xfId="15917" xr:uid="{AFB39FEF-DFD8-4F5D-AE55-1060903924FA}"/>
    <cellStyle name="Comma 2 2 3 4 5 6" xfId="5378" xr:uid="{7EEB1231-EA14-466C-BE5E-EE16729594A6}"/>
    <cellStyle name="Comma 2 2 3 4 6" xfId="300" xr:uid="{00000000-0005-0000-0000-0000D4000000}"/>
    <cellStyle name="Comma 2 2 3 4 6 2" xfId="5665" xr:uid="{28E78AE1-7B8C-40DD-A247-E83B0A6C8B4C}"/>
    <cellStyle name="Comma 2 2 3 4 6 2 2" xfId="16199" xr:uid="{51726B44-AFC9-4E50-874A-24C23713D2EB}"/>
    <cellStyle name="Comma 2 2 3 4 6 3" xfId="8293" xr:uid="{CCC787C7-10CA-4B2B-921B-B3223D8069FA}"/>
    <cellStyle name="Comma 2 2 3 4 6 3 2" xfId="18827" xr:uid="{9E546A5D-C43E-4E32-A4B0-9F7D6C25845A}"/>
    <cellStyle name="Comma 2 2 3 4 6 4" xfId="10920" xr:uid="{9589F288-C4BC-4554-9ED3-7473CF3A6757}"/>
    <cellStyle name="Comma 2 2 3 4 6 4 2" xfId="21454" xr:uid="{A1C68ABF-704D-457C-804B-F41A2790D344}"/>
    <cellStyle name="Comma 2 2 3 4 6 5" xfId="13572" xr:uid="{87E814E2-27F2-4FBA-B74E-61AE35FC6DF1}"/>
    <cellStyle name="Comma 2 2 3 4 6 6" xfId="3032" xr:uid="{201975D7-3CC2-4297-8A59-F287AF16006F}"/>
    <cellStyle name="Comma 2 2 3 4 7" xfId="5491" xr:uid="{E70D99D4-3AEA-4AF8-93FE-2088AB4342AD}"/>
    <cellStyle name="Comma 2 2 3 4 7 2" xfId="16025" xr:uid="{9FE9E5EE-2DBE-4B87-9C44-BAEA1C90C340}"/>
    <cellStyle name="Comma 2 2 3 4 8" xfId="8119" xr:uid="{2F89F391-3055-4A6B-BD2C-9FE0CB36B1B0}"/>
    <cellStyle name="Comma 2 2 3 4 8 2" xfId="18653" xr:uid="{8A9828DF-47F3-4FD5-8E61-162790C527D2}"/>
    <cellStyle name="Comma 2 2 3 4 9" xfId="10746" xr:uid="{C1DF988A-F7DA-4F66-A847-39BD5A72CEC6}"/>
    <cellStyle name="Comma 2 2 3 4 9 2" xfId="21280" xr:uid="{DA91B731-A4EF-4C8C-93D8-41032773BED3}"/>
    <cellStyle name="Comma 2 2 3 5" xfId="305" xr:uid="{00000000-0005-0000-0000-0000D5000000}"/>
    <cellStyle name="Comma 2 2 3 5 2" xfId="306" xr:uid="{00000000-0005-0000-0000-0000D6000000}"/>
    <cellStyle name="Comma 2 2 3 5 2 2" xfId="307" xr:uid="{00000000-0005-0000-0000-0000D7000000}"/>
    <cellStyle name="Comma 2 2 3 5 2 2 2" xfId="5672" xr:uid="{A723D66E-9105-4DBD-98E2-30C4866C7CDA}"/>
    <cellStyle name="Comma 2 2 3 5 2 2 2 2" xfId="16206" xr:uid="{A9B5756E-F11D-4EE5-99BA-23F85C0FDE19}"/>
    <cellStyle name="Comma 2 2 3 5 2 2 3" xfId="8300" xr:uid="{CE853BA5-A6D5-4F1D-AFDB-6B607423319A}"/>
    <cellStyle name="Comma 2 2 3 5 2 2 3 2" xfId="18834" xr:uid="{BF45BAB8-E97C-4007-AFFF-DCFA4C3C61E7}"/>
    <cellStyle name="Comma 2 2 3 5 2 2 4" xfId="10927" xr:uid="{DED8CA60-ECEF-4BDD-AF48-E2814AE8D55E}"/>
    <cellStyle name="Comma 2 2 3 5 2 2 4 2" xfId="21461" xr:uid="{B71B5EE4-2180-439C-9BF5-0176949BAAE5}"/>
    <cellStyle name="Comma 2 2 3 5 2 2 5" xfId="13579" xr:uid="{00081DC2-3C36-4E37-8E6E-498E521A8F41}"/>
    <cellStyle name="Comma 2 2 3 5 2 2 6" xfId="3039" xr:uid="{ECEAE856-C219-40C1-99C0-960610F48E38}"/>
    <cellStyle name="Comma 2 2 3 5 2 3" xfId="5671" xr:uid="{ACDC13C9-EAE3-4865-B4F7-97F8ADBC5B43}"/>
    <cellStyle name="Comma 2 2 3 5 2 3 2" xfId="16205" xr:uid="{6DC87B21-D797-4D18-8F0A-2FFD76A9218D}"/>
    <cellStyle name="Comma 2 2 3 5 2 4" xfId="8299" xr:uid="{C09A0321-6469-4E96-9CBB-8416A7683A08}"/>
    <cellStyle name="Comma 2 2 3 5 2 4 2" xfId="18833" xr:uid="{B2E7EC82-4F77-4C7F-B28A-A14237F69FF5}"/>
    <cellStyle name="Comma 2 2 3 5 2 5" xfId="10926" xr:uid="{DE3FCC78-5F1D-4BBF-A1D2-FE3B273B8402}"/>
    <cellStyle name="Comma 2 2 3 5 2 5 2" xfId="21460" xr:uid="{340CFECC-E35C-46EA-9BF0-B4D2C1F24531}"/>
    <cellStyle name="Comma 2 2 3 5 2 6" xfId="13578" xr:uid="{5BD6EBC7-41DF-4B42-B7EA-31BFF39C5444}"/>
    <cellStyle name="Comma 2 2 3 5 2 7" xfId="3038" xr:uid="{776331D0-CCFE-408F-A4FE-E981F2046AAD}"/>
    <cellStyle name="Comma 2 2 3 5 3" xfId="308" xr:uid="{00000000-0005-0000-0000-0000D8000000}"/>
    <cellStyle name="Comma 2 2 3 5 3 2" xfId="5673" xr:uid="{E401E180-45A1-4F46-BF42-E631AAC7646A}"/>
    <cellStyle name="Comma 2 2 3 5 3 2 2" xfId="16207" xr:uid="{DAADBD7F-2945-46CA-9910-CB2BC225EFC6}"/>
    <cellStyle name="Comma 2 2 3 5 3 3" xfId="8301" xr:uid="{AC632442-519A-429A-A913-035D57579FD9}"/>
    <cellStyle name="Comma 2 2 3 5 3 3 2" xfId="18835" xr:uid="{4F6E500C-01A6-431A-8B44-83EC4F29BEF1}"/>
    <cellStyle name="Comma 2 2 3 5 3 4" xfId="10928" xr:uid="{1484C39A-D1AC-41AC-AF10-D4FE39230F5B}"/>
    <cellStyle name="Comma 2 2 3 5 3 4 2" xfId="21462" xr:uid="{5FAA519B-C086-46E9-8E58-D9D5B6F7C6A4}"/>
    <cellStyle name="Comma 2 2 3 5 3 5" xfId="13580" xr:uid="{7AAA6D8E-3FB2-42A1-A346-5EC3168ABA6A}"/>
    <cellStyle name="Comma 2 2 3 5 3 6" xfId="3040" xr:uid="{4BF26800-85AC-48E8-97B7-08A0C43444EC}"/>
    <cellStyle name="Comma 2 2 3 5 4" xfId="309" xr:uid="{00000000-0005-0000-0000-0000D9000000}"/>
    <cellStyle name="Comma 2 2 3 5 4 2" xfId="5674" xr:uid="{DD3A4EF5-F0B4-4DF6-9780-7C37DFACF4D5}"/>
    <cellStyle name="Comma 2 2 3 5 4 2 2" xfId="16208" xr:uid="{C854CBB1-8327-4E68-BB24-6B4584BEF791}"/>
    <cellStyle name="Comma 2 2 3 5 4 3" xfId="8302" xr:uid="{A3A0DBBC-404F-45A9-BBF5-BD72ADAE68AD}"/>
    <cellStyle name="Comma 2 2 3 5 4 3 2" xfId="18836" xr:uid="{44310D95-DB74-4031-898A-413DE94D5560}"/>
    <cellStyle name="Comma 2 2 3 5 4 4" xfId="10929" xr:uid="{DFDD9BB1-4DB5-4477-88E0-FFDA0335940D}"/>
    <cellStyle name="Comma 2 2 3 5 4 4 2" xfId="21463" xr:uid="{1755F4FA-CF03-49B7-A539-FE5E83B5A811}"/>
    <cellStyle name="Comma 2 2 3 5 4 5" xfId="13581" xr:uid="{2617DF24-927D-403A-A467-1AF84A8149E3}"/>
    <cellStyle name="Comma 2 2 3 5 4 6" xfId="3041" xr:uid="{C46C5418-6C13-49A9-B13E-93C553E5D7EF}"/>
    <cellStyle name="Comma 2 2 3 5 5" xfId="5670" xr:uid="{0B95C2DC-E6D9-4226-A1ED-A9B58E97A003}"/>
    <cellStyle name="Comma 2 2 3 5 5 2" xfId="16204" xr:uid="{A064DB01-8AE7-4557-A270-50C2054B0F83}"/>
    <cellStyle name="Comma 2 2 3 5 6" xfId="8298" xr:uid="{0F6CC3BC-A75E-49F4-BF46-91887E86E414}"/>
    <cellStyle name="Comma 2 2 3 5 6 2" xfId="18832" xr:uid="{0D25DB61-75ED-446F-B5BF-A22B456C2F03}"/>
    <cellStyle name="Comma 2 2 3 5 7" xfId="10925" xr:uid="{8593B383-F7A0-43DF-A796-0DC6D4F75904}"/>
    <cellStyle name="Comma 2 2 3 5 7 2" xfId="21459" xr:uid="{E0CEABDD-B0DF-4258-992B-CD3A6B9BDF60}"/>
    <cellStyle name="Comma 2 2 3 5 8" xfId="13577" xr:uid="{C2849EBF-7949-4829-B12E-64BBD716A937}"/>
    <cellStyle name="Comma 2 2 3 5 9" xfId="3037" xr:uid="{DF8E9437-5765-46C0-A51C-D90B1425FF3C}"/>
    <cellStyle name="Comma 2 2 3 6" xfId="310" xr:uid="{00000000-0005-0000-0000-0000DA000000}"/>
    <cellStyle name="Comma 2 2 3 6 2" xfId="311" xr:uid="{00000000-0005-0000-0000-0000DB000000}"/>
    <cellStyle name="Comma 2 2 3 6 2 2" xfId="312" xr:uid="{00000000-0005-0000-0000-0000DC000000}"/>
    <cellStyle name="Comma 2 2 3 6 2 2 2" xfId="5677" xr:uid="{CF726CA9-A0B9-4695-87D3-6194F288E801}"/>
    <cellStyle name="Comma 2 2 3 6 2 2 2 2" xfId="16211" xr:uid="{C5F2D9FB-61A8-46F3-96ED-03A44A135729}"/>
    <cellStyle name="Comma 2 2 3 6 2 2 3" xfId="8305" xr:uid="{66FCBB3F-A774-4B22-97BA-EC56D7A0B1B4}"/>
    <cellStyle name="Comma 2 2 3 6 2 2 3 2" xfId="18839" xr:uid="{6E0AAD57-8D27-492A-AB64-877F9E6B2545}"/>
    <cellStyle name="Comma 2 2 3 6 2 2 4" xfId="10932" xr:uid="{9EE04713-1FF1-4C5F-A143-E83B4E0ED2BC}"/>
    <cellStyle name="Comma 2 2 3 6 2 2 4 2" xfId="21466" xr:uid="{0D0C4A54-8EA0-427D-8C1E-70FA5B076F45}"/>
    <cellStyle name="Comma 2 2 3 6 2 2 5" xfId="13584" xr:uid="{4BE334E9-278B-4754-8B05-A8C0BD143942}"/>
    <cellStyle name="Comma 2 2 3 6 2 2 6" xfId="3044" xr:uid="{F6F82613-ADD3-41E6-9E38-BD8E17066FBF}"/>
    <cellStyle name="Comma 2 2 3 6 2 3" xfId="5676" xr:uid="{0891FAD6-267A-4CF1-98A2-B06648A84253}"/>
    <cellStyle name="Comma 2 2 3 6 2 3 2" xfId="16210" xr:uid="{DCC68F19-5B38-4CF8-A422-052364CBF8B7}"/>
    <cellStyle name="Comma 2 2 3 6 2 4" xfId="8304" xr:uid="{2402CCCC-7A29-4944-A1BD-2B80EA06ECDD}"/>
    <cellStyle name="Comma 2 2 3 6 2 4 2" xfId="18838" xr:uid="{6280BA6C-EE03-4298-BB5F-837D78BDA15E}"/>
    <cellStyle name="Comma 2 2 3 6 2 5" xfId="10931" xr:uid="{8ADCEE81-1BC3-4B8E-8E92-5B2789B40E0F}"/>
    <cellStyle name="Comma 2 2 3 6 2 5 2" xfId="21465" xr:uid="{4E6AE6EA-34E5-406B-853C-BF2E90D31204}"/>
    <cellStyle name="Comma 2 2 3 6 2 6" xfId="13583" xr:uid="{19CD195F-AC87-4C8F-913D-8E428275AA26}"/>
    <cellStyle name="Comma 2 2 3 6 2 7" xfId="3043" xr:uid="{E083096A-E5C4-4A1F-A3C9-65FA9C002499}"/>
    <cellStyle name="Comma 2 2 3 6 3" xfId="313" xr:uid="{00000000-0005-0000-0000-0000DD000000}"/>
    <cellStyle name="Comma 2 2 3 6 3 2" xfId="5678" xr:uid="{0F22649A-A401-41EE-9176-1495126E1D18}"/>
    <cellStyle name="Comma 2 2 3 6 3 2 2" xfId="16212" xr:uid="{AF92490F-DBF3-452E-A625-0738710274A0}"/>
    <cellStyle name="Comma 2 2 3 6 3 3" xfId="8306" xr:uid="{A9F63E0B-2809-4303-ADFD-BDAF239312EB}"/>
    <cellStyle name="Comma 2 2 3 6 3 3 2" xfId="18840" xr:uid="{3A897C97-A990-4007-AD7B-79D1AF54CD32}"/>
    <cellStyle name="Comma 2 2 3 6 3 4" xfId="10933" xr:uid="{F36DEF71-87FF-4C46-9871-2EBC5FEB3679}"/>
    <cellStyle name="Comma 2 2 3 6 3 4 2" xfId="21467" xr:uid="{5387B757-DA83-4D1B-9D38-7BEE07712F81}"/>
    <cellStyle name="Comma 2 2 3 6 3 5" xfId="13585" xr:uid="{B635CF2D-BB45-4440-84A3-1918DAAB74E9}"/>
    <cellStyle name="Comma 2 2 3 6 3 6" xfId="3045" xr:uid="{1EFD70C9-F8A0-4211-824C-803F17156EAF}"/>
    <cellStyle name="Comma 2 2 3 6 4" xfId="314" xr:uid="{00000000-0005-0000-0000-0000DE000000}"/>
    <cellStyle name="Comma 2 2 3 6 4 2" xfId="5679" xr:uid="{2809E7C9-67E5-4168-BBF0-82B38B7B7CEC}"/>
    <cellStyle name="Comma 2 2 3 6 4 2 2" xfId="16213" xr:uid="{665FE894-6DEC-423C-BF45-1C78D2B2841C}"/>
    <cellStyle name="Comma 2 2 3 6 4 3" xfId="8307" xr:uid="{FFF688F7-59EC-4956-B0E9-4CD608A619A7}"/>
    <cellStyle name="Comma 2 2 3 6 4 3 2" xfId="18841" xr:uid="{009EE65E-E86C-4E74-A24F-C9CB00CC1720}"/>
    <cellStyle name="Comma 2 2 3 6 4 4" xfId="10934" xr:uid="{F52613A6-0CAC-4192-B3FF-DB59217F97C5}"/>
    <cellStyle name="Comma 2 2 3 6 4 4 2" xfId="21468" xr:uid="{A822632A-0B2D-4157-8F18-F08884AC8BF4}"/>
    <cellStyle name="Comma 2 2 3 6 4 5" xfId="13586" xr:uid="{C441F6D6-A364-4170-BA24-AB3866824D7F}"/>
    <cellStyle name="Comma 2 2 3 6 4 6" xfId="3046" xr:uid="{505E2E4D-C02C-43CB-9D3A-CF09FD106C9D}"/>
    <cellStyle name="Comma 2 2 3 6 5" xfId="5675" xr:uid="{B1BB480D-5FE0-4E85-A6D9-2322F3AEAA3E}"/>
    <cellStyle name="Comma 2 2 3 6 5 2" xfId="16209" xr:uid="{02CB588F-CE64-4EFF-AE7C-AF0DB5764DAD}"/>
    <cellStyle name="Comma 2 2 3 6 6" xfId="8303" xr:uid="{002B6036-4CAE-4A0C-9062-2810EA84EBD8}"/>
    <cellStyle name="Comma 2 2 3 6 6 2" xfId="18837" xr:uid="{C8B0792C-07D3-491B-AF69-242C5F37FDFC}"/>
    <cellStyle name="Comma 2 2 3 6 7" xfId="10930" xr:uid="{4977C14B-F098-4CEA-A0FA-1F6E0007134F}"/>
    <cellStyle name="Comma 2 2 3 6 7 2" xfId="21464" xr:uid="{E97C26A0-16B0-4AD4-9BE0-3482554EF673}"/>
    <cellStyle name="Comma 2 2 3 6 8" xfId="13582" xr:uid="{C0C9F465-1FA8-4CF4-8AEF-F04666082312}"/>
    <cellStyle name="Comma 2 2 3 6 9" xfId="3042" xr:uid="{91677287-AD40-4B2A-BBE7-8E249F2E5A53}"/>
    <cellStyle name="Comma 2 2 3 7" xfId="315" xr:uid="{00000000-0005-0000-0000-0000DF000000}"/>
    <cellStyle name="Comma 2 2 3 7 2" xfId="316" xr:uid="{00000000-0005-0000-0000-0000E0000000}"/>
    <cellStyle name="Comma 2 2 3 7 2 2" xfId="5681" xr:uid="{8BFD25B5-51AE-4DFE-BE79-249015BE059D}"/>
    <cellStyle name="Comma 2 2 3 7 2 2 2" xfId="16215" xr:uid="{A27E68A7-6725-4A72-A9D0-86CB2F75636C}"/>
    <cellStyle name="Comma 2 2 3 7 2 3" xfId="8309" xr:uid="{AD5BA09E-F50F-4696-B2D5-BC2CEF093E22}"/>
    <cellStyle name="Comma 2 2 3 7 2 3 2" xfId="18843" xr:uid="{BA9E5DB2-C2DD-40BF-9470-E12C1B6634A6}"/>
    <cellStyle name="Comma 2 2 3 7 2 4" xfId="10936" xr:uid="{4C7DCCA4-CDE8-4233-A18C-4E437DA8800F}"/>
    <cellStyle name="Comma 2 2 3 7 2 4 2" xfId="21470" xr:uid="{C763A17E-6257-4BF5-A725-5076B0EF4162}"/>
    <cellStyle name="Comma 2 2 3 7 2 5" xfId="13588" xr:uid="{93311619-BF3B-427B-8741-E3AD1E2238A0}"/>
    <cellStyle name="Comma 2 2 3 7 2 6" xfId="3048" xr:uid="{D0676159-AD0B-4F8B-BA34-72F83162C4A2}"/>
    <cellStyle name="Comma 2 2 3 7 3" xfId="317" xr:uid="{00000000-0005-0000-0000-0000E1000000}"/>
    <cellStyle name="Comma 2 2 3 7 3 2" xfId="5682" xr:uid="{DA7133BC-E3BD-4EC3-B975-79736DD8A574}"/>
    <cellStyle name="Comma 2 2 3 7 3 2 2" xfId="16216" xr:uid="{CF4270C5-319F-4480-BD85-A45EA6023182}"/>
    <cellStyle name="Comma 2 2 3 7 3 3" xfId="8310" xr:uid="{A54FD709-BB97-40C5-9A6E-FED2D04583F2}"/>
    <cellStyle name="Comma 2 2 3 7 3 3 2" xfId="18844" xr:uid="{D436370D-964E-4EC4-8740-26AAC4448B1F}"/>
    <cellStyle name="Comma 2 2 3 7 3 4" xfId="10937" xr:uid="{5F49DA06-1832-47DE-B99B-60C623A1DFD6}"/>
    <cellStyle name="Comma 2 2 3 7 3 4 2" xfId="21471" xr:uid="{154E7981-4640-425B-B218-D5B48441DCEE}"/>
    <cellStyle name="Comma 2 2 3 7 3 5" xfId="13589" xr:uid="{F2679E35-71B9-4A50-AC34-5C60254A0200}"/>
    <cellStyle name="Comma 2 2 3 7 3 6" xfId="3049" xr:uid="{06A01119-22D7-430D-A183-76D56C66CE81}"/>
    <cellStyle name="Comma 2 2 3 7 4" xfId="5680" xr:uid="{8FE94307-D93C-4FA8-9984-59E80EE0E51D}"/>
    <cellStyle name="Comma 2 2 3 7 4 2" xfId="16214" xr:uid="{68EDC1C6-A4C5-4C85-9EE8-8B8E3E031437}"/>
    <cellStyle name="Comma 2 2 3 7 5" xfId="8308" xr:uid="{09508352-6EDC-4D2B-AA58-D1171F83B5AB}"/>
    <cellStyle name="Comma 2 2 3 7 5 2" xfId="18842" xr:uid="{504EF773-160F-468C-B9F8-DCFE4D2D962F}"/>
    <cellStyle name="Comma 2 2 3 7 6" xfId="10935" xr:uid="{BB0B93CF-6FFC-4134-96F4-DED42C596240}"/>
    <cellStyle name="Comma 2 2 3 7 6 2" xfId="21469" xr:uid="{A73F66D9-6DE7-4B57-A3ED-EA1DAFB9FADD}"/>
    <cellStyle name="Comma 2 2 3 7 7" xfId="13587" xr:uid="{2DC013D7-DA99-411C-AF31-E651B77B667D}"/>
    <cellStyle name="Comma 2 2 3 7 8" xfId="3047" xr:uid="{C007B443-86C4-4752-9734-A4839A2382AB}"/>
    <cellStyle name="Comma 2 2 3 8" xfId="318" xr:uid="{00000000-0005-0000-0000-0000E2000000}"/>
    <cellStyle name="Comma 2 2 3 8 2" xfId="319" xr:uid="{00000000-0005-0000-0000-0000E3000000}"/>
    <cellStyle name="Comma 2 2 3 8 2 2" xfId="5684" xr:uid="{E0251B4D-E7F9-4561-83D6-CB658FD9A9C9}"/>
    <cellStyle name="Comma 2 2 3 8 2 2 2" xfId="16218" xr:uid="{391DF3C6-9985-4315-AC0A-A01A48C9A932}"/>
    <cellStyle name="Comma 2 2 3 8 2 3" xfId="8312" xr:uid="{50B49790-B237-43A7-9709-5936CF24DB82}"/>
    <cellStyle name="Comma 2 2 3 8 2 3 2" xfId="18846" xr:uid="{0CF66586-D2AC-4022-B9AC-69659EBBA102}"/>
    <cellStyle name="Comma 2 2 3 8 2 4" xfId="10939" xr:uid="{9966A7DD-CB7B-407B-B581-B0DB95E40A8D}"/>
    <cellStyle name="Comma 2 2 3 8 2 4 2" xfId="21473" xr:uid="{EBC43128-C4EC-4F6A-A67F-8BDA069D15B8}"/>
    <cellStyle name="Comma 2 2 3 8 2 5" xfId="13591" xr:uid="{6233529B-5CD2-4649-BE9A-EE06B997C253}"/>
    <cellStyle name="Comma 2 2 3 8 2 6" xfId="3051" xr:uid="{C02D07A8-104B-40F0-92B6-BAE338971ABC}"/>
    <cellStyle name="Comma 2 2 3 8 3" xfId="5683" xr:uid="{BA0DA738-B84C-4887-B2CA-2CE1B35226BC}"/>
    <cellStyle name="Comma 2 2 3 8 3 2" xfId="16217" xr:uid="{6799C487-7D81-4EBD-8D0E-EBE711678E89}"/>
    <cellStyle name="Comma 2 2 3 8 4" xfId="8311" xr:uid="{C91752C7-09F9-45D7-A856-446B5595E770}"/>
    <cellStyle name="Comma 2 2 3 8 4 2" xfId="18845" xr:uid="{79136426-811C-4634-91B0-2986FCAA901B}"/>
    <cellStyle name="Comma 2 2 3 8 5" xfId="10938" xr:uid="{49A970CA-9CCE-4B03-A4DD-AEBD29C19E6C}"/>
    <cellStyle name="Comma 2 2 3 8 5 2" xfId="21472" xr:uid="{FAC8A93F-9F32-4553-81F6-D7D92F4E6AEC}"/>
    <cellStyle name="Comma 2 2 3 8 6" xfId="13590" xr:uid="{60070A0F-3EC9-4327-A147-EE04CD52D604}"/>
    <cellStyle name="Comma 2 2 3 8 7" xfId="3050" xr:uid="{02C7C61F-102B-42C1-8FF4-D9F3935B0D63}"/>
    <cellStyle name="Comma 2 2 3 9" xfId="320" xr:uid="{00000000-0005-0000-0000-0000E4000000}"/>
    <cellStyle name="Comma 2 2 3 9 2" xfId="5685" xr:uid="{AACC90F5-CBF8-433D-ACA6-767A8A89E231}"/>
    <cellStyle name="Comma 2 2 3 9 2 2" xfId="16219" xr:uid="{28445046-8FE8-4D0C-89C7-791F497E8A7D}"/>
    <cellStyle name="Comma 2 2 3 9 3" xfId="8313" xr:uid="{CFBCF8C4-6CD8-495E-BFD2-CCB089CA290C}"/>
    <cellStyle name="Comma 2 2 3 9 3 2" xfId="18847" xr:uid="{1641D5F0-7530-4D05-9545-D92F38BFC7A6}"/>
    <cellStyle name="Comma 2 2 3 9 4" xfId="10940" xr:uid="{8021728F-CE37-4A87-B246-DE82DDBC6BDA}"/>
    <cellStyle name="Comma 2 2 3 9 4 2" xfId="21474" xr:uid="{D35674F1-4928-4F52-8C63-27ADC8331265}"/>
    <cellStyle name="Comma 2 2 3 9 5" xfId="13592" xr:uid="{600F1169-B950-4C4B-8B52-42082ECE7DB8}"/>
    <cellStyle name="Comma 2 2 3 9 6" xfId="3052" xr:uid="{2D028515-2C7A-4333-877E-2371F4A2288A}"/>
    <cellStyle name="Comma 2 2 4" xfId="65" xr:uid="{00000000-0005-0000-0000-0000E5000000}"/>
    <cellStyle name="Comma 2 2 4 10" xfId="322" xr:uid="{00000000-0005-0000-0000-0000E6000000}"/>
    <cellStyle name="Comma 2 2 4 10 2" xfId="5687" xr:uid="{659F7E37-5CEC-4B2B-A4EA-395E1DFC46C9}"/>
    <cellStyle name="Comma 2 2 4 10 2 2" xfId="16221" xr:uid="{D4957639-6AE8-469A-BF20-1639D8215D7B}"/>
    <cellStyle name="Comma 2 2 4 10 3" xfId="8315" xr:uid="{D9127E53-D178-40B5-8626-4958F4A4CB77}"/>
    <cellStyle name="Comma 2 2 4 10 3 2" xfId="18849" xr:uid="{3E97777A-4F92-46D5-8384-ABAE58557F3C}"/>
    <cellStyle name="Comma 2 2 4 10 4" xfId="10942" xr:uid="{F67C95BB-A642-4DED-AB6D-711701AFF4A4}"/>
    <cellStyle name="Comma 2 2 4 10 4 2" xfId="21476" xr:uid="{7A03121B-71A3-4281-AF78-B1F369E81D80}"/>
    <cellStyle name="Comma 2 2 4 10 5" xfId="13594" xr:uid="{28E1B5C8-419E-4CCB-8AE7-0F4227D3A991}"/>
    <cellStyle name="Comma 2 2 4 10 6" xfId="3054" xr:uid="{C9D30EBC-C90D-49CB-BE8D-447D751E2656}"/>
    <cellStyle name="Comma 2 2 4 11" xfId="2583" xr:uid="{00000000-0005-0000-0000-0000E7000000}"/>
    <cellStyle name="Comma 2 2 4 11 2" xfId="7908" xr:uid="{79A71F20-FBB9-4FAB-A74E-7B273F0069F0}"/>
    <cellStyle name="Comma 2 2 4 11 2 2" xfId="18442" xr:uid="{235BF264-950D-48A5-8CA6-464C05D8374C}"/>
    <cellStyle name="Comma 2 2 4 11 3" xfId="10536" xr:uid="{40F17B1D-2E9E-4F20-AC5A-0EA0635B6912}"/>
    <cellStyle name="Comma 2 2 4 11 3 2" xfId="21070" xr:uid="{A2A1044D-CA0D-418D-B772-2FFBB23FA984}"/>
    <cellStyle name="Comma 2 2 4 11 4" xfId="13163" xr:uid="{D1E0E509-E47D-430B-8D79-76C48E364F9C}"/>
    <cellStyle name="Comma 2 2 4 11 4 2" xfId="23697" xr:uid="{2F350B51-B200-4FCF-BA7D-62AD6160E92A}"/>
    <cellStyle name="Comma 2 2 4 11 5" xfId="15815" xr:uid="{4ED47F96-33E0-44F7-B61C-48B1718EC2BC}"/>
    <cellStyle name="Comma 2 2 4 11 6" xfId="5276" xr:uid="{37A6D99E-7E1F-40D0-9983-F00AC0EC4513}"/>
    <cellStyle name="Comma 2 2 4 12" xfId="2643" xr:uid="{00000000-0005-0000-0000-0000E8000000}"/>
    <cellStyle name="Comma 2 2 4 12 2" xfId="7962" xr:uid="{875BBD29-8C9B-4A6D-8BD5-B77A54DC4CB9}"/>
    <cellStyle name="Comma 2 2 4 12 2 2" xfId="18496" xr:uid="{715514D3-0BD6-4B35-920F-E7034721129B}"/>
    <cellStyle name="Comma 2 2 4 12 3" xfId="10590" xr:uid="{3BD03A17-6C96-4BF2-AB36-021C7673E1D2}"/>
    <cellStyle name="Comma 2 2 4 12 3 2" xfId="21124" xr:uid="{E2CE4D72-6570-4FE6-BE51-CEA9AC599208}"/>
    <cellStyle name="Comma 2 2 4 12 4" xfId="13217" xr:uid="{73511F99-8E85-4C0D-A875-AF77C7609814}"/>
    <cellStyle name="Comma 2 2 4 12 4 2" xfId="23751" xr:uid="{57E733A6-0702-44B2-AEC9-ADA0565F333A}"/>
    <cellStyle name="Comma 2 2 4 12 5" xfId="15869" xr:uid="{B5140B4C-7910-4F7C-8F81-8EA71753F5A4}"/>
    <cellStyle name="Comma 2 2 4 12 6" xfId="5330" xr:uid="{C219D10E-126B-42F0-A5CD-9A7866DD2942}"/>
    <cellStyle name="Comma 2 2 4 13" xfId="321" xr:uid="{00000000-0005-0000-0000-0000E9000000}"/>
    <cellStyle name="Comma 2 2 4 13 2" xfId="5686" xr:uid="{4B3908B1-3564-404E-A822-6462C8857C2B}"/>
    <cellStyle name="Comma 2 2 4 13 2 2" xfId="16220" xr:uid="{D11945CD-28FA-4366-B238-D13AB60FFEA9}"/>
    <cellStyle name="Comma 2 2 4 13 3" xfId="8314" xr:uid="{7755A15D-6F75-4D7A-A64C-F1347E9E9AB0}"/>
    <cellStyle name="Comma 2 2 4 13 3 2" xfId="18848" xr:uid="{F9971400-2D6E-4C9A-8DCB-E36FFFE0C9AC}"/>
    <cellStyle name="Comma 2 2 4 13 4" xfId="10941" xr:uid="{3E6C7AC0-EC2F-4343-8C34-3F1218CA3762}"/>
    <cellStyle name="Comma 2 2 4 13 4 2" xfId="21475" xr:uid="{1780CEC0-7A6A-42BF-BA14-0FC2010B168C}"/>
    <cellStyle name="Comma 2 2 4 13 5" xfId="13593" xr:uid="{199D4793-163E-4BFF-B6C7-52EF4054583B}"/>
    <cellStyle name="Comma 2 2 4 13 6" xfId="3053" xr:uid="{6D67F427-3FDA-4069-8599-1B39A1F6DCA6}"/>
    <cellStyle name="Comma 2 2 4 14" xfId="5443" xr:uid="{3E0D5CAC-2A11-40AD-BA58-1F2970272B2A}"/>
    <cellStyle name="Comma 2 2 4 14 2" xfId="15977" xr:uid="{D4E7A9F8-CFEE-4BA4-91A4-5C47F7B429F6}"/>
    <cellStyle name="Comma 2 2 4 15" xfId="8071" xr:uid="{BEB3B592-8721-4CC6-98BA-1ABEF8CDB0C8}"/>
    <cellStyle name="Comma 2 2 4 15 2" xfId="18605" xr:uid="{A65EBE9B-3567-4DFF-BDD5-36BB0F4D45D9}"/>
    <cellStyle name="Comma 2 2 4 16" xfId="10698" xr:uid="{5B8F54CF-1A7E-4CF4-885F-8B5CF3491C31}"/>
    <cellStyle name="Comma 2 2 4 16 2" xfId="21232" xr:uid="{9E1DA55D-40C1-40D2-AB41-4563A548ACCC}"/>
    <cellStyle name="Comma 2 2 4 17" xfId="13351" xr:uid="{A40DB917-C9DB-4647-9AC5-21CB695AE343}"/>
    <cellStyle name="Comma 2 2 4 18" xfId="2809" xr:uid="{9E68F404-3927-4975-801D-CEB83122F4C7}"/>
    <cellStyle name="Comma 2 2 4 2" xfId="94" xr:uid="{00000000-0005-0000-0000-0000EA000000}"/>
    <cellStyle name="Comma 2 2 4 2 10" xfId="2611" xr:uid="{00000000-0005-0000-0000-0000EB000000}"/>
    <cellStyle name="Comma 2 2 4 2 10 2" xfId="7935" xr:uid="{FD29A1D7-CD19-4967-83E0-ED814201AA3F}"/>
    <cellStyle name="Comma 2 2 4 2 10 2 2" xfId="18469" xr:uid="{931CEAC2-C899-496C-B9A5-B2900474B98B}"/>
    <cellStyle name="Comma 2 2 4 2 10 3" xfId="10563" xr:uid="{C49D0ECA-035A-44C7-872A-72DE38A0F736}"/>
    <cellStyle name="Comma 2 2 4 2 10 3 2" xfId="21097" xr:uid="{D410959C-713E-42AB-8F09-73ED1C9A5D6D}"/>
    <cellStyle name="Comma 2 2 4 2 10 4" xfId="13190" xr:uid="{AE659113-D9A5-451D-BE1D-43BFE6EEA1D7}"/>
    <cellStyle name="Comma 2 2 4 2 10 4 2" xfId="23724" xr:uid="{06751DCB-3B7E-4CD1-AA4B-3F3F3058F471}"/>
    <cellStyle name="Comma 2 2 4 2 10 5" xfId="15842" xr:uid="{08710EEB-71D1-4691-8935-1E44CCE2DE87}"/>
    <cellStyle name="Comma 2 2 4 2 10 6" xfId="5303" xr:uid="{D8DCF0DD-1999-4C94-9477-DBB23B7618C6}"/>
    <cellStyle name="Comma 2 2 4 2 11" xfId="2670" xr:uid="{00000000-0005-0000-0000-0000EC000000}"/>
    <cellStyle name="Comma 2 2 4 2 11 2" xfId="7989" xr:uid="{2ABB33F5-0C98-4B96-B4E7-10CC828AE688}"/>
    <cellStyle name="Comma 2 2 4 2 11 2 2" xfId="18523" xr:uid="{24C1F83C-3867-4879-B63C-9F05D66E983B}"/>
    <cellStyle name="Comma 2 2 4 2 11 3" xfId="10617" xr:uid="{3D1EF627-33AD-49BB-A3B8-99808FBF3CA6}"/>
    <cellStyle name="Comma 2 2 4 2 11 3 2" xfId="21151" xr:uid="{A53923A5-14F1-48DC-91AA-5DDEDE729439}"/>
    <cellStyle name="Comma 2 2 4 2 11 4" xfId="13244" xr:uid="{5D22CD95-88FF-4209-A724-5B053CF1587F}"/>
    <cellStyle name="Comma 2 2 4 2 11 4 2" xfId="23778" xr:uid="{91ECCFAF-2C5D-42A3-A3C9-10BEFAB83845}"/>
    <cellStyle name="Comma 2 2 4 2 11 5" xfId="15896" xr:uid="{AEB2F83A-EB74-421D-B185-73D834A1412A}"/>
    <cellStyle name="Comma 2 2 4 2 11 6" xfId="5357" xr:uid="{B22F67D3-78C2-4BAB-B77B-7C2FCB1720FB}"/>
    <cellStyle name="Comma 2 2 4 2 12" xfId="323" xr:uid="{00000000-0005-0000-0000-0000ED000000}"/>
    <cellStyle name="Comma 2 2 4 2 12 2" xfId="5688" xr:uid="{6452178D-DC9F-401E-868E-092C838F7049}"/>
    <cellStyle name="Comma 2 2 4 2 12 2 2" xfId="16222" xr:uid="{A60A31A0-C0F5-4865-A243-BA1B20B5DFFB}"/>
    <cellStyle name="Comma 2 2 4 2 12 3" xfId="8316" xr:uid="{B92C7B8E-387C-4A96-9424-489CCD5AF3A3}"/>
    <cellStyle name="Comma 2 2 4 2 12 3 2" xfId="18850" xr:uid="{36F90984-3011-490A-B2A0-814094D4B857}"/>
    <cellStyle name="Comma 2 2 4 2 12 4" xfId="10943" xr:uid="{9EA8EB9D-EDE3-48F5-8471-1B19B628EA92}"/>
    <cellStyle name="Comma 2 2 4 2 12 4 2" xfId="21477" xr:uid="{023E9302-AE00-4B4C-B800-6F7E50A51164}"/>
    <cellStyle name="Comma 2 2 4 2 12 5" xfId="13595" xr:uid="{6B776D43-460E-4B1C-A40B-8F461EEB2237}"/>
    <cellStyle name="Comma 2 2 4 2 12 6" xfId="3055" xr:uid="{ACADEA34-0758-4212-94DE-0BD6AFB07629}"/>
    <cellStyle name="Comma 2 2 4 2 13" xfId="5470" xr:uid="{DCE2CED2-0DBB-40D5-9A69-4A52A92AE7F9}"/>
    <cellStyle name="Comma 2 2 4 2 13 2" xfId="16004" xr:uid="{498A087A-ED4A-4C10-B6E7-05CF4DDB1388}"/>
    <cellStyle name="Comma 2 2 4 2 14" xfId="8098" xr:uid="{05D981A9-28CE-449F-A0C1-DA1E9A8444E0}"/>
    <cellStyle name="Comma 2 2 4 2 14 2" xfId="18632" xr:uid="{EBD9BCB2-9B3A-4301-AFFE-A3EC61FC5AC4}"/>
    <cellStyle name="Comma 2 2 4 2 15" xfId="10725" xr:uid="{3AC6C102-E9F8-4028-A985-DD36BE188C01}"/>
    <cellStyle name="Comma 2 2 4 2 15 2" xfId="21259" xr:uid="{24CABD7B-C68E-4FE5-A2A9-55269BCAEB9E}"/>
    <cellStyle name="Comma 2 2 4 2 16" xfId="13377" xr:uid="{CE2AB039-503F-47B9-948B-F56480F3C063}"/>
    <cellStyle name="Comma 2 2 4 2 17" xfId="2837" xr:uid="{B7804719-F321-4AC4-B146-98C24203AEE6}"/>
    <cellStyle name="Comma 2 2 4 2 2" xfId="148" xr:uid="{00000000-0005-0000-0000-0000EE000000}"/>
    <cellStyle name="Comma 2 2 4 2 2 10" xfId="13431" xr:uid="{B63B426A-932D-434C-A26F-056F362A1A74}"/>
    <cellStyle name="Comma 2 2 4 2 2 11" xfId="2891" xr:uid="{1FBFF17B-58E3-4775-B21C-0153FAA030CE}"/>
    <cellStyle name="Comma 2 2 4 2 2 2" xfId="325" xr:uid="{00000000-0005-0000-0000-0000EF000000}"/>
    <cellStyle name="Comma 2 2 4 2 2 2 2" xfId="326" xr:uid="{00000000-0005-0000-0000-0000F0000000}"/>
    <cellStyle name="Comma 2 2 4 2 2 2 2 2" xfId="5691" xr:uid="{E2A85C12-54DB-49E3-B8DB-97248AA9A910}"/>
    <cellStyle name="Comma 2 2 4 2 2 2 2 2 2" xfId="16225" xr:uid="{EF9DDF37-8031-4B6C-B936-47E5CD16E72D}"/>
    <cellStyle name="Comma 2 2 4 2 2 2 2 3" xfId="8319" xr:uid="{CFF9CBFD-A316-45DC-8616-DEBCACCC86AA}"/>
    <cellStyle name="Comma 2 2 4 2 2 2 2 3 2" xfId="18853" xr:uid="{12DCD3DE-C881-4C0C-8A42-F77E317409CB}"/>
    <cellStyle name="Comma 2 2 4 2 2 2 2 4" xfId="10946" xr:uid="{E0407E70-8316-4750-B887-3C1D51BF6F7B}"/>
    <cellStyle name="Comma 2 2 4 2 2 2 2 4 2" xfId="21480" xr:uid="{6E88BDA6-7C9B-41E5-8AB3-71CB0BD8C4C6}"/>
    <cellStyle name="Comma 2 2 4 2 2 2 2 5" xfId="13598" xr:uid="{799FA272-603B-470B-A78F-AB8DD685E6ED}"/>
    <cellStyle name="Comma 2 2 4 2 2 2 2 6" xfId="3058" xr:uid="{78037160-D2CB-4BAC-B9F7-CCEADFC8FEFA}"/>
    <cellStyle name="Comma 2 2 4 2 2 2 3" xfId="5690" xr:uid="{740845E1-46C7-4C26-B089-230D8C0B5F5A}"/>
    <cellStyle name="Comma 2 2 4 2 2 2 3 2" xfId="16224" xr:uid="{81218637-8113-4AC7-BDA1-7DC7B7B6F0AE}"/>
    <cellStyle name="Comma 2 2 4 2 2 2 4" xfId="8318" xr:uid="{7027D5F9-B483-4B2E-94E4-669B6DA7CCD0}"/>
    <cellStyle name="Comma 2 2 4 2 2 2 4 2" xfId="18852" xr:uid="{A9B789B9-D426-4B45-B2C6-3F2F4715E49B}"/>
    <cellStyle name="Comma 2 2 4 2 2 2 5" xfId="10945" xr:uid="{B2F64385-C9D0-4164-A5F2-50E9DAFB46F6}"/>
    <cellStyle name="Comma 2 2 4 2 2 2 5 2" xfId="21479" xr:uid="{B5CE51BB-79B9-42A6-A8DD-8B52FC741C00}"/>
    <cellStyle name="Comma 2 2 4 2 2 2 6" xfId="13597" xr:uid="{7EDE4CE5-017E-4716-95DB-49723D3BC07A}"/>
    <cellStyle name="Comma 2 2 4 2 2 2 7" xfId="3057" xr:uid="{36E71C6A-DC43-46B0-A335-42BB830D52C5}"/>
    <cellStyle name="Comma 2 2 4 2 2 3" xfId="327" xr:uid="{00000000-0005-0000-0000-0000F1000000}"/>
    <cellStyle name="Comma 2 2 4 2 2 3 2" xfId="5692" xr:uid="{03CE600D-DD54-43EA-BAA0-ED76892D0BC0}"/>
    <cellStyle name="Comma 2 2 4 2 2 3 2 2" xfId="16226" xr:uid="{B7BD0865-3BB1-4423-868B-9B83DC9F87F9}"/>
    <cellStyle name="Comma 2 2 4 2 2 3 3" xfId="8320" xr:uid="{43FFD957-4D37-4816-9BA8-495452AC1DD7}"/>
    <cellStyle name="Comma 2 2 4 2 2 3 3 2" xfId="18854" xr:uid="{3817B50B-FAF3-4989-A3E6-BF6DB8B3A135}"/>
    <cellStyle name="Comma 2 2 4 2 2 3 4" xfId="10947" xr:uid="{EC43B638-02C8-41DC-8855-821C27B7C109}"/>
    <cellStyle name="Comma 2 2 4 2 2 3 4 2" xfId="21481" xr:uid="{2C3D910F-D0D6-42BC-BBD5-DD2AA5CD3D99}"/>
    <cellStyle name="Comma 2 2 4 2 2 3 5" xfId="13599" xr:uid="{8A0D9ADE-D2C4-4310-8B82-D5F04CD052B5}"/>
    <cellStyle name="Comma 2 2 4 2 2 3 6" xfId="3059" xr:uid="{13C975C8-E3A9-4014-A5D2-E75F76861BBA}"/>
    <cellStyle name="Comma 2 2 4 2 2 4" xfId="328" xr:uid="{00000000-0005-0000-0000-0000F2000000}"/>
    <cellStyle name="Comma 2 2 4 2 2 4 2" xfId="5693" xr:uid="{835BEF46-FB25-4A2A-B7BC-619B517AD92D}"/>
    <cellStyle name="Comma 2 2 4 2 2 4 2 2" xfId="16227" xr:uid="{9AE6BB28-EF3A-42FE-9C63-4C4892461878}"/>
    <cellStyle name="Comma 2 2 4 2 2 4 3" xfId="8321" xr:uid="{19D0DDB5-07B0-4572-8A9E-18F49C3368F4}"/>
    <cellStyle name="Comma 2 2 4 2 2 4 3 2" xfId="18855" xr:uid="{EE27F9A5-E3EC-44D2-BFFC-A75CAB1A61D0}"/>
    <cellStyle name="Comma 2 2 4 2 2 4 4" xfId="10948" xr:uid="{F1B15E08-A6F0-4C9A-8F23-E1BA1737E156}"/>
    <cellStyle name="Comma 2 2 4 2 2 4 4 2" xfId="21482" xr:uid="{3B544FE5-05C6-4BC0-A925-CFA08A42BD8C}"/>
    <cellStyle name="Comma 2 2 4 2 2 4 5" xfId="13600" xr:uid="{D96E3604-1E5F-47B7-97C7-02D160F409B2}"/>
    <cellStyle name="Comma 2 2 4 2 2 4 6" xfId="3060" xr:uid="{F06E1596-A68C-4D26-A6D6-A3ECBE65F8C5}"/>
    <cellStyle name="Comma 2 2 4 2 2 5" xfId="2724" xr:uid="{00000000-0005-0000-0000-0000F3000000}"/>
    <cellStyle name="Comma 2 2 4 2 2 5 2" xfId="8043" xr:uid="{EAD30F15-BB8E-4B9F-BEAA-C409F850D50A}"/>
    <cellStyle name="Comma 2 2 4 2 2 5 2 2" xfId="18577" xr:uid="{ED28F47D-F189-4A7C-80E4-E441DEF69666}"/>
    <cellStyle name="Comma 2 2 4 2 2 5 3" xfId="10671" xr:uid="{5D726C3A-816C-4A3C-ACA8-FDF6B9C3BF34}"/>
    <cellStyle name="Comma 2 2 4 2 2 5 3 2" xfId="21205" xr:uid="{06C44E6F-4C5F-4CA3-ADC8-9F57987D7835}"/>
    <cellStyle name="Comma 2 2 4 2 2 5 4" xfId="13298" xr:uid="{D7DE809F-ECDC-4039-A8C7-7195637690A9}"/>
    <cellStyle name="Comma 2 2 4 2 2 5 4 2" xfId="23832" xr:uid="{7AF78D39-F011-4D4A-8DCF-2C06E206ADD2}"/>
    <cellStyle name="Comma 2 2 4 2 2 5 5" xfId="15950" xr:uid="{42DA8A8B-A47B-4ECF-86E7-AB397834F9B3}"/>
    <cellStyle name="Comma 2 2 4 2 2 5 6" xfId="5411" xr:uid="{47C3EC7F-C25B-4944-A377-B78A6BBA82CF}"/>
    <cellStyle name="Comma 2 2 4 2 2 6" xfId="324" xr:uid="{00000000-0005-0000-0000-0000F4000000}"/>
    <cellStyle name="Comma 2 2 4 2 2 6 2" xfId="5689" xr:uid="{3CA10A8B-FE5B-4D09-8FE4-2A7E74C6E171}"/>
    <cellStyle name="Comma 2 2 4 2 2 6 2 2" xfId="16223" xr:uid="{705F9FC1-1073-41FA-B63E-61BB186B29AD}"/>
    <cellStyle name="Comma 2 2 4 2 2 6 3" xfId="8317" xr:uid="{C1B86C18-D6AC-4894-A586-C3B83FDDFB48}"/>
    <cellStyle name="Comma 2 2 4 2 2 6 3 2" xfId="18851" xr:uid="{7B425F1B-A203-4592-A912-FDE2435A09A3}"/>
    <cellStyle name="Comma 2 2 4 2 2 6 4" xfId="10944" xr:uid="{781A31D1-4BA5-44C9-BFBC-AA9F2F293FF1}"/>
    <cellStyle name="Comma 2 2 4 2 2 6 4 2" xfId="21478" xr:uid="{8ADBC159-0A87-4D72-81F6-B9DE6D874EB5}"/>
    <cellStyle name="Comma 2 2 4 2 2 6 5" xfId="13596" xr:uid="{5CFC337B-A812-411A-BCFF-9703E159A0B8}"/>
    <cellStyle name="Comma 2 2 4 2 2 6 6" xfId="3056" xr:uid="{0B373F6A-B36A-4347-BEA2-F60B94BC2298}"/>
    <cellStyle name="Comma 2 2 4 2 2 7" xfId="5524" xr:uid="{1F221274-4D02-4D23-80FD-535223A36B23}"/>
    <cellStyle name="Comma 2 2 4 2 2 7 2" xfId="16058" xr:uid="{C1FD11B4-F084-4205-BAC6-8B6F7B3B9F37}"/>
    <cellStyle name="Comma 2 2 4 2 2 8" xfId="8152" xr:uid="{F1AA5B90-88B0-4D16-8C87-9A5E1686B89E}"/>
    <cellStyle name="Comma 2 2 4 2 2 8 2" xfId="18686" xr:uid="{17698D6E-E60F-4D83-82D6-4196C005993C}"/>
    <cellStyle name="Comma 2 2 4 2 2 9" xfId="10779" xr:uid="{4869FEB8-5683-4649-B3B1-9F67BF42DE41}"/>
    <cellStyle name="Comma 2 2 4 2 2 9 2" xfId="21313" xr:uid="{68B8EAA0-82C4-49BF-AC9B-F15441B31DAB}"/>
    <cellStyle name="Comma 2 2 4 2 3" xfId="329" xr:uid="{00000000-0005-0000-0000-0000F5000000}"/>
    <cellStyle name="Comma 2 2 4 2 3 2" xfId="330" xr:uid="{00000000-0005-0000-0000-0000F6000000}"/>
    <cellStyle name="Comma 2 2 4 2 3 2 2" xfId="331" xr:uid="{00000000-0005-0000-0000-0000F7000000}"/>
    <cellStyle name="Comma 2 2 4 2 3 2 2 2" xfId="5696" xr:uid="{14BC02B2-F6DB-49F7-954C-C4FD1957E1E8}"/>
    <cellStyle name="Comma 2 2 4 2 3 2 2 2 2" xfId="16230" xr:uid="{F572CC85-4F6F-4016-8699-D476130FD80D}"/>
    <cellStyle name="Comma 2 2 4 2 3 2 2 3" xfId="8324" xr:uid="{CB29AD75-99EA-41BA-8A47-96BD04ABF111}"/>
    <cellStyle name="Comma 2 2 4 2 3 2 2 3 2" xfId="18858" xr:uid="{D4E97789-F82B-407D-A948-53371FEB1D23}"/>
    <cellStyle name="Comma 2 2 4 2 3 2 2 4" xfId="10951" xr:uid="{2554BE5B-26EB-409B-90CA-E33AEB41C4EA}"/>
    <cellStyle name="Comma 2 2 4 2 3 2 2 4 2" xfId="21485" xr:uid="{6E25EAEB-89E6-4BA9-9A04-64B0B8EB4116}"/>
    <cellStyle name="Comma 2 2 4 2 3 2 2 5" xfId="13603" xr:uid="{36DC6926-AA3B-4C5C-BE14-B88E476F7688}"/>
    <cellStyle name="Comma 2 2 4 2 3 2 2 6" xfId="3063" xr:uid="{17740A31-D191-4FF9-B281-C5EF71604C5E}"/>
    <cellStyle name="Comma 2 2 4 2 3 2 3" xfId="5695" xr:uid="{5AC1411C-C3A5-4771-A3FC-AAE602A965CB}"/>
    <cellStyle name="Comma 2 2 4 2 3 2 3 2" xfId="16229" xr:uid="{FC9501A6-1025-47DE-8743-494E59A5B4B2}"/>
    <cellStyle name="Comma 2 2 4 2 3 2 4" xfId="8323" xr:uid="{D7ED1E61-124D-4446-93D6-42675EA28F98}"/>
    <cellStyle name="Comma 2 2 4 2 3 2 4 2" xfId="18857" xr:uid="{B77D8CDF-EB9F-4020-BDA9-4B57E75495A9}"/>
    <cellStyle name="Comma 2 2 4 2 3 2 5" xfId="10950" xr:uid="{4A6422F0-0F0B-44B6-96F0-C1995E83C298}"/>
    <cellStyle name="Comma 2 2 4 2 3 2 5 2" xfId="21484" xr:uid="{54E6B36D-E8C2-41FB-B4C8-867C39F3FA88}"/>
    <cellStyle name="Comma 2 2 4 2 3 2 6" xfId="13602" xr:uid="{999CE959-1D47-4ADD-8206-F69811951C77}"/>
    <cellStyle name="Comma 2 2 4 2 3 2 7" xfId="3062" xr:uid="{F1E90CB7-2458-4059-991D-674DA0359248}"/>
    <cellStyle name="Comma 2 2 4 2 3 3" xfId="332" xr:uid="{00000000-0005-0000-0000-0000F8000000}"/>
    <cellStyle name="Comma 2 2 4 2 3 3 2" xfId="5697" xr:uid="{80549EF0-5458-470E-A5CE-CB5DCAD88C24}"/>
    <cellStyle name="Comma 2 2 4 2 3 3 2 2" xfId="16231" xr:uid="{5CAE4DD4-C6C2-4314-BFF8-D57AB9ECCDE8}"/>
    <cellStyle name="Comma 2 2 4 2 3 3 3" xfId="8325" xr:uid="{8494BCD9-CE2B-40DB-A3C3-561F9A62B210}"/>
    <cellStyle name="Comma 2 2 4 2 3 3 3 2" xfId="18859" xr:uid="{E456DAD8-81E3-4462-AB21-300A15239143}"/>
    <cellStyle name="Comma 2 2 4 2 3 3 4" xfId="10952" xr:uid="{7F4F507E-F5EE-4A28-ACBF-14DC0D3BF90F}"/>
    <cellStyle name="Comma 2 2 4 2 3 3 4 2" xfId="21486" xr:uid="{A81D56B6-09D1-47F1-8E70-30D588C60554}"/>
    <cellStyle name="Comma 2 2 4 2 3 3 5" xfId="13604" xr:uid="{B604FE51-18C1-4E8F-8793-A121ACDE5642}"/>
    <cellStyle name="Comma 2 2 4 2 3 3 6" xfId="3064" xr:uid="{5DC5B982-9327-4D76-ACFC-D10A572058B0}"/>
    <cellStyle name="Comma 2 2 4 2 3 4" xfId="333" xr:uid="{00000000-0005-0000-0000-0000F9000000}"/>
    <cellStyle name="Comma 2 2 4 2 3 4 2" xfId="5698" xr:uid="{1D584086-5E4E-4760-9C67-99BDA83D276B}"/>
    <cellStyle name="Comma 2 2 4 2 3 4 2 2" xfId="16232" xr:uid="{D6C4C06D-6FAC-46D4-BFF7-E07F73EC1302}"/>
    <cellStyle name="Comma 2 2 4 2 3 4 3" xfId="8326" xr:uid="{69749B4F-82AF-4011-ADB6-1EAF30576BFE}"/>
    <cellStyle name="Comma 2 2 4 2 3 4 3 2" xfId="18860" xr:uid="{D25C0E17-E458-4482-8CD9-E27E23C12437}"/>
    <cellStyle name="Comma 2 2 4 2 3 4 4" xfId="10953" xr:uid="{1F40F9EA-B3A2-401C-A76A-3EFBA2A25FFF}"/>
    <cellStyle name="Comma 2 2 4 2 3 4 4 2" xfId="21487" xr:uid="{68FBFEE4-BA61-4638-AECC-08F53F065422}"/>
    <cellStyle name="Comma 2 2 4 2 3 4 5" xfId="13605" xr:uid="{132129F0-DE78-477B-AADE-F4BD1562E43A}"/>
    <cellStyle name="Comma 2 2 4 2 3 4 6" xfId="3065" xr:uid="{C2659AC9-070D-46D5-A020-9750C520F50B}"/>
    <cellStyle name="Comma 2 2 4 2 3 5" xfId="5694" xr:uid="{13821620-F72D-4A8C-ABE8-C17326C04A1F}"/>
    <cellStyle name="Comma 2 2 4 2 3 5 2" xfId="16228" xr:uid="{ED709406-5266-4D4E-BB35-9D8808916619}"/>
    <cellStyle name="Comma 2 2 4 2 3 6" xfId="8322" xr:uid="{5E0DB4EF-AF17-4BE7-A5C6-D88E19740443}"/>
    <cellStyle name="Comma 2 2 4 2 3 6 2" xfId="18856" xr:uid="{374B34AA-FA9A-4208-A4B2-3211063EEFEA}"/>
    <cellStyle name="Comma 2 2 4 2 3 7" xfId="10949" xr:uid="{7079BB92-1CF8-4D36-8FED-37A2FC56C602}"/>
    <cellStyle name="Comma 2 2 4 2 3 7 2" xfId="21483" xr:uid="{D269E944-09CE-4E9F-9318-1A5C1C26F4EB}"/>
    <cellStyle name="Comma 2 2 4 2 3 8" xfId="13601" xr:uid="{FE214FFF-9D8A-4B59-BCA4-582D0DE0A731}"/>
    <cellStyle name="Comma 2 2 4 2 3 9" xfId="3061" xr:uid="{CBDC2A18-3076-44FE-A151-F471380B3580}"/>
    <cellStyle name="Comma 2 2 4 2 4" xfId="334" xr:uid="{00000000-0005-0000-0000-0000FA000000}"/>
    <cellStyle name="Comma 2 2 4 2 4 2" xfId="335" xr:uid="{00000000-0005-0000-0000-0000FB000000}"/>
    <cellStyle name="Comma 2 2 4 2 4 2 2" xfId="336" xr:uid="{00000000-0005-0000-0000-0000FC000000}"/>
    <cellStyle name="Comma 2 2 4 2 4 2 2 2" xfId="5701" xr:uid="{A8122EFE-C9AE-459F-A8C6-A159150C777B}"/>
    <cellStyle name="Comma 2 2 4 2 4 2 2 2 2" xfId="16235" xr:uid="{A40DDC41-CBCC-42A7-B383-8E402019E3A3}"/>
    <cellStyle name="Comma 2 2 4 2 4 2 2 3" xfId="8329" xr:uid="{42918218-37FD-4585-80D0-E72D0082A870}"/>
    <cellStyle name="Comma 2 2 4 2 4 2 2 3 2" xfId="18863" xr:uid="{FA8FBAA7-2C8D-4A7B-BE08-44D424BEA427}"/>
    <cellStyle name="Comma 2 2 4 2 4 2 2 4" xfId="10956" xr:uid="{B0D48F04-0471-4E81-B21E-9ACB7F9EFC67}"/>
    <cellStyle name="Comma 2 2 4 2 4 2 2 4 2" xfId="21490" xr:uid="{CA03985A-4E16-4153-809E-FD776EA45929}"/>
    <cellStyle name="Comma 2 2 4 2 4 2 2 5" xfId="13608" xr:uid="{2CD815C8-BE39-4D07-801D-041BBC36D691}"/>
    <cellStyle name="Comma 2 2 4 2 4 2 2 6" xfId="3068" xr:uid="{DD0DF504-476A-4822-BF75-893EB9471A55}"/>
    <cellStyle name="Comma 2 2 4 2 4 2 3" xfId="5700" xr:uid="{321941B2-7C02-4060-A77A-F386F6C5EA7B}"/>
    <cellStyle name="Comma 2 2 4 2 4 2 3 2" xfId="16234" xr:uid="{6DE1FDC3-6CFC-422A-9A08-A659786AC7C0}"/>
    <cellStyle name="Comma 2 2 4 2 4 2 4" xfId="8328" xr:uid="{4082A251-8956-4E42-A4EF-43B1CC5FF3A3}"/>
    <cellStyle name="Comma 2 2 4 2 4 2 4 2" xfId="18862" xr:uid="{E0F653CD-E694-4175-80C1-E35816308186}"/>
    <cellStyle name="Comma 2 2 4 2 4 2 5" xfId="10955" xr:uid="{6366EA7B-4146-4B9A-9675-B0CDD52A66C5}"/>
    <cellStyle name="Comma 2 2 4 2 4 2 5 2" xfId="21489" xr:uid="{96559950-FDB0-4909-AC5E-34EAB2C1D59C}"/>
    <cellStyle name="Comma 2 2 4 2 4 2 6" xfId="13607" xr:uid="{F2FD0113-7C00-40CC-A4EC-0B3B4709A73B}"/>
    <cellStyle name="Comma 2 2 4 2 4 2 7" xfId="3067" xr:uid="{28A0CB5C-843D-48F0-9D4B-61901935E8B1}"/>
    <cellStyle name="Comma 2 2 4 2 4 3" xfId="337" xr:uid="{00000000-0005-0000-0000-0000FD000000}"/>
    <cellStyle name="Comma 2 2 4 2 4 3 2" xfId="5702" xr:uid="{85DB7151-EB0C-4C72-AC3C-2D82031C0E08}"/>
    <cellStyle name="Comma 2 2 4 2 4 3 2 2" xfId="16236" xr:uid="{ACAAAAE4-7F61-4CC4-98A1-90A20E6BAA9B}"/>
    <cellStyle name="Comma 2 2 4 2 4 3 3" xfId="8330" xr:uid="{FE3AA380-0201-4C55-81AC-0DF8EA9EC60C}"/>
    <cellStyle name="Comma 2 2 4 2 4 3 3 2" xfId="18864" xr:uid="{C451353B-55CE-4018-AC7C-4FB0408279F8}"/>
    <cellStyle name="Comma 2 2 4 2 4 3 4" xfId="10957" xr:uid="{F548CE18-CBFA-4F5C-A6CE-FD8970949BEE}"/>
    <cellStyle name="Comma 2 2 4 2 4 3 4 2" xfId="21491" xr:uid="{DA4B8529-AB21-49E9-A225-42BA23E7F3CC}"/>
    <cellStyle name="Comma 2 2 4 2 4 3 5" xfId="13609" xr:uid="{AA163E31-5E44-42AF-89F1-834EA5D693D4}"/>
    <cellStyle name="Comma 2 2 4 2 4 3 6" xfId="3069" xr:uid="{49BB9450-1F8C-4C12-A719-2B9D078332E2}"/>
    <cellStyle name="Comma 2 2 4 2 4 4" xfId="338" xr:uid="{00000000-0005-0000-0000-0000FE000000}"/>
    <cellStyle name="Comma 2 2 4 2 4 4 2" xfId="5703" xr:uid="{A4BF8250-C6D9-4BFB-A964-F0ABFC10D69C}"/>
    <cellStyle name="Comma 2 2 4 2 4 4 2 2" xfId="16237" xr:uid="{29F1B415-CAAC-492D-A3BC-D27F738517CD}"/>
    <cellStyle name="Comma 2 2 4 2 4 4 3" xfId="8331" xr:uid="{11D6F987-286B-4766-A2A5-D4660AD70BFB}"/>
    <cellStyle name="Comma 2 2 4 2 4 4 3 2" xfId="18865" xr:uid="{16A6B388-C13A-4C7B-9CBA-D1A5E9EE15CE}"/>
    <cellStyle name="Comma 2 2 4 2 4 4 4" xfId="10958" xr:uid="{D260AF54-80A8-4814-875B-991B5E316F19}"/>
    <cellStyle name="Comma 2 2 4 2 4 4 4 2" xfId="21492" xr:uid="{6A89ABB2-DD63-4FFE-86B8-315408967B24}"/>
    <cellStyle name="Comma 2 2 4 2 4 4 5" xfId="13610" xr:uid="{14ED7849-16C5-4293-B597-E08BA329D075}"/>
    <cellStyle name="Comma 2 2 4 2 4 4 6" xfId="3070" xr:uid="{51293470-3350-4FD5-8EC7-34C18F4344C6}"/>
    <cellStyle name="Comma 2 2 4 2 4 5" xfId="5699" xr:uid="{3130C8A2-87B7-4E86-B6E2-03D68DE6CA03}"/>
    <cellStyle name="Comma 2 2 4 2 4 5 2" xfId="16233" xr:uid="{E2EEF0F8-C33C-4A3A-8546-384B30BB477F}"/>
    <cellStyle name="Comma 2 2 4 2 4 6" xfId="8327" xr:uid="{F4D98EE3-B2DE-47DB-80B3-6EA836E3714A}"/>
    <cellStyle name="Comma 2 2 4 2 4 6 2" xfId="18861" xr:uid="{F30579A3-9539-43EB-925D-4C4BBE5D223C}"/>
    <cellStyle name="Comma 2 2 4 2 4 7" xfId="10954" xr:uid="{95EF5E92-F67D-43DB-86F8-289E09618245}"/>
    <cellStyle name="Comma 2 2 4 2 4 7 2" xfId="21488" xr:uid="{CFB411F3-CA13-4B3A-A82B-1B692164337E}"/>
    <cellStyle name="Comma 2 2 4 2 4 8" xfId="13606" xr:uid="{7236D992-2C3D-4749-A5E0-14487216B86A}"/>
    <cellStyle name="Comma 2 2 4 2 4 9" xfId="3066" xr:uid="{446FAA42-5515-42B2-9D0C-3B21536F0F67}"/>
    <cellStyle name="Comma 2 2 4 2 5" xfId="339" xr:uid="{00000000-0005-0000-0000-0000FF000000}"/>
    <cellStyle name="Comma 2 2 4 2 5 2" xfId="340" xr:uid="{00000000-0005-0000-0000-000000010000}"/>
    <cellStyle name="Comma 2 2 4 2 5 2 2" xfId="341" xr:uid="{00000000-0005-0000-0000-000001010000}"/>
    <cellStyle name="Comma 2 2 4 2 5 2 2 2" xfId="5706" xr:uid="{6D0E3BFE-3233-43DF-9BA7-00F66BCE7DB2}"/>
    <cellStyle name="Comma 2 2 4 2 5 2 2 2 2" xfId="16240" xr:uid="{F770F4D5-D24A-47C3-AA38-D612A0EC1B4D}"/>
    <cellStyle name="Comma 2 2 4 2 5 2 2 3" xfId="8334" xr:uid="{864965DE-4BD6-4E3E-BFA8-9866E9899628}"/>
    <cellStyle name="Comma 2 2 4 2 5 2 2 3 2" xfId="18868" xr:uid="{712A27DA-1CFE-4B75-A7FC-4CB19A520225}"/>
    <cellStyle name="Comma 2 2 4 2 5 2 2 4" xfId="10961" xr:uid="{0FE6545D-E2D6-4BE9-B07B-04E817CE3715}"/>
    <cellStyle name="Comma 2 2 4 2 5 2 2 4 2" xfId="21495" xr:uid="{954852D0-5DFF-44AE-BBE8-2F5AEAEA7D27}"/>
    <cellStyle name="Comma 2 2 4 2 5 2 2 5" xfId="13613" xr:uid="{F92BA7E7-390F-4792-AF58-3BE24C865885}"/>
    <cellStyle name="Comma 2 2 4 2 5 2 2 6" xfId="3073" xr:uid="{20DBE747-DE89-4EB0-9BA6-16E6B44C8E9B}"/>
    <cellStyle name="Comma 2 2 4 2 5 2 3" xfId="5705" xr:uid="{2265D1B6-A1CF-4C9C-B855-7B5213F471DC}"/>
    <cellStyle name="Comma 2 2 4 2 5 2 3 2" xfId="16239" xr:uid="{9D9B64A5-775B-4482-BECD-74A02AD096F3}"/>
    <cellStyle name="Comma 2 2 4 2 5 2 4" xfId="8333" xr:uid="{0C2E0129-4321-4A9F-8207-50C893A798E5}"/>
    <cellStyle name="Comma 2 2 4 2 5 2 4 2" xfId="18867" xr:uid="{C92710FC-C691-4A72-9C1D-09F7E75DC610}"/>
    <cellStyle name="Comma 2 2 4 2 5 2 5" xfId="10960" xr:uid="{517E26D7-B756-4BA7-B2AA-0C3322375555}"/>
    <cellStyle name="Comma 2 2 4 2 5 2 5 2" xfId="21494" xr:uid="{73574469-CE17-49E7-A768-F1BF05303628}"/>
    <cellStyle name="Comma 2 2 4 2 5 2 6" xfId="13612" xr:uid="{4E8790DD-0CD3-4D07-AC9F-F916815D1175}"/>
    <cellStyle name="Comma 2 2 4 2 5 2 7" xfId="3072" xr:uid="{96F72C77-E04A-44EF-BE66-135063A51C04}"/>
    <cellStyle name="Comma 2 2 4 2 5 3" xfId="342" xr:uid="{00000000-0005-0000-0000-000002010000}"/>
    <cellStyle name="Comma 2 2 4 2 5 3 2" xfId="5707" xr:uid="{08BF84FB-8A5A-4C90-8108-B0D44F40B3DF}"/>
    <cellStyle name="Comma 2 2 4 2 5 3 2 2" xfId="16241" xr:uid="{EBD7C212-A195-44CB-A420-786C142A9911}"/>
    <cellStyle name="Comma 2 2 4 2 5 3 3" xfId="8335" xr:uid="{5EF66165-50F4-4F26-9485-F15F2694CC78}"/>
    <cellStyle name="Comma 2 2 4 2 5 3 3 2" xfId="18869" xr:uid="{1763A8EF-C1E6-4A99-BEAC-34C965987017}"/>
    <cellStyle name="Comma 2 2 4 2 5 3 4" xfId="10962" xr:uid="{F47011C4-9269-4076-A1EF-69ACCE68FDE2}"/>
    <cellStyle name="Comma 2 2 4 2 5 3 4 2" xfId="21496" xr:uid="{E3191F40-6B80-4A0E-94C8-5731A8D50ACB}"/>
    <cellStyle name="Comma 2 2 4 2 5 3 5" xfId="13614" xr:uid="{D0DB52E5-1543-4B3A-BAB5-D025E9001434}"/>
    <cellStyle name="Comma 2 2 4 2 5 3 6" xfId="3074" xr:uid="{F4682ECA-4AFD-4AED-9C54-95056B44D5A0}"/>
    <cellStyle name="Comma 2 2 4 2 5 4" xfId="343" xr:uid="{00000000-0005-0000-0000-000003010000}"/>
    <cellStyle name="Comma 2 2 4 2 5 4 2" xfId="5708" xr:uid="{D3B4A5E6-B723-408A-9F88-508A1801201D}"/>
    <cellStyle name="Comma 2 2 4 2 5 4 2 2" xfId="16242" xr:uid="{31885754-0F92-4014-B60B-188CB1F6344F}"/>
    <cellStyle name="Comma 2 2 4 2 5 4 3" xfId="8336" xr:uid="{EDDD5C6D-35C1-4635-91EE-25969627E262}"/>
    <cellStyle name="Comma 2 2 4 2 5 4 3 2" xfId="18870" xr:uid="{C878096C-4AC9-4C27-8036-0EB7F471960A}"/>
    <cellStyle name="Comma 2 2 4 2 5 4 4" xfId="10963" xr:uid="{610773FA-AEA5-4B67-8D4E-41A5B638232A}"/>
    <cellStyle name="Comma 2 2 4 2 5 4 4 2" xfId="21497" xr:uid="{F248193E-D590-40F4-BBE6-839A045F7D82}"/>
    <cellStyle name="Comma 2 2 4 2 5 4 5" xfId="13615" xr:uid="{B95EEE2E-AA1C-4320-8031-18A02A5B0AE4}"/>
    <cellStyle name="Comma 2 2 4 2 5 4 6" xfId="3075" xr:uid="{4A25BC01-25C1-40EF-ABC3-B0A6B8CA4349}"/>
    <cellStyle name="Comma 2 2 4 2 5 5" xfId="5704" xr:uid="{D89CB3FD-8503-4F58-9837-AB3DE200D984}"/>
    <cellStyle name="Comma 2 2 4 2 5 5 2" xfId="16238" xr:uid="{8A04A8B6-35EB-4CE8-AA69-E0AA2E95980C}"/>
    <cellStyle name="Comma 2 2 4 2 5 6" xfId="8332" xr:uid="{2977DA6E-9616-4C43-A447-50F3C52D872C}"/>
    <cellStyle name="Comma 2 2 4 2 5 6 2" xfId="18866" xr:uid="{9B195133-A17E-4B83-844D-497DB4004096}"/>
    <cellStyle name="Comma 2 2 4 2 5 7" xfId="10959" xr:uid="{AADE4D26-1C7C-48AF-903F-956C1302714E}"/>
    <cellStyle name="Comma 2 2 4 2 5 7 2" xfId="21493" xr:uid="{5662CC28-5149-43FA-B348-D0EFB6F719CE}"/>
    <cellStyle name="Comma 2 2 4 2 5 8" xfId="13611" xr:uid="{EDB02D67-7CDC-4352-A21C-2CD5CC921F93}"/>
    <cellStyle name="Comma 2 2 4 2 5 9" xfId="3071" xr:uid="{10057AF2-F6D5-4373-8110-5FEEF221C904}"/>
    <cellStyle name="Comma 2 2 4 2 6" xfId="344" xr:uid="{00000000-0005-0000-0000-000004010000}"/>
    <cellStyle name="Comma 2 2 4 2 6 2" xfId="345" xr:uid="{00000000-0005-0000-0000-000005010000}"/>
    <cellStyle name="Comma 2 2 4 2 6 2 2" xfId="5710" xr:uid="{5D67D36D-DAD7-4F0E-897E-A33CF9F9B4F1}"/>
    <cellStyle name="Comma 2 2 4 2 6 2 2 2" xfId="16244" xr:uid="{A04494CF-F8AF-4C78-A5CE-DEECA89C5372}"/>
    <cellStyle name="Comma 2 2 4 2 6 2 3" xfId="8338" xr:uid="{50F2B086-00FC-4EDC-A855-9EE128BD759B}"/>
    <cellStyle name="Comma 2 2 4 2 6 2 3 2" xfId="18872" xr:uid="{BB713C0F-71EA-4376-9E76-5C2D26D44F22}"/>
    <cellStyle name="Comma 2 2 4 2 6 2 4" xfId="10965" xr:uid="{8520368C-4D38-4D28-8E58-C13C992EB093}"/>
    <cellStyle name="Comma 2 2 4 2 6 2 4 2" xfId="21499" xr:uid="{71256A6D-1EED-4842-8404-77E457499A0E}"/>
    <cellStyle name="Comma 2 2 4 2 6 2 5" xfId="13617" xr:uid="{80E1A535-5846-41FE-98F9-E673B2F6EFE4}"/>
    <cellStyle name="Comma 2 2 4 2 6 2 6" xfId="3077" xr:uid="{52AC8EC6-358D-4DCC-9669-0E7C8B9D0149}"/>
    <cellStyle name="Comma 2 2 4 2 6 3" xfId="346" xr:uid="{00000000-0005-0000-0000-000006010000}"/>
    <cellStyle name="Comma 2 2 4 2 6 3 2" xfId="5711" xr:uid="{7FF1FF5B-AC10-4EDC-89D6-5595D02972B5}"/>
    <cellStyle name="Comma 2 2 4 2 6 3 2 2" xfId="16245" xr:uid="{FA11C385-7760-48A1-874A-57943A2B81B9}"/>
    <cellStyle name="Comma 2 2 4 2 6 3 3" xfId="8339" xr:uid="{BC37AC38-4CF4-420D-8491-937832FA5049}"/>
    <cellStyle name="Comma 2 2 4 2 6 3 3 2" xfId="18873" xr:uid="{A8ACE7B1-B5DA-45E1-A5E6-D79E9C868CE0}"/>
    <cellStyle name="Comma 2 2 4 2 6 3 4" xfId="10966" xr:uid="{FF7112F9-B91C-448E-A9D9-33E2A53C5749}"/>
    <cellStyle name="Comma 2 2 4 2 6 3 4 2" xfId="21500" xr:uid="{0BFB9868-8534-4F11-8FC0-4B6B8EE6AFC6}"/>
    <cellStyle name="Comma 2 2 4 2 6 3 5" xfId="13618" xr:uid="{B63046AE-F5D4-4C58-BE17-19BB900DA25E}"/>
    <cellStyle name="Comma 2 2 4 2 6 3 6" xfId="3078" xr:uid="{61F229F3-CA43-41D2-98CB-D0317E0813FA}"/>
    <cellStyle name="Comma 2 2 4 2 6 4" xfId="5709" xr:uid="{54D56829-7D57-41D9-A805-1C6EBD4FD2B8}"/>
    <cellStyle name="Comma 2 2 4 2 6 4 2" xfId="16243" xr:uid="{0328E208-819C-4328-BACE-5808119DA1C8}"/>
    <cellStyle name="Comma 2 2 4 2 6 5" xfId="8337" xr:uid="{3E51C42C-909F-435E-A61F-0395D9FB62AA}"/>
    <cellStyle name="Comma 2 2 4 2 6 5 2" xfId="18871" xr:uid="{E049596E-E2D9-4BB6-AB03-F0020738CAD9}"/>
    <cellStyle name="Comma 2 2 4 2 6 6" xfId="10964" xr:uid="{BAFD6AAD-DFA6-496D-A52F-4D4E9C8F27B7}"/>
    <cellStyle name="Comma 2 2 4 2 6 6 2" xfId="21498" xr:uid="{411D5EE4-7D05-4AE9-8D4F-10DA9F5BDED6}"/>
    <cellStyle name="Comma 2 2 4 2 6 7" xfId="13616" xr:uid="{52D6E092-2065-47BC-A142-B37D237DD39C}"/>
    <cellStyle name="Comma 2 2 4 2 6 8" xfId="3076" xr:uid="{C3032F7A-4B4D-4063-8212-928C4B34F386}"/>
    <cellStyle name="Comma 2 2 4 2 7" xfId="347" xr:uid="{00000000-0005-0000-0000-000007010000}"/>
    <cellStyle name="Comma 2 2 4 2 7 2" xfId="348" xr:uid="{00000000-0005-0000-0000-000008010000}"/>
    <cellStyle name="Comma 2 2 4 2 7 2 2" xfId="5713" xr:uid="{250C55B8-1EAC-4791-A15C-630B6BD8BD23}"/>
    <cellStyle name="Comma 2 2 4 2 7 2 2 2" xfId="16247" xr:uid="{5EA8362E-03C9-455F-96DD-3A92BC9F54B9}"/>
    <cellStyle name="Comma 2 2 4 2 7 2 3" xfId="8341" xr:uid="{CF27B079-5ABA-4885-9255-283AFCA53880}"/>
    <cellStyle name="Comma 2 2 4 2 7 2 3 2" xfId="18875" xr:uid="{018AEE64-0FBE-4AED-811E-75B2D4DF79F6}"/>
    <cellStyle name="Comma 2 2 4 2 7 2 4" xfId="10968" xr:uid="{D8192A4F-BB7B-4344-88C2-980176369E28}"/>
    <cellStyle name="Comma 2 2 4 2 7 2 4 2" xfId="21502" xr:uid="{1C5E032E-E7B4-49A1-90BF-54260026C952}"/>
    <cellStyle name="Comma 2 2 4 2 7 2 5" xfId="13620" xr:uid="{7AB2CF53-4D01-4982-8597-50F9D11C351C}"/>
    <cellStyle name="Comma 2 2 4 2 7 2 6" xfId="3080" xr:uid="{1B1178FD-7C1F-4864-8CE3-D8309A939D2B}"/>
    <cellStyle name="Comma 2 2 4 2 7 3" xfId="5712" xr:uid="{623280FE-E61E-4301-84C9-672B84138A9B}"/>
    <cellStyle name="Comma 2 2 4 2 7 3 2" xfId="16246" xr:uid="{7E82586D-E9A2-4837-A022-FB00E115B097}"/>
    <cellStyle name="Comma 2 2 4 2 7 4" xfId="8340" xr:uid="{1DCD150E-F6A1-48E7-99CC-12479D3EA47B}"/>
    <cellStyle name="Comma 2 2 4 2 7 4 2" xfId="18874" xr:uid="{04137312-30B5-4EC1-B35E-985C907E4470}"/>
    <cellStyle name="Comma 2 2 4 2 7 5" xfId="10967" xr:uid="{E036C226-3C5B-407E-82D3-2176C83E1009}"/>
    <cellStyle name="Comma 2 2 4 2 7 5 2" xfId="21501" xr:uid="{FC448A22-98F6-4836-980F-733837549468}"/>
    <cellStyle name="Comma 2 2 4 2 7 6" xfId="13619" xr:uid="{D11A0B2A-47C0-46CD-838E-610F7FD71EA2}"/>
    <cellStyle name="Comma 2 2 4 2 7 7" xfId="3079" xr:uid="{D28BE17A-4836-4E5B-9763-214D37650BFE}"/>
    <cellStyle name="Comma 2 2 4 2 8" xfId="349" xr:uid="{00000000-0005-0000-0000-000009010000}"/>
    <cellStyle name="Comma 2 2 4 2 8 2" xfId="5714" xr:uid="{8512DEF2-C412-4D0A-A978-FBEA297F1CBB}"/>
    <cellStyle name="Comma 2 2 4 2 8 2 2" xfId="16248" xr:uid="{82E665DB-71B4-4005-8E9C-F4BD4053A4ED}"/>
    <cellStyle name="Comma 2 2 4 2 8 3" xfId="8342" xr:uid="{FB24C00A-EF53-49BF-85C0-1F3404E4705E}"/>
    <cellStyle name="Comma 2 2 4 2 8 3 2" xfId="18876" xr:uid="{D8D672AB-A2B9-4C97-B761-5C6152508A04}"/>
    <cellStyle name="Comma 2 2 4 2 8 4" xfId="10969" xr:uid="{3EC4D5DB-3DF5-4346-AEA8-32A48B5B18BA}"/>
    <cellStyle name="Comma 2 2 4 2 8 4 2" xfId="21503" xr:uid="{CF1A2EA3-BB69-4BA2-B01E-FB7790A4C5B1}"/>
    <cellStyle name="Comma 2 2 4 2 8 5" xfId="13621" xr:uid="{03A2433D-AC37-4B1E-B542-2D913B5B76EF}"/>
    <cellStyle name="Comma 2 2 4 2 8 6" xfId="3081" xr:uid="{0D2827BF-3507-41DD-AB1C-61804DD200BB}"/>
    <cellStyle name="Comma 2 2 4 2 9" xfId="350" xr:uid="{00000000-0005-0000-0000-00000A010000}"/>
    <cellStyle name="Comma 2 2 4 2 9 2" xfId="5715" xr:uid="{A449C612-F68C-474D-935F-6CF3D0D7EDCA}"/>
    <cellStyle name="Comma 2 2 4 2 9 2 2" xfId="16249" xr:uid="{A3D5C726-F2B1-40B7-9538-138ACA8E1E92}"/>
    <cellStyle name="Comma 2 2 4 2 9 3" xfId="8343" xr:uid="{1A3F5A85-56D0-41E5-9757-DD5B64CC4DAC}"/>
    <cellStyle name="Comma 2 2 4 2 9 3 2" xfId="18877" xr:uid="{D070B59E-B59C-433C-ABB4-94F4B847E06A}"/>
    <cellStyle name="Comma 2 2 4 2 9 4" xfId="10970" xr:uid="{5D7E1EF9-C649-4769-A23F-02CC69A7D0B4}"/>
    <cellStyle name="Comma 2 2 4 2 9 4 2" xfId="21504" xr:uid="{5AF91436-2FEF-4EE9-8F52-11367C9AE65C}"/>
    <cellStyle name="Comma 2 2 4 2 9 5" xfId="13622" xr:uid="{BC4EB3E1-2335-4C4D-9969-419B7329B558}"/>
    <cellStyle name="Comma 2 2 4 2 9 6" xfId="3082" xr:uid="{EF5B754A-AAAB-4D9E-8BAF-285AF3EE3564}"/>
    <cellStyle name="Comma 2 2 4 3" xfId="121" xr:uid="{00000000-0005-0000-0000-00000B010000}"/>
    <cellStyle name="Comma 2 2 4 3 10" xfId="13404" xr:uid="{94593EA0-97BC-4CBC-B3EB-A315D0AEADBE}"/>
    <cellStyle name="Comma 2 2 4 3 11" xfId="2864" xr:uid="{0C31DCAC-0FA4-472F-8DCF-E0059EAE8F97}"/>
    <cellStyle name="Comma 2 2 4 3 2" xfId="352" xr:uid="{00000000-0005-0000-0000-00000C010000}"/>
    <cellStyle name="Comma 2 2 4 3 2 2" xfId="353" xr:uid="{00000000-0005-0000-0000-00000D010000}"/>
    <cellStyle name="Comma 2 2 4 3 2 2 2" xfId="5718" xr:uid="{8E75CB97-2D02-4618-AABA-C1AA326C9157}"/>
    <cellStyle name="Comma 2 2 4 3 2 2 2 2" xfId="16252" xr:uid="{68BC1B3B-1BC4-4BE4-8DB9-6F9EB5CC910E}"/>
    <cellStyle name="Comma 2 2 4 3 2 2 3" xfId="8346" xr:uid="{00EDB45B-A77D-473F-BBA2-FB757DAC4EFE}"/>
    <cellStyle name="Comma 2 2 4 3 2 2 3 2" xfId="18880" xr:uid="{7195D13A-72B4-440F-A0C9-92E2C1A66308}"/>
    <cellStyle name="Comma 2 2 4 3 2 2 4" xfId="10973" xr:uid="{4403ECBF-DC28-4C6F-837C-284585C02100}"/>
    <cellStyle name="Comma 2 2 4 3 2 2 4 2" xfId="21507" xr:uid="{FB8B847C-0C99-4F25-BBA9-5FE463D593D5}"/>
    <cellStyle name="Comma 2 2 4 3 2 2 5" xfId="13625" xr:uid="{DC4B3D0D-FE00-414B-8307-5A8BFF4DCD97}"/>
    <cellStyle name="Comma 2 2 4 3 2 2 6" xfId="3085" xr:uid="{83F8EB54-DCD1-4DBC-8417-1176F5730C3D}"/>
    <cellStyle name="Comma 2 2 4 3 2 3" xfId="5717" xr:uid="{C43772C4-9192-452A-862D-F2D40DC654F7}"/>
    <cellStyle name="Comma 2 2 4 3 2 3 2" xfId="16251" xr:uid="{68985931-AAC9-4F8D-8E22-D9C25711B123}"/>
    <cellStyle name="Comma 2 2 4 3 2 4" xfId="8345" xr:uid="{88FBE2AC-E311-4F6D-A60D-D7CF2847B487}"/>
    <cellStyle name="Comma 2 2 4 3 2 4 2" xfId="18879" xr:uid="{65F4C217-B32A-4421-9B5A-790A65E52E08}"/>
    <cellStyle name="Comma 2 2 4 3 2 5" xfId="10972" xr:uid="{03E0699B-1529-443E-8B11-BB38DA4EB13B}"/>
    <cellStyle name="Comma 2 2 4 3 2 5 2" xfId="21506" xr:uid="{73E1E5BD-592B-4C72-A4FC-E92B7DF8886F}"/>
    <cellStyle name="Comma 2 2 4 3 2 6" xfId="13624" xr:uid="{6913DF26-DE44-44B7-9CD6-CE82B39562B1}"/>
    <cellStyle name="Comma 2 2 4 3 2 7" xfId="3084" xr:uid="{36573C57-906E-41FB-A662-710031D996A2}"/>
    <cellStyle name="Comma 2 2 4 3 3" xfId="354" xr:uid="{00000000-0005-0000-0000-00000E010000}"/>
    <cellStyle name="Comma 2 2 4 3 3 2" xfId="5719" xr:uid="{38A70A1B-B695-443D-A7F7-3C4F8115CAE4}"/>
    <cellStyle name="Comma 2 2 4 3 3 2 2" xfId="16253" xr:uid="{9A59FD47-2140-43FA-96DA-B378D8E8C8C9}"/>
    <cellStyle name="Comma 2 2 4 3 3 3" xfId="8347" xr:uid="{4CD15173-A1C6-44A9-860E-20154002F5A6}"/>
    <cellStyle name="Comma 2 2 4 3 3 3 2" xfId="18881" xr:uid="{8BBA43BA-862E-468E-93AA-D44C786F1DF7}"/>
    <cellStyle name="Comma 2 2 4 3 3 4" xfId="10974" xr:uid="{83B7EF72-8399-449C-8E42-A7EB568454BE}"/>
    <cellStyle name="Comma 2 2 4 3 3 4 2" xfId="21508" xr:uid="{54AFC25B-E971-4ABC-A1E3-B79C301CB553}"/>
    <cellStyle name="Comma 2 2 4 3 3 5" xfId="13626" xr:uid="{4018F880-3CB2-41D2-B4DC-42693F622806}"/>
    <cellStyle name="Comma 2 2 4 3 3 6" xfId="3086" xr:uid="{80358269-7525-40BF-91A3-CD4420DC0EA5}"/>
    <cellStyle name="Comma 2 2 4 3 4" xfId="355" xr:uid="{00000000-0005-0000-0000-00000F010000}"/>
    <cellStyle name="Comma 2 2 4 3 4 2" xfId="5720" xr:uid="{F5F30CB8-9A35-4689-B01C-518ABA76A284}"/>
    <cellStyle name="Comma 2 2 4 3 4 2 2" xfId="16254" xr:uid="{CAD160F2-AB3B-4DF4-898D-A45B967CB050}"/>
    <cellStyle name="Comma 2 2 4 3 4 3" xfId="8348" xr:uid="{CEC9A91F-FB8B-4587-AABC-EB07D812C1C2}"/>
    <cellStyle name="Comma 2 2 4 3 4 3 2" xfId="18882" xr:uid="{33DC0901-2344-44D0-B89C-DC477DE2878D}"/>
    <cellStyle name="Comma 2 2 4 3 4 4" xfId="10975" xr:uid="{F899FF97-2805-4482-920F-B366594F56B1}"/>
    <cellStyle name="Comma 2 2 4 3 4 4 2" xfId="21509" xr:uid="{C1420BE7-E3B9-41FB-91C7-31F613658A72}"/>
    <cellStyle name="Comma 2 2 4 3 4 5" xfId="13627" xr:uid="{0D4A1193-CD4D-406C-AB2E-6052F6818823}"/>
    <cellStyle name="Comma 2 2 4 3 4 6" xfId="3087" xr:uid="{15DADC37-1F23-4FB5-B68D-C8CC2867EAEB}"/>
    <cellStyle name="Comma 2 2 4 3 5" xfId="2697" xr:uid="{00000000-0005-0000-0000-000010010000}"/>
    <cellStyle name="Comma 2 2 4 3 5 2" xfId="8016" xr:uid="{082A6F33-043D-4893-9C68-FB9FD8808185}"/>
    <cellStyle name="Comma 2 2 4 3 5 2 2" xfId="18550" xr:uid="{1A129E75-E7F5-43A1-B330-E1FCC5EE9BD7}"/>
    <cellStyle name="Comma 2 2 4 3 5 3" xfId="10644" xr:uid="{25367BDB-AF53-4E2E-B601-8C9FCC4548B2}"/>
    <cellStyle name="Comma 2 2 4 3 5 3 2" xfId="21178" xr:uid="{B9F973D2-4D95-40EC-A9A2-61C7371E3EE1}"/>
    <cellStyle name="Comma 2 2 4 3 5 4" xfId="13271" xr:uid="{E6DCC3E3-EA06-4D69-95D1-D7A8D1B5A35A}"/>
    <cellStyle name="Comma 2 2 4 3 5 4 2" xfId="23805" xr:uid="{1A8CBBDA-66BE-4AFF-B5A2-CD8DF029B221}"/>
    <cellStyle name="Comma 2 2 4 3 5 5" xfId="15923" xr:uid="{45463E02-FC31-4258-99EA-E99AEE8F456C}"/>
    <cellStyle name="Comma 2 2 4 3 5 6" xfId="5384" xr:uid="{A3E933E2-AFE9-4C69-9949-EA6B03E8DF68}"/>
    <cellStyle name="Comma 2 2 4 3 6" xfId="351" xr:uid="{00000000-0005-0000-0000-000011010000}"/>
    <cellStyle name="Comma 2 2 4 3 6 2" xfId="5716" xr:uid="{81404EEE-61B5-4184-A568-3D1FDA199F1F}"/>
    <cellStyle name="Comma 2 2 4 3 6 2 2" xfId="16250" xr:uid="{FC6432AE-A28A-4C4A-A620-4BE1C0ABC685}"/>
    <cellStyle name="Comma 2 2 4 3 6 3" xfId="8344" xr:uid="{8E9A4DCA-1B55-4026-9CE2-EFE271307DBC}"/>
    <cellStyle name="Comma 2 2 4 3 6 3 2" xfId="18878" xr:uid="{D4440FAB-EE7F-4638-BCF8-A53A79FAB141}"/>
    <cellStyle name="Comma 2 2 4 3 6 4" xfId="10971" xr:uid="{006EA46D-A7DA-4308-97BD-5452A873CEF6}"/>
    <cellStyle name="Comma 2 2 4 3 6 4 2" xfId="21505" xr:uid="{E4613EB6-4285-42B5-9EEF-42CAB7E7894B}"/>
    <cellStyle name="Comma 2 2 4 3 6 5" xfId="13623" xr:uid="{0A8E62E7-8BBA-4F38-A4E9-4A588ED43644}"/>
    <cellStyle name="Comma 2 2 4 3 6 6" xfId="3083" xr:uid="{FB0D5D69-784F-4500-B0BA-0C16AD8E53F0}"/>
    <cellStyle name="Comma 2 2 4 3 7" xfId="5497" xr:uid="{FF0862D9-E524-4165-B435-2649B03F1295}"/>
    <cellStyle name="Comma 2 2 4 3 7 2" xfId="16031" xr:uid="{107FB6A1-1237-4A2E-BE57-FDAF55BABD4C}"/>
    <cellStyle name="Comma 2 2 4 3 8" xfId="8125" xr:uid="{3F9E9AC9-9CAB-4617-B10F-AE67E065E4E3}"/>
    <cellStyle name="Comma 2 2 4 3 8 2" xfId="18659" xr:uid="{9D0CFA5F-8B9E-4453-9EA0-39246EFE7EC3}"/>
    <cellStyle name="Comma 2 2 4 3 9" xfId="10752" xr:uid="{5C9064F0-8053-4DE6-A5DF-A08A8FC64F64}"/>
    <cellStyle name="Comma 2 2 4 3 9 2" xfId="21286" xr:uid="{4815A379-8569-4692-86DE-C36C7120207E}"/>
    <cellStyle name="Comma 2 2 4 4" xfId="356" xr:uid="{00000000-0005-0000-0000-000012010000}"/>
    <cellStyle name="Comma 2 2 4 4 2" xfId="357" xr:uid="{00000000-0005-0000-0000-000013010000}"/>
    <cellStyle name="Comma 2 2 4 4 2 2" xfId="358" xr:uid="{00000000-0005-0000-0000-000014010000}"/>
    <cellStyle name="Comma 2 2 4 4 2 2 2" xfId="5723" xr:uid="{2644A416-A370-4564-9835-B7542B153F97}"/>
    <cellStyle name="Comma 2 2 4 4 2 2 2 2" xfId="16257" xr:uid="{3D8EF2B9-D1B5-4F5F-A2C9-7F1F35186F94}"/>
    <cellStyle name="Comma 2 2 4 4 2 2 3" xfId="8351" xr:uid="{D8565A5F-5179-433F-B618-A328FCBCE88A}"/>
    <cellStyle name="Comma 2 2 4 4 2 2 3 2" xfId="18885" xr:uid="{20450DB0-2BFE-448C-AFFB-09A6E9D61A68}"/>
    <cellStyle name="Comma 2 2 4 4 2 2 4" xfId="10978" xr:uid="{37EAC1CC-7F90-45E7-A144-B036558EF825}"/>
    <cellStyle name="Comma 2 2 4 4 2 2 4 2" xfId="21512" xr:uid="{5975766C-D3B2-4A9B-8409-61F379A84C15}"/>
    <cellStyle name="Comma 2 2 4 4 2 2 5" xfId="13630" xr:uid="{9191EC85-6BBC-4808-9626-612FD39058E6}"/>
    <cellStyle name="Comma 2 2 4 4 2 2 6" xfId="3090" xr:uid="{25D66B71-096E-48AE-A2BC-EAE4A15E1B0D}"/>
    <cellStyle name="Comma 2 2 4 4 2 3" xfId="5722" xr:uid="{00089B71-9D65-40EC-80DC-064F57719750}"/>
    <cellStyle name="Comma 2 2 4 4 2 3 2" xfId="16256" xr:uid="{2DD4A57B-0284-49C5-A469-7A32D675781B}"/>
    <cellStyle name="Comma 2 2 4 4 2 4" xfId="8350" xr:uid="{814787A6-E895-4F77-959B-AAA6DD26B8E9}"/>
    <cellStyle name="Comma 2 2 4 4 2 4 2" xfId="18884" xr:uid="{7A32C4E9-7A8F-4148-BA42-D07D5D94634B}"/>
    <cellStyle name="Comma 2 2 4 4 2 5" xfId="10977" xr:uid="{AA01E049-D4C3-41F9-BD9F-2CF76BC6054B}"/>
    <cellStyle name="Comma 2 2 4 4 2 5 2" xfId="21511" xr:uid="{31853D5E-9E19-4FB5-B053-17B297F76D6C}"/>
    <cellStyle name="Comma 2 2 4 4 2 6" xfId="13629" xr:uid="{D38EB436-A5D0-4C6A-84C5-9E8B5915D6CB}"/>
    <cellStyle name="Comma 2 2 4 4 2 7" xfId="3089" xr:uid="{267B6543-7DF1-4F04-82AF-2790243355AB}"/>
    <cellStyle name="Comma 2 2 4 4 3" xfId="359" xr:uid="{00000000-0005-0000-0000-000015010000}"/>
    <cellStyle name="Comma 2 2 4 4 3 2" xfId="5724" xr:uid="{68359727-63C1-4934-8661-F53037A2414B}"/>
    <cellStyle name="Comma 2 2 4 4 3 2 2" xfId="16258" xr:uid="{F1A99732-6B68-462E-970C-EFC52E766CE6}"/>
    <cellStyle name="Comma 2 2 4 4 3 3" xfId="8352" xr:uid="{AB59A0CA-98E1-42BC-BE2D-1A3FD9C0BB1D}"/>
    <cellStyle name="Comma 2 2 4 4 3 3 2" xfId="18886" xr:uid="{EA908E67-F2B9-4B00-93EE-064876B5EB97}"/>
    <cellStyle name="Comma 2 2 4 4 3 4" xfId="10979" xr:uid="{BAF0DB2C-4E5C-4874-8ABA-6C53E738FE18}"/>
    <cellStyle name="Comma 2 2 4 4 3 4 2" xfId="21513" xr:uid="{6F501BDE-F4F2-446C-8A5B-892A52D0EC2C}"/>
    <cellStyle name="Comma 2 2 4 4 3 5" xfId="13631" xr:uid="{4F807834-0CF1-4FB2-8A2E-7E4052E5A686}"/>
    <cellStyle name="Comma 2 2 4 4 3 6" xfId="3091" xr:uid="{25522210-CC84-49E5-BC99-80B795B00EA7}"/>
    <cellStyle name="Comma 2 2 4 4 4" xfId="360" xr:uid="{00000000-0005-0000-0000-000016010000}"/>
    <cellStyle name="Comma 2 2 4 4 4 2" xfId="5725" xr:uid="{A210F8E4-0FB9-47B6-B98D-9AD25FB000E0}"/>
    <cellStyle name="Comma 2 2 4 4 4 2 2" xfId="16259" xr:uid="{0C89A562-E8D7-4E19-9586-05ADD361E9CA}"/>
    <cellStyle name="Comma 2 2 4 4 4 3" xfId="8353" xr:uid="{A33A9844-EBF2-462F-9EDE-3A9B9E3B3782}"/>
    <cellStyle name="Comma 2 2 4 4 4 3 2" xfId="18887" xr:uid="{C5939567-675F-40F8-944E-F91D11966792}"/>
    <cellStyle name="Comma 2 2 4 4 4 4" xfId="10980" xr:uid="{15EBB7F7-35AA-4CAA-B6AE-FCF823EF3682}"/>
    <cellStyle name="Comma 2 2 4 4 4 4 2" xfId="21514" xr:uid="{92131ABF-4566-4DED-B3CE-B470760EBDA5}"/>
    <cellStyle name="Comma 2 2 4 4 4 5" xfId="13632" xr:uid="{C1B85E43-2455-4178-8AB0-78B50F17EB9F}"/>
    <cellStyle name="Comma 2 2 4 4 4 6" xfId="3092" xr:uid="{D5661454-86EE-45F1-9A30-0FB031BE670B}"/>
    <cellStyle name="Comma 2 2 4 4 5" xfId="5721" xr:uid="{1B3C2E61-2DFC-48F6-A624-59ABD98A57A1}"/>
    <cellStyle name="Comma 2 2 4 4 5 2" xfId="16255" xr:uid="{70DEB313-8183-4ECD-AB46-664DC4EE8F6B}"/>
    <cellStyle name="Comma 2 2 4 4 6" xfId="8349" xr:uid="{2C06F1B2-9279-4218-9CC4-C278514C833D}"/>
    <cellStyle name="Comma 2 2 4 4 6 2" xfId="18883" xr:uid="{D571E7C9-B874-4D86-8EF5-FB737623C007}"/>
    <cellStyle name="Comma 2 2 4 4 7" xfId="10976" xr:uid="{29B2DE17-5784-4672-842F-E7E8371A9580}"/>
    <cellStyle name="Comma 2 2 4 4 7 2" xfId="21510" xr:uid="{E6B1C573-A110-4A42-99A1-27537D6F09F5}"/>
    <cellStyle name="Comma 2 2 4 4 8" xfId="13628" xr:uid="{1C1DE234-D985-48C0-866F-54FBA30A1B67}"/>
    <cellStyle name="Comma 2 2 4 4 9" xfId="3088" xr:uid="{5DA3383C-DBD7-4F39-916A-3821A36A2305}"/>
    <cellStyle name="Comma 2 2 4 5" xfId="361" xr:uid="{00000000-0005-0000-0000-000017010000}"/>
    <cellStyle name="Comma 2 2 4 5 2" xfId="362" xr:uid="{00000000-0005-0000-0000-000018010000}"/>
    <cellStyle name="Comma 2 2 4 5 2 2" xfId="363" xr:uid="{00000000-0005-0000-0000-000019010000}"/>
    <cellStyle name="Comma 2 2 4 5 2 2 2" xfId="5728" xr:uid="{65E2A5D3-DD44-41D8-B122-F7A70E9153FB}"/>
    <cellStyle name="Comma 2 2 4 5 2 2 2 2" xfId="16262" xr:uid="{D0265E3B-B6EF-4CAF-809A-0DAA29742B78}"/>
    <cellStyle name="Comma 2 2 4 5 2 2 3" xfId="8356" xr:uid="{CA039FE2-92D9-4BDE-879D-3B36754A4AC1}"/>
    <cellStyle name="Comma 2 2 4 5 2 2 3 2" xfId="18890" xr:uid="{5D78EFA8-B838-446B-A1AF-67D8EE282EA2}"/>
    <cellStyle name="Comma 2 2 4 5 2 2 4" xfId="10983" xr:uid="{2D57134F-018C-4819-83D6-8915183DDAD3}"/>
    <cellStyle name="Comma 2 2 4 5 2 2 4 2" xfId="21517" xr:uid="{F0944747-A1C1-4A9F-A89A-D4794E09E1B7}"/>
    <cellStyle name="Comma 2 2 4 5 2 2 5" xfId="13635" xr:uid="{9FF48564-F6F6-48F2-8912-4262CAB76AEC}"/>
    <cellStyle name="Comma 2 2 4 5 2 2 6" xfId="3095" xr:uid="{C0265D89-364C-4CD8-BFA6-DB96F48C91F5}"/>
    <cellStyle name="Comma 2 2 4 5 2 3" xfId="5727" xr:uid="{96BBA8E1-FCA6-4879-B30C-28D348197D9F}"/>
    <cellStyle name="Comma 2 2 4 5 2 3 2" xfId="16261" xr:uid="{F32CF048-9D07-4778-A1BD-DF584BD3E536}"/>
    <cellStyle name="Comma 2 2 4 5 2 4" xfId="8355" xr:uid="{4BDF04BB-B8EC-4EC9-B7E6-590A6A3F7E99}"/>
    <cellStyle name="Comma 2 2 4 5 2 4 2" xfId="18889" xr:uid="{BEBF3C27-B525-4F23-8721-570A31E080A8}"/>
    <cellStyle name="Comma 2 2 4 5 2 5" xfId="10982" xr:uid="{08343624-D562-49B5-9946-2B2F92BD8EA8}"/>
    <cellStyle name="Comma 2 2 4 5 2 5 2" xfId="21516" xr:uid="{A18D49F7-BECB-4957-BDA3-2B33FA49B867}"/>
    <cellStyle name="Comma 2 2 4 5 2 6" xfId="13634" xr:uid="{C3197781-B2CB-4A5C-B3A5-F45A55ABF787}"/>
    <cellStyle name="Comma 2 2 4 5 2 7" xfId="3094" xr:uid="{C882FE97-52E8-43D0-8A06-FCBAE7E8BC0D}"/>
    <cellStyle name="Comma 2 2 4 5 3" xfId="364" xr:uid="{00000000-0005-0000-0000-00001A010000}"/>
    <cellStyle name="Comma 2 2 4 5 3 2" xfId="5729" xr:uid="{8C6205F0-C887-4FD8-B422-094ED421B56A}"/>
    <cellStyle name="Comma 2 2 4 5 3 2 2" xfId="16263" xr:uid="{11036DEB-408D-417F-94CC-678D2C0A9413}"/>
    <cellStyle name="Comma 2 2 4 5 3 3" xfId="8357" xr:uid="{AD512938-32CE-444E-8EF9-83C486AD49CE}"/>
    <cellStyle name="Comma 2 2 4 5 3 3 2" xfId="18891" xr:uid="{24641D5E-D462-482F-8A08-AFE019B58147}"/>
    <cellStyle name="Comma 2 2 4 5 3 4" xfId="10984" xr:uid="{4BAEF9A0-CE31-4BC4-A3C0-4BDDF2AE43E0}"/>
    <cellStyle name="Comma 2 2 4 5 3 4 2" xfId="21518" xr:uid="{EC279E65-4307-4022-8670-C7169AE8AB8E}"/>
    <cellStyle name="Comma 2 2 4 5 3 5" xfId="13636" xr:uid="{7BDF433C-257F-4036-BD04-C425322628E4}"/>
    <cellStyle name="Comma 2 2 4 5 3 6" xfId="3096" xr:uid="{383F2BF9-4E7E-4CC0-97BC-6813DFBC8676}"/>
    <cellStyle name="Comma 2 2 4 5 4" xfId="365" xr:uid="{00000000-0005-0000-0000-00001B010000}"/>
    <cellStyle name="Comma 2 2 4 5 4 2" xfId="5730" xr:uid="{EED49E5B-F14F-4573-BB00-1A0286D22691}"/>
    <cellStyle name="Comma 2 2 4 5 4 2 2" xfId="16264" xr:uid="{A928FFFD-AF88-40F2-B17A-EE5078F7EDDC}"/>
    <cellStyle name="Comma 2 2 4 5 4 3" xfId="8358" xr:uid="{CD650816-625A-46BF-A6BE-115E463DAB03}"/>
    <cellStyle name="Comma 2 2 4 5 4 3 2" xfId="18892" xr:uid="{C13A17E7-6663-4479-877E-06D69AF445C0}"/>
    <cellStyle name="Comma 2 2 4 5 4 4" xfId="10985" xr:uid="{988C97D0-1780-41EF-A173-3F0A64031D54}"/>
    <cellStyle name="Comma 2 2 4 5 4 4 2" xfId="21519" xr:uid="{99DF51A7-61A7-40E9-81FA-7CCF15AB5DAE}"/>
    <cellStyle name="Comma 2 2 4 5 4 5" xfId="13637" xr:uid="{6AC3A638-0E0F-4A90-BA76-DDEB2B2824ED}"/>
    <cellStyle name="Comma 2 2 4 5 4 6" xfId="3097" xr:uid="{1BFE7D49-2D90-4885-902E-EFB23BF92153}"/>
    <cellStyle name="Comma 2 2 4 5 5" xfId="5726" xr:uid="{12F195FB-C212-42B7-9CD2-5A2C01A9F691}"/>
    <cellStyle name="Comma 2 2 4 5 5 2" xfId="16260" xr:uid="{C856E6BD-5C95-495C-9524-614CFFC1A2C2}"/>
    <cellStyle name="Comma 2 2 4 5 6" xfId="8354" xr:uid="{6EF36878-B1B0-4F44-9410-3D92173167CC}"/>
    <cellStyle name="Comma 2 2 4 5 6 2" xfId="18888" xr:uid="{1DB6D159-1F59-4D8B-989E-6DA6828803EC}"/>
    <cellStyle name="Comma 2 2 4 5 7" xfId="10981" xr:uid="{57E62736-91B6-4CC2-8487-6D75D5F1EEEE}"/>
    <cellStyle name="Comma 2 2 4 5 7 2" xfId="21515" xr:uid="{FB42FACA-6496-47D2-A89A-C0C5AC5427E9}"/>
    <cellStyle name="Comma 2 2 4 5 8" xfId="13633" xr:uid="{84DA7187-9D42-4C8B-A017-0D9B33298A17}"/>
    <cellStyle name="Comma 2 2 4 5 9" xfId="3093" xr:uid="{B0F3A325-A6EE-421C-9AAF-3F363DA31069}"/>
    <cellStyle name="Comma 2 2 4 6" xfId="366" xr:uid="{00000000-0005-0000-0000-00001C010000}"/>
    <cellStyle name="Comma 2 2 4 6 2" xfId="367" xr:uid="{00000000-0005-0000-0000-00001D010000}"/>
    <cellStyle name="Comma 2 2 4 6 2 2" xfId="368" xr:uid="{00000000-0005-0000-0000-00001E010000}"/>
    <cellStyle name="Comma 2 2 4 6 2 2 2" xfId="5733" xr:uid="{FE4AB230-472F-4CDF-ADEA-95CFB65228B4}"/>
    <cellStyle name="Comma 2 2 4 6 2 2 2 2" xfId="16267" xr:uid="{042C898B-BE5D-495E-BF74-A48FCCD2056A}"/>
    <cellStyle name="Comma 2 2 4 6 2 2 3" xfId="8361" xr:uid="{F94DCDF5-3CFF-487B-8FC4-0B963E66591A}"/>
    <cellStyle name="Comma 2 2 4 6 2 2 3 2" xfId="18895" xr:uid="{C6986CC1-804E-4CE8-9B1D-059AC4EB4FC8}"/>
    <cellStyle name="Comma 2 2 4 6 2 2 4" xfId="10988" xr:uid="{1DE6306C-4AE1-4DE8-8E64-8055446765EF}"/>
    <cellStyle name="Comma 2 2 4 6 2 2 4 2" xfId="21522" xr:uid="{5D0700A5-DC93-43B4-8A12-EAFF623227EB}"/>
    <cellStyle name="Comma 2 2 4 6 2 2 5" xfId="13640" xr:uid="{BEBAEFC4-C29D-4E41-B1B8-468861F33D75}"/>
    <cellStyle name="Comma 2 2 4 6 2 2 6" xfId="3100" xr:uid="{58375FAC-47B2-4179-8C27-0E2B3F12AE23}"/>
    <cellStyle name="Comma 2 2 4 6 2 3" xfId="5732" xr:uid="{58652A76-EE4E-4104-97CE-DC670C9DAE4E}"/>
    <cellStyle name="Comma 2 2 4 6 2 3 2" xfId="16266" xr:uid="{B38D9C01-8DD4-4277-84DB-FF0A62FC0AA5}"/>
    <cellStyle name="Comma 2 2 4 6 2 4" xfId="8360" xr:uid="{1ADDD9D0-02DE-405F-9D5C-1C66F1F7AF7A}"/>
    <cellStyle name="Comma 2 2 4 6 2 4 2" xfId="18894" xr:uid="{146AD865-85E8-435C-B9C6-6389E1C42F3D}"/>
    <cellStyle name="Comma 2 2 4 6 2 5" xfId="10987" xr:uid="{039EE227-17AF-44EC-AEDC-69F57949960B}"/>
    <cellStyle name="Comma 2 2 4 6 2 5 2" xfId="21521" xr:uid="{AE6FEC55-180E-498B-BF4F-178D0D6F7ED7}"/>
    <cellStyle name="Comma 2 2 4 6 2 6" xfId="13639" xr:uid="{EA65FF09-B171-4DD7-BE7A-B139DFADAC02}"/>
    <cellStyle name="Comma 2 2 4 6 2 7" xfId="3099" xr:uid="{34BD9639-3184-4575-B589-C73EADAAEF5B}"/>
    <cellStyle name="Comma 2 2 4 6 3" xfId="369" xr:uid="{00000000-0005-0000-0000-00001F010000}"/>
    <cellStyle name="Comma 2 2 4 6 3 2" xfId="5734" xr:uid="{82D42B9C-9D9A-489B-B53F-9F217CB9F80B}"/>
    <cellStyle name="Comma 2 2 4 6 3 2 2" xfId="16268" xr:uid="{5A640F28-0A71-4338-86CB-9FC27FFDCB4E}"/>
    <cellStyle name="Comma 2 2 4 6 3 3" xfId="8362" xr:uid="{918AAD6A-A417-45FE-94BA-AEB2DA21B006}"/>
    <cellStyle name="Comma 2 2 4 6 3 3 2" xfId="18896" xr:uid="{15B42F31-F039-4142-AF7A-B3A4C513B64E}"/>
    <cellStyle name="Comma 2 2 4 6 3 4" xfId="10989" xr:uid="{09DF8488-F5B1-4781-AF3C-3CB5DCBD4388}"/>
    <cellStyle name="Comma 2 2 4 6 3 4 2" xfId="21523" xr:uid="{4EEC5959-6FA5-4FAF-84D6-3196D0475B9C}"/>
    <cellStyle name="Comma 2 2 4 6 3 5" xfId="13641" xr:uid="{5ECE6534-9E04-4390-8252-25A8B1457A50}"/>
    <cellStyle name="Comma 2 2 4 6 3 6" xfId="3101" xr:uid="{73087422-97AD-4954-97A8-FD5822E2DD2D}"/>
    <cellStyle name="Comma 2 2 4 6 4" xfId="370" xr:uid="{00000000-0005-0000-0000-000020010000}"/>
    <cellStyle name="Comma 2 2 4 6 4 2" xfId="5735" xr:uid="{A7228B6D-0651-4BB8-B4D8-88CAD82F8F42}"/>
    <cellStyle name="Comma 2 2 4 6 4 2 2" xfId="16269" xr:uid="{3D85ADC3-84DA-4AA2-9B45-02A5D091000E}"/>
    <cellStyle name="Comma 2 2 4 6 4 3" xfId="8363" xr:uid="{F3BF1402-F456-4594-A2B7-EAA3E5FB232E}"/>
    <cellStyle name="Comma 2 2 4 6 4 3 2" xfId="18897" xr:uid="{AC642851-CCC6-4683-8838-B7FF85B18AB1}"/>
    <cellStyle name="Comma 2 2 4 6 4 4" xfId="10990" xr:uid="{7A71C636-6352-4365-B56F-2A82BDC7E697}"/>
    <cellStyle name="Comma 2 2 4 6 4 4 2" xfId="21524" xr:uid="{EC1F6D92-AB5B-4715-95F3-CF139D5762C9}"/>
    <cellStyle name="Comma 2 2 4 6 4 5" xfId="13642" xr:uid="{BE32545B-1BD7-461E-A684-BD2E881EBB16}"/>
    <cellStyle name="Comma 2 2 4 6 4 6" xfId="3102" xr:uid="{67BE2DB1-1CAE-4599-ADE0-13D4780B25E5}"/>
    <cellStyle name="Comma 2 2 4 6 5" xfId="5731" xr:uid="{ECA1B53E-D4D1-43B7-9EC9-97A45B4CE4D4}"/>
    <cellStyle name="Comma 2 2 4 6 5 2" xfId="16265" xr:uid="{BA09BB7B-1A43-48A5-8C56-669D215CAC86}"/>
    <cellStyle name="Comma 2 2 4 6 6" xfId="8359" xr:uid="{65228B7C-1CAD-4B9A-840F-E70A5B379002}"/>
    <cellStyle name="Comma 2 2 4 6 6 2" xfId="18893" xr:uid="{7D80ACA2-866B-46AF-A533-7F2C90A47A2F}"/>
    <cellStyle name="Comma 2 2 4 6 7" xfId="10986" xr:uid="{F55798FF-CB0A-4FEE-A4E0-85FA08B72EB0}"/>
    <cellStyle name="Comma 2 2 4 6 7 2" xfId="21520" xr:uid="{A1D8CA5F-3993-42CD-9FA7-765C125E15C1}"/>
    <cellStyle name="Comma 2 2 4 6 8" xfId="13638" xr:uid="{433110AF-9B55-4D7B-AF34-C0CA2271D96C}"/>
    <cellStyle name="Comma 2 2 4 6 9" xfId="3098" xr:uid="{D50DC931-E6AE-463C-895A-E4C14F266E60}"/>
    <cellStyle name="Comma 2 2 4 7" xfId="371" xr:uid="{00000000-0005-0000-0000-000021010000}"/>
    <cellStyle name="Comma 2 2 4 7 2" xfId="372" xr:uid="{00000000-0005-0000-0000-000022010000}"/>
    <cellStyle name="Comma 2 2 4 7 2 2" xfId="5737" xr:uid="{A537C53B-C7E1-42C0-9D86-EFBB176D7E0B}"/>
    <cellStyle name="Comma 2 2 4 7 2 2 2" xfId="16271" xr:uid="{7642A582-E2DB-40F2-A07F-AA9299A60B47}"/>
    <cellStyle name="Comma 2 2 4 7 2 3" xfId="8365" xr:uid="{67C05C49-B9BB-470E-8D66-1F988AC8FBB3}"/>
    <cellStyle name="Comma 2 2 4 7 2 3 2" xfId="18899" xr:uid="{E301B4E1-D92A-4487-8528-E55364640130}"/>
    <cellStyle name="Comma 2 2 4 7 2 4" xfId="10992" xr:uid="{60ACA824-D34C-416B-9FBD-095FE66E956C}"/>
    <cellStyle name="Comma 2 2 4 7 2 4 2" xfId="21526" xr:uid="{5A4A2A01-CF34-41D2-BB95-20E7367D9D8A}"/>
    <cellStyle name="Comma 2 2 4 7 2 5" xfId="13644" xr:uid="{BD1F80A9-3CA1-491E-969C-B592CC3A698A}"/>
    <cellStyle name="Comma 2 2 4 7 2 6" xfId="3104" xr:uid="{20156C07-3001-4D27-8E8D-56699E24BAA4}"/>
    <cellStyle name="Comma 2 2 4 7 3" xfId="373" xr:uid="{00000000-0005-0000-0000-000023010000}"/>
    <cellStyle name="Comma 2 2 4 7 3 2" xfId="5738" xr:uid="{5F0B2E5C-F188-4BA6-A5A5-1E945D8D7CA2}"/>
    <cellStyle name="Comma 2 2 4 7 3 2 2" xfId="16272" xr:uid="{EFAEBF5F-8B97-45B4-92E5-BA8DCC6E1C6B}"/>
    <cellStyle name="Comma 2 2 4 7 3 3" xfId="8366" xr:uid="{9159D587-6D52-4F0C-AF6C-152CED34DB8E}"/>
    <cellStyle name="Comma 2 2 4 7 3 3 2" xfId="18900" xr:uid="{4C142F86-AFAD-41CC-AF8D-314AFC842342}"/>
    <cellStyle name="Comma 2 2 4 7 3 4" xfId="10993" xr:uid="{7F93BD32-1DD1-4D39-AF77-AACC18775D29}"/>
    <cellStyle name="Comma 2 2 4 7 3 4 2" xfId="21527" xr:uid="{F440C56F-972C-49C6-9142-B096C7EFF2AB}"/>
    <cellStyle name="Comma 2 2 4 7 3 5" xfId="13645" xr:uid="{3B619C79-9368-41A4-8BAF-CD985F84CC15}"/>
    <cellStyle name="Comma 2 2 4 7 3 6" xfId="3105" xr:uid="{76E04691-0493-45DE-9D62-765302C045A8}"/>
    <cellStyle name="Comma 2 2 4 7 4" xfId="5736" xr:uid="{C988F57B-919F-4D04-B152-47FDE737621C}"/>
    <cellStyle name="Comma 2 2 4 7 4 2" xfId="16270" xr:uid="{6798F129-BE3F-4020-8C9E-53D6E9EC6EA2}"/>
    <cellStyle name="Comma 2 2 4 7 5" xfId="8364" xr:uid="{F808F641-E485-42F0-BF42-B4B29F4A6A9A}"/>
    <cellStyle name="Comma 2 2 4 7 5 2" xfId="18898" xr:uid="{C9DDA815-9884-4044-8714-416CBADF8758}"/>
    <cellStyle name="Comma 2 2 4 7 6" xfId="10991" xr:uid="{57E51CBC-2E70-4F99-B152-95B31F75B3FD}"/>
    <cellStyle name="Comma 2 2 4 7 6 2" xfId="21525" xr:uid="{8299D449-D898-4788-8429-93C276FB58C0}"/>
    <cellStyle name="Comma 2 2 4 7 7" xfId="13643" xr:uid="{2EBDBC94-04DA-40DF-98A5-72EF95A56A3A}"/>
    <cellStyle name="Comma 2 2 4 7 8" xfId="3103" xr:uid="{FA9F2FF7-6286-4DA1-B404-25545BA8A883}"/>
    <cellStyle name="Comma 2 2 4 8" xfId="374" xr:uid="{00000000-0005-0000-0000-000024010000}"/>
    <cellStyle name="Comma 2 2 4 8 2" xfId="375" xr:uid="{00000000-0005-0000-0000-000025010000}"/>
    <cellStyle name="Comma 2 2 4 8 2 2" xfId="5740" xr:uid="{63F257D6-0160-412B-88FC-F2F246D93CC5}"/>
    <cellStyle name="Comma 2 2 4 8 2 2 2" xfId="16274" xr:uid="{C62F7BDB-08AA-4850-8DA4-30D341B8B958}"/>
    <cellStyle name="Comma 2 2 4 8 2 3" xfId="8368" xr:uid="{E1E626C7-DAE1-43DA-AE97-44F7561A2B4B}"/>
    <cellStyle name="Comma 2 2 4 8 2 3 2" xfId="18902" xr:uid="{768566AB-69B9-4712-BC0D-DBB94FF96F32}"/>
    <cellStyle name="Comma 2 2 4 8 2 4" xfId="10995" xr:uid="{6905CC0D-E2F9-457D-9C55-3A14FB8CF766}"/>
    <cellStyle name="Comma 2 2 4 8 2 4 2" xfId="21529" xr:uid="{86460BBC-6BF8-4738-88C8-2E5010A9A385}"/>
    <cellStyle name="Comma 2 2 4 8 2 5" xfId="13647" xr:uid="{349B917A-82EA-4DDD-BEB4-CC5C3552D372}"/>
    <cellStyle name="Comma 2 2 4 8 2 6" xfId="3107" xr:uid="{B3B9CEB5-943F-4FB9-A80D-BC1844300D32}"/>
    <cellStyle name="Comma 2 2 4 8 3" xfId="5739" xr:uid="{0E47980B-B002-47EA-A522-9D50E21BE607}"/>
    <cellStyle name="Comma 2 2 4 8 3 2" xfId="16273" xr:uid="{1CC351BE-54DC-4E5B-A944-D4610434D1D2}"/>
    <cellStyle name="Comma 2 2 4 8 4" xfId="8367" xr:uid="{C63F6293-FCDA-4F44-BA81-97B4B5563B99}"/>
    <cellStyle name="Comma 2 2 4 8 4 2" xfId="18901" xr:uid="{07F2BEFE-00C6-43E3-967A-D57DB6D947C7}"/>
    <cellStyle name="Comma 2 2 4 8 5" xfId="10994" xr:uid="{9DEC52C5-B77D-4A63-8490-5C008A9C1BE7}"/>
    <cellStyle name="Comma 2 2 4 8 5 2" xfId="21528" xr:uid="{5068FFF6-503E-4C29-B77C-1AE02FDD0944}"/>
    <cellStyle name="Comma 2 2 4 8 6" xfId="13646" xr:uid="{21B3BF5B-254A-467E-8074-360857F23CEF}"/>
    <cellStyle name="Comma 2 2 4 8 7" xfId="3106" xr:uid="{F7332536-43A7-47CF-9FCC-76FCEF4441D0}"/>
    <cellStyle name="Comma 2 2 4 9" xfId="376" xr:uid="{00000000-0005-0000-0000-000026010000}"/>
    <cellStyle name="Comma 2 2 4 9 2" xfId="5741" xr:uid="{22786476-0C3D-4FC5-A639-08BE21B92D19}"/>
    <cellStyle name="Comma 2 2 4 9 2 2" xfId="16275" xr:uid="{AA5D45F5-5637-46E6-ADDC-E423A0474ABF}"/>
    <cellStyle name="Comma 2 2 4 9 3" xfId="8369" xr:uid="{E650481A-2C10-4954-802B-6C6613E01BCB}"/>
    <cellStyle name="Comma 2 2 4 9 3 2" xfId="18903" xr:uid="{E4019A73-6911-4416-ACCD-1983673791D2}"/>
    <cellStyle name="Comma 2 2 4 9 4" xfId="10996" xr:uid="{F99769B6-9943-4B87-BDAD-1DDF167D6ADD}"/>
    <cellStyle name="Comma 2 2 4 9 4 2" xfId="21530" xr:uid="{A627163F-F332-4E3B-8C6E-C428F6ADF6FF}"/>
    <cellStyle name="Comma 2 2 4 9 5" xfId="13648" xr:uid="{C9F05B57-AA67-41F7-B0F1-255F036AE220}"/>
    <cellStyle name="Comma 2 2 4 9 6" xfId="3108" xr:uid="{3EC658FF-9345-45E3-BA54-729D41E9D2B1}"/>
    <cellStyle name="Comma 2 2 5" xfId="81" xr:uid="{00000000-0005-0000-0000-000027010000}"/>
    <cellStyle name="Comma 2 2 5 10" xfId="2598" xr:uid="{00000000-0005-0000-0000-000028010000}"/>
    <cellStyle name="Comma 2 2 5 10 2" xfId="7922" xr:uid="{714EB270-1AC2-4AE2-B68F-387F31907368}"/>
    <cellStyle name="Comma 2 2 5 10 2 2" xfId="18456" xr:uid="{230FAE20-790D-4432-BA17-BFC27490F7E4}"/>
    <cellStyle name="Comma 2 2 5 10 3" xfId="10550" xr:uid="{223405A8-F852-4880-985C-1652CE810EA3}"/>
    <cellStyle name="Comma 2 2 5 10 3 2" xfId="21084" xr:uid="{0613E862-D514-42AF-9AF1-BC635D3F263C}"/>
    <cellStyle name="Comma 2 2 5 10 4" xfId="13177" xr:uid="{FBAA2743-72BE-474D-99F3-D28FC0607B5D}"/>
    <cellStyle name="Comma 2 2 5 10 4 2" xfId="23711" xr:uid="{A0D8B348-ABDE-4B0F-8697-3F95C16B9395}"/>
    <cellStyle name="Comma 2 2 5 10 5" xfId="15829" xr:uid="{5084EED0-D233-43CC-937A-C6A45A678425}"/>
    <cellStyle name="Comma 2 2 5 10 6" xfId="5290" xr:uid="{2C293FE5-EEB7-42A4-B43F-38F852B97A8C}"/>
    <cellStyle name="Comma 2 2 5 11" xfId="2657" xr:uid="{00000000-0005-0000-0000-000029010000}"/>
    <cellStyle name="Comma 2 2 5 11 2" xfId="7976" xr:uid="{DDC53D21-BA17-489F-A72A-A1A4493A3A3C}"/>
    <cellStyle name="Comma 2 2 5 11 2 2" xfId="18510" xr:uid="{2EDB93B3-4673-49AB-AA46-2DE7DFFAEAFB}"/>
    <cellStyle name="Comma 2 2 5 11 3" xfId="10604" xr:uid="{A8D79CE0-8431-45C1-8446-EE7FB818FDB1}"/>
    <cellStyle name="Comma 2 2 5 11 3 2" xfId="21138" xr:uid="{78E6E236-FDB4-40EF-A101-80CFC986BAB1}"/>
    <cellStyle name="Comma 2 2 5 11 4" xfId="13231" xr:uid="{C4FE5FC1-C832-4D99-B35F-4853F5F10B5F}"/>
    <cellStyle name="Comma 2 2 5 11 4 2" xfId="23765" xr:uid="{98C16F62-7935-4765-AC5B-C74CF343BF0F}"/>
    <cellStyle name="Comma 2 2 5 11 5" xfId="15883" xr:uid="{76ADDD28-8621-404F-A916-16C7465ED331}"/>
    <cellStyle name="Comma 2 2 5 11 6" xfId="5344" xr:uid="{07BDD63D-AF3B-4C4D-9580-A111D812FE1B}"/>
    <cellStyle name="Comma 2 2 5 12" xfId="377" xr:uid="{00000000-0005-0000-0000-00002A010000}"/>
    <cellStyle name="Comma 2 2 5 12 2" xfId="5742" xr:uid="{3D7BF9F4-AB6F-4B68-BED4-B8F8A6DC87A6}"/>
    <cellStyle name="Comma 2 2 5 12 2 2" xfId="16276" xr:uid="{AAB87A76-9FF1-4F18-ADE4-98CE51199C5D}"/>
    <cellStyle name="Comma 2 2 5 12 3" xfId="8370" xr:uid="{472CFA13-1B5A-401B-B63B-56B891735363}"/>
    <cellStyle name="Comma 2 2 5 12 3 2" xfId="18904" xr:uid="{4D5B85FA-ABC0-4003-8941-B26CB1828F28}"/>
    <cellStyle name="Comma 2 2 5 12 4" xfId="10997" xr:uid="{82B09FD6-8FC4-43E3-A306-949773DAD56B}"/>
    <cellStyle name="Comma 2 2 5 12 4 2" xfId="21531" xr:uid="{6A846846-3A62-4BD0-9E9C-4469BF9B0730}"/>
    <cellStyle name="Comma 2 2 5 12 5" xfId="13649" xr:uid="{FD1EFE10-ED12-4B76-881D-318F8E91375B}"/>
    <cellStyle name="Comma 2 2 5 12 6" xfId="3109" xr:uid="{AC528756-6A50-451E-9C95-491BD7163231}"/>
    <cellStyle name="Comma 2 2 5 13" xfId="5457" xr:uid="{BA8F5286-E7C3-49C7-B6ED-015FA4CB8EC7}"/>
    <cellStyle name="Comma 2 2 5 13 2" xfId="15991" xr:uid="{BE14C76D-D256-4D62-9ACE-77E32F386888}"/>
    <cellStyle name="Comma 2 2 5 14" xfId="8085" xr:uid="{3381CBDA-8B49-4D00-8387-130AE066997F}"/>
    <cellStyle name="Comma 2 2 5 14 2" xfId="18619" xr:uid="{32543499-0172-4D71-B309-0E9D598D83F6}"/>
    <cellStyle name="Comma 2 2 5 15" xfId="10712" xr:uid="{AF4255BC-97FB-4D50-ABB0-A7B97EEF2F88}"/>
    <cellStyle name="Comma 2 2 5 15 2" xfId="21246" xr:uid="{82ACCF70-467D-43E8-A8A8-656E85FBB118}"/>
    <cellStyle name="Comma 2 2 5 16" xfId="13364" xr:uid="{D8161DE7-813D-4D1D-AAF5-1D652A63E04F}"/>
    <cellStyle name="Comma 2 2 5 17" xfId="2824" xr:uid="{6A89D048-A534-4F01-9B64-9F437FAE5557}"/>
    <cellStyle name="Comma 2 2 5 2" xfId="135" xr:uid="{00000000-0005-0000-0000-00002B010000}"/>
    <cellStyle name="Comma 2 2 5 2 10" xfId="13418" xr:uid="{B3F9E5B2-10F4-4679-B267-BBD9F2A4C036}"/>
    <cellStyle name="Comma 2 2 5 2 11" xfId="2878" xr:uid="{FB1DE6C4-03C6-436E-AC0F-82D7139E3CE7}"/>
    <cellStyle name="Comma 2 2 5 2 2" xfId="379" xr:uid="{00000000-0005-0000-0000-00002C010000}"/>
    <cellStyle name="Comma 2 2 5 2 2 2" xfId="380" xr:uid="{00000000-0005-0000-0000-00002D010000}"/>
    <cellStyle name="Comma 2 2 5 2 2 2 2" xfId="5745" xr:uid="{9364DB68-FD0C-477C-BE92-2150C8FE2E4B}"/>
    <cellStyle name="Comma 2 2 5 2 2 2 2 2" xfId="16279" xr:uid="{4DF70263-8B4A-4F66-ACB3-46374E6D992B}"/>
    <cellStyle name="Comma 2 2 5 2 2 2 3" xfId="8373" xr:uid="{4C078D20-F8ED-402A-9747-05E817A909C7}"/>
    <cellStyle name="Comma 2 2 5 2 2 2 3 2" xfId="18907" xr:uid="{97E7EA49-282B-475E-A892-111AC79C6CF6}"/>
    <cellStyle name="Comma 2 2 5 2 2 2 4" xfId="11000" xr:uid="{282DF8B0-284B-433B-A75C-BF9581280AFA}"/>
    <cellStyle name="Comma 2 2 5 2 2 2 4 2" xfId="21534" xr:uid="{EC8C80F3-DB98-4333-A12B-6E2C18FDBBD1}"/>
    <cellStyle name="Comma 2 2 5 2 2 2 5" xfId="13652" xr:uid="{049915E5-D59A-4479-9985-8CB96D15A81B}"/>
    <cellStyle name="Comma 2 2 5 2 2 2 6" xfId="3112" xr:uid="{F795B34E-F87B-4E52-8521-684307FF5157}"/>
    <cellStyle name="Comma 2 2 5 2 2 3" xfId="5744" xr:uid="{A3AF04BD-4EA5-49A6-8D6F-11B1DBF7FB44}"/>
    <cellStyle name="Comma 2 2 5 2 2 3 2" xfId="16278" xr:uid="{4CFA91AE-B63B-4660-8B9F-EA78617542F8}"/>
    <cellStyle name="Comma 2 2 5 2 2 4" xfId="8372" xr:uid="{6E768BE9-F8AF-43D6-9E75-F0BF0CFE00EE}"/>
    <cellStyle name="Comma 2 2 5 2 2 4 2" xfId="18906" xr:uid="{18DE936F-B443-4682-A1FB-594F22BEA3E2}"/>
    <cellStyle name="Comma 2 2 5 2 2 5" xfId="10999" xr:uid="{12A94D81-6D65-4C10-AA60-760722B3A48B}"/>
    <cellStyle name="Comma 2 2 5 2 2 5 2" xfId="21533" xr:uid="{23FCE4D8-2A1E-41BD-AAFD-DD32C829CE3B}"/>
    <cellStyle name="Comma 2 2 5 2 2 6" xfId="13651" xr:uid="{613CE418-ACD9-4D81-9589-A58817D22EDB}"/>
    <cellStyle name="Comma 2 2 5 2 2 7" xfId="3111" xr:uid="{94117E70-8FB8-45A0-8859-9A8922660F2B}"/>
    <cellStyle name="Comma 2 2 5 2 3" xfId="381" xr:uid="{00000000-0005-0000-0000-00002E010000}"/>
    <cellStyle name="Comma 2 2 5 2 3 2" xfId="5746" xr:uid="{C9EA3885-F744-4BFB-9E03-49AC11EF212A}"/>
    <cellStyle name="Comma 2 2 5 2 3 2 2" xfId="16280" xr:uid="{E6DC95C6-3FC1-4780-A87B-DD8BD0757098}"/>
    <cellStyle name="Comma 2 2 5 2 3 3" xfId="8374" xr:uid="{075ACAB3-1564-452B-A615-3DAEB018A7B1}"/>
    <cellStyle name="Comma 2 2 5 2 3 3 2" xfId="18908" xr:uid="{93CE2A4A-CFDE-4E26-BD1F-0780AAF220D1}"/>
    <cellStyle name="Comma 2 2 5 2 3 4" xfId="11001" xr:uid="{5434D6A6-E718-415D-806E-6079A1F31070}"/>
    <cellStyle name="Comma 2 2 5 2 3 4 2" xfId="21535" xr:uid="{E30A6E7F-F253-417E-9E53-53B84046E831}"/>
    <cellStyle name="Comma 2 2 5 2 3 5" xfId="13653" xr:uid="{57C238BA-49FA-4E27-9DDD-28332A47F209}"/>
    <cellStyle name="Comma 2 2 5 2 3 6" xfId="3113" xr:uid="{E6C735A6-3471-4CDE-BB6B-74FEEDE141F7}"/>
    <cellStyle name="Comma 2 2 5 2 4" xfId="382" xr:uid="{00000000-0005-0000-0000-00002F010000}"/>
    <cellStyle name="Comma 2 2 5 2 4 2" xfId="5747" xr:uid="{A04B0B02-589D-4D50-A5A6-CEFCBF153DC2}"/>
    <cellStyle name="Comma 2 2 5 2 4 2 2" xfId="16281" xr:uid="{9F05EB04-A190-4AA1-AA1B-99B8732D52B6}"/>
    <cellStyle name="Comma 2 2 5 2 4 3" xfId="8375" xr:uid="{DFC60EAC-94F3-40A1-9221-EB0FC4F6EBFD}"/>
    <cellStyle name="Comma 2 2 5 2 4 3 2" xfId="18909" xr:uid="{77920FA2-D69F-4490-970F-79B8B1F6FFC6}"/>
    <cellStyle name="Comma 2 2 5 2 4 4" xfId="11002" xr:uid="{32D8B911-B7AC-4712-9EA7-FBE3E0FB6532}"/>
    <cellStyle name="Comma 2 2 5 2 4 4 2" xfId="21536" xr:uid="{0FBF29EA-386A-496A-B6A2-FD07E935FE07}"/>
    <cellStyle name="Comma 2 2 5 2 4 5" xfId="13654" xr:uid="{2DA360C5-EC85-4232-AE70-DE3F5D5D3901}"/>
    <cellStyle name="Comma 2 2 5 2 4 6" xfId="3114" xr:uid="{6FC0FEE5-B459-457D-A624-A4C05820FC60}"/>
    <cellStyle name="Comma 2 2 5 2 5" xfId="2711" xr:uid="{00000000-0005-0000-0000-000030010000}"/>
    <cellStyle name="Comma 2 2 5 2 5 2" xfId="8030" xr:uid="{55CF4729-4492-4756-A426-FF694765AAE1}"/>
    <cellStyle name="Comma 2 2 5 2 5 2 2" xfId="18564" xr:uid="{17450A80-773A-4C8B-AB42-69A7EC7F5140}"/>
    <cellStyle name="Comma 2 2 5 2 5 3" xfId="10658" xr:uid="{116D8ADA-6477-4F4C-A2B1-E3D0D7A8531E}"/>
    <cellStyle name="Comma 2 2 5 2 5 3 2" xfId="21192" xr:uid="{33815427-EE85-4D14-905C-67EAF145E345}"/>
    <cellStyle name="Comma 2 2 5 2 5 4" xfId="13285" xr:uid="{F55CD4AD-5177-4C02-8D7D-6C95F71DD4B7}"/>
    <cellStyle name="Comma 2 2 5 2 5 4 2" xfId="23819" xr:uid="{20945E7F-41CC-4745-9E0B-6A642E8CE7A6}"/>
    <cellStyle name="Comma 2 2 5 2 5 5" xfId="15937" xr:uid="{96691C82-BFB6-4F19-901D-452567C7D541}"/>
    <cellStyle name="Comma 2 2 5 2 5 6" xfId="5398" xr:uid="{030D6C74-8CDE-4083-A7B4-F57CBF547EF2}"/>
    <cellStyle name="Comma 2 2 5 2 6" xfId="378" xr:uid="{00000000-0005-0000-0000-000031010000}"/>
    <cellStyle name="Comma 2 2 5 2 6 2" xfId="5743" xr:uid="{8F3813CC-3D53-45B2-AA52-B81FCB75FF9C}"/>
    <cellStyle name="Comma 2 2 5 2 6 2 2" xfId="16277" xr:uid="{722EE359-561B-4CA2-A270-48EBEE8E500C}"/>
    <cellStyle name="Comma 2 2 5 2 6 3" xfId="8371" xr:uid="{5A15270D-349D-4B90-8375-476E999BE8CB}"/>
    <cellStyle name="Comma 2 2 5 2 6 3 2" xfId="18905" xr:uid="{D153B453-518E-46F8-8D57-D492636D3910}"/>
    <cellStyle name="Comma 2 2 5 2 6 4" xfId="10998" xr:uid="{C46217A8-676E-42F8-93C2-61649762E972}"/>
    <cellStyle name="Comma 2 2 5 2 6 4 2" xfId="21532" xr:uid="{72706E5B-45DF-45AB-ACA5-2945D88A56DE}"/>
    <cellStyle name="Comma 2 2 5 2 6 5" xfId="13650" xr:uid="{43048551-5765-4046-911E-D549DA7DAE3C}"/>
    <cellStyle name="Comma 2 2 5 2 6 6" xfId="3110" xr:uid="{2ED36FC0-AEC5-4A04-AE92-252496311511}"/>
    <cellStyle name="Comma 2 2 5 2 7" xfId="5511" xr:uid="{D668BC05-770E-4651-B7CC-83A2D932FC66}"/>
    <cellStyle name="Comma 2 2 5 2 7 2" xfId="16045" xr:uid="{71B0D43F-56A3-4233-A5B5-97928CD8B171}"/>
    <cellStyle name="Comma 2 2 5 2 8" xfId="8139" xr:uid="{47FEBE01-A8E1-44B2-9873-BDE66F95B694}"/>
    <cellStyle name="Comma 2 2 5 2 8 2" xfId="18673" xr:uid="{988CF0C2-8880-4BA3-968F-E261657AB4A6}"/>
    <cellStyle name="Comma 2 2 5 2 9" xfId="10766" xr:uid="{090A7592-1FF3-4721-B52B-C88237EA04DE}"/>
    <cellStyle name="Comma 2 2 5 2 9 2" xfId="21300" xr:uid="{24C4CF55-68C6-4DC4-BA0C-546A712D77E1}"/>
    <cellStyle name="Comma 2 2 5 3" xfId="383" xr:uid="{00000000-0005-0000-0000-000032010000}"/>
    <cellStyle name="Comma 2 2 5 3 2" xfId="384" xr:uid="{00000000-0005-0000-0000-000033010000}"/>
    <cellStyle name="Comma 2 2 5 3 2 2" xfId="385" xr:uid="{00000000-0005-0000-0000-000034010000}"/>
    <cellStyle name="Comma 2 2 5 3 2 2 2" xfId="5750" xr:uid="{53CD0275-3A42-41BB-9924-9901BD464C1A}"/>
    <cellStyle name="Comma 2 2 5 3 2 2 2 2" xfId="16284" xr:uid="{2D937EB9-DBEA-409A-8187-F8BBE9E18EFF}"/>
    <cellStyle name="Comma 2 2 5 3 2 2 3" xfId="8378" xr:uid="{844AD783-02EC-45C5-B59B-6A597FB0053F}"/>
    <cellStyle name="Comma 2 2 5 3 2 2 3 2" xfId="18912" xr:uid="{E28B1E0B-7070-4AE5-8A34-26BF255A3B63}"/>
    <cellStyle name="Comma 2 2 5 3 2 2 4" xfId="11005" xr:uid="{8A53B448-2B75-4DD1-BBF7-C5788488079B}"/>
    <cellStyle name="Comma 2 2 5 3 2 2 4 2" xfId="21539" xr:uid="{9B9979F1-E9C9-4ECA-BC14-53FF3C24638C}"/>
    <cellStyle name="Comma 2 2 5 3 2 2 5" xfId="13657" xr:uid="{80F3AC70-B703-4D0E-9CEF-4FBFC04EAA4D}"/>
    <cellStyle name="Comma 2 2 5 3 2 2 6" xfId="3117" xr:uid="{80726F62-90EB-466C-80D2-7557B0D34FBB}"/>
    <cellStyle name="Comma 2 2 5 3 2 3" xfId="5749" xr:uid="{F25F5B1B-1F76-4CAB-A971-4EFBFBDFF7EC}"/>
    <cellStyle name="Comma 2 2 5 3 2 3 2" xfId="16283" xr:uid="{1C38D0BC-C249-4F85-A946-0FA86BE89822}"/>
    <cellStyle name="Comma 2 2 5 3 2 4" xfId="8377" xr:uid="{90D624B8-D3FE-4131-821F-F20D45CC64FA}"/>
    <cellStyle name="Comma 2 2 5 3 2 4 2" xfId="18911" xr:uid="{72968F78-D44B-43D3-878E-30A7B611F33D}"/>
    <cellStyle name="Comma 2 2 5 3 2 5" xfId="11004" xr:uid="{D14E625B-7B27-452D-9829-28A972B2D585}"/>
    <cellStyle name="Comma 2 2 5 3 2 5 2" xfId="21538" xr:uid="{433B16E7-B0CA-4C91-BE05-D525C987D58D}"/>
    <cellStyle name="Comma 2 2 5 3 2 6" xfId="13656" xr:uid="{92A75D34-BB97-4744-B75B-4747DF1B0324}"/>
    <cellStyle name="Comma 2 2 5 3 2 7" xfId="3116" xr:uid="{F1479416-27CA-4799-AC16-D2712BB40C16}"/>
    <cellStyle name="Comma 2 2 5 3 3" xfId="386" xr:uid="{00000000-0005-0000-0000-000035010000}"/>
    <cellStyle name="Comma 2 2 5 3 3 2" xfId="5751" xr:uid="{98D4AD0F-2534-4332-93EF-DA1AD0F85A7E}"/>
    <cellStyle name="Comma 2 2 5 3 3 2 2" xfId="16285" xr:uid="{0C32E992-410C-4286-AEE4-C375722114EB}"/>
    <cellStyle name="Comma 2 2 5 3 3 3" xfId="8379" xr:uid="{DF520F1C-E2C7-481E-A645-C2E77B9A1C35}"/>
    <cellStyle name="Comma 2 2 5 3 3 3 2" xfId="18913" xr:uid="{B73706CD-69AC-4217-9E95-3D1D801C557D}"/>
    <cellStyle name="Comma 2 2 5 3 3 4" xfId="11006" xr:uid="{6E93B3DC-8D7A-4F2A-B6F4-1CEDFA81B811}"/>
    <cellStyle name="Comma 2 2 5 3 3 4 2" xfId="21540" xr:uid="{22B55328-7AA3-4949-93FC-15928715F9A1}"/>
    <cellStyle name="Comma 2 2 5 3 3 5" xfId="13658" xr:uid="{C74BB8F3-BAEA-42A4-8992-45FC1849E634}"/>
    <cellStyle name="Comma 2 2 5 3 3 6" xfId="3118" xr:uid="{A095970F-675F-4BAC-AC0D-08A271365810}"/>
    <cellStyle name="Comma 2 2 5 3 4" xfId="387" xr:uid="{00000000-0005-0000-0000-000036010000}"/>
    <cellStyle name="Comma 2 2 5 3 4 2" xfId="5752" xr:uid="{E06D6B34-F676-4A8C-B899-1BAA70E84BA5}"/>
    <cellStyle name="Comma 2 2 5 3 4 2 2" xfId="16286" xr:uid="{3284D167-8A94-4D4B-B153-4581891898B8}"/>
    <cellStyle name="Comma 2 2 5 3 4 3" xfId="8380" xr:uid="{7C914923-925B-42FF-A8EF-0CEA6CAB848B}"/>
    <cellStyle name="Comma 2 2 5 3 4 3 2" xfId="18914" xr:uid="{F25EB7F5-B440-4E62-9967-771CDB9CC2D4}"/>
    <cellStyle name="Comma 2 2 5 3 4 4" xfId="11007" xr:uid="{B8517D28-ACF4-48AE-AD7C-42584016235C}"/>
    <cellStyle name="Comma 2 2 5 3 4 4 2" xfId="21541" xr:uid="{ADECAF7B-D191-4D9F-A8AD-2A27039C48B4}"/>
    <cellStyle name="Comma 2 2 5 3 4 5" xfId="13659" xr:uid="{57398E14-4ABE-43AD-9284-6155D48859DA}"/>
    <cellStyle name="Comma 2 2 5 3 4 6" xfId="3119" xr:uid="{827FA3FE-47ED-43CF-9F0D-905384BC5657}"/>
    <cellStyle name="Comma 2 2 5 3 5" xfId="5748" xr:uid="{C7D71635-F100-4E6C-983D-5626FED8D62A}"/>
    <cellStyle name="Comma 2 2 5 3 5 2" xfId="16282" xr:uid="{ECEB6A4F-8D23-4A9F-B287-E1CF0EA5E512}"/>
    <cellStyle name="Comma 2 2 5 3 6" xfId="8376" xr:uid="{18A69A3E-A14C-4E3D-9979-CEB272E345F3}"/>
    <cellStyle name="Comma 2 2 5 3 6 2" xfId="18910" xr:uid="{03182D8C-23E0-4A9A-906B-0048DD0EC0FC}"/>
    <cellStyle name="Comma 2 2 5 3 7" xfId="11003" xr:uid="{A353F92A-2394-4DA0-A95F-D3ED590A8417}"/>
    <cellStyle name="Comma 2 2 5 3 7 2" xfId="21537" xr:uid="{61B71E1B-CCEF-4B2E-AEAC-6D93512C731F}"/>
    <cellStyle name="Comma 2 2 5 3 8" xfId="13655" xr:uid="{DF9DBD6F-72CF-4215-91F6-6EBFCB25F32C}"/>
    <cellStyle name="Comma 2 2 5 3 9" xfId="3115" xr:uid="{180B6199-183B-447C-8282-DD778DEA2202}"/>
    <cellStyle name="Comma 2 2 5 4" xfId="388" xr:uid="{00000000-0005-0000-0000-000037010000}"/>
    <cellStyle name="Comma 2 2 5 4 2" xfId="389" xr:uid="{00000000-0005-0000-0000-000038010000}"/>
    <cellStyle name="Comma 2 2 5 4 2 2" xfId="390" xr:uid="{00000000-0005-0000-0000-000039010000}"/>
    <cellStyle name="Comma 2 2 5 4 2 2 2" xfId="5755" xr:uid="{D1EC22F8-CD3B-4977-9187-542260A9841F}"/>
    <cellStyle name="Comma 2 2 5 4 2 2 2 2" xfId="16289" xr:uid="{C0EA07E7-02D4-48F3-979D-72919E9F1AB0}"/>
    <cellStyle name="Comma 2 2 5 4 2 2 3" xfId="8383" xr:uid="{8B4FEFFF-229E-432D-9643-8710F953C7AC}"/>
    <cellStyle name="Comma 2 2 5 4 2 2 3 2" xfId="18917" xr:uid="{965949CB-3598-45C4-8138-A7AB3642E626}"/>
    <cellStyle name="Comma 2 2 5 4 2 2 4" xfId="11010" xr:uid="{133BD5FB-25E1-49E0-8B34-563AA00525C3}"/>
    <cellStyle name="Comma 2 2 5 4 2 2 4 2" xfId="21544" xr:uid="{9F427ED1-9C98-45A2-B1A2-44AC169D79A7}"/>
    <cellStyle name="Comma 2 2 5 4 2 2 5" xfId="13662" xr:uid="{BE5B4D64-639D-4761-8121-767E88D42C88}"/>
    <cellStyle name="Comma 2 2 5 4 2 2 6" xfId="3122" xr:uid="{631F9E8C-7D8F-4738-8D2A-4816BB1D0DAA}"/>
    <cellStyle name="Comma 2 2 5 4 2 3" xfId="5754" xr:uid="{FB178728-7EF5-4F3E-B655-0EA854C271F9}"/>
    <cellStyle name="Comma 2 2 5 4 2 3 2" xfId="16288" xr:uid="{D0AA5485-88EA-4C8C-8091-07B88119D8B2}"/>
    <cellStyle name="Comma 2 2 5 4 2 4" xfId="8382" xr:uid="{0EA8E254-5233-47EC-9E86-E080EEE381A1}"/>
    <cellStyle name="Comma 2 2 5 4 2 4 2" xfId="18916" xr:uid="{E64836FE-DD79-4DFC-B1E3-B762DD593072}"/>
    <cellStyle name="Comma 2 2 5 4 2 5" xfId="11009" xr:uid="{C5F1AF28-DAD6-457C-9968-1B28B9246895}"/>
    <cellStyle name="Comma 2 2 5 4 2 5 2" xfId="21543" xr:uid="{6491D9CB-C788-40DC-989E-C9FB189A6096}"/>
    <cellStyle name="Comma 2 2 5 4 2 6" xfId="13661" xr:uid="{CC933870-1801-4846-9CB2-FDABDA542407}"/>
    <cellStyle name="Comma 2 2 5 4 2 7" xfId="3121" xr:uid="{52D2ABF1-352C-4546-87B8-3A9C342BD5C1}"/>
    <cellStyle name="Comma 2 2 5 4 3" xfId="391" xr:uid="{00000000-0005-0000-0000-00003A010000}"/>
    <cellStyle name="Comma 2 2 5 4 3 2" xfId="5756" xr:uid="{263FBF64-803D-4C0E-9CDF-36F17A5CD1BD}"/>
    <cellStyle name="Comma 2 2 5 4 3 2 2" xfId="16290" xr:uid="{12D8637E-3F4F-41DA-87C7-F7B429B96EF7}"/>
    <cellStyle name="Comma 2 2 5 4 3 3" xfId="8384" xr:uid="{C4263BAB-8D9A-4142-80DF-2519470B0D63}"/>
    <cellStyle name="Comma 2 2 5 4 3 3 2" xfId="18918" xr:uid="{93506CAA-2B33-4EB1-90DF-4A57019C9CC4}"/>
    <cellStyle name="Comma 2 2 5 4 3 4" xfId="11011" xr:uid="{A6BA272F-9B2A-4761-8998-D4ED5D0A8126}"/>
    <cellStyle name="Comma 2 2 5 4 3 4 2" xfId="21545" xr:uid="{7C9613F8-608C-43BA-AD57-C4EC4F175FB8}"/>
    <cellStyle name="Comma 2 2 5 4 3 5" xfId="13663" xr:uid="{DBB03BF1-F801-44BE-B276-063A1310F7A6}"/>
    <cellStyle name="Comma 2 2 5 4 3 6" xfId="3123" xr:uid="{D76842F5-2950-46EC-AD7C-A0029F5AC859}"/>
    <cellStyle name="Comma 2 2 5 4 4" xfId="392" xr:uid="{00000000-0005-0000-0000-00003B010000}"/>
    <cellStyle name="Comma 2 2 5 4 4 2" xfId="5757" xr:uid="{87BB11FB-C1DF-403A-893A-E9EBADD8A2BB}"/>
    <cellStyle name="Comma 2 2 5 4 4 2 2" xfId="16291" xr:uid="{FAE66F64-F6A7-414A-AF7F-D96C593B017C}"/>
    <cellStyle name="Comma 2 2 5 4 4 3" xfId="8385" xr:uid="{C9E2F086-9CBD-44B4-A6BD-251FC1484FBE}"/>
    <cellStyle name="Comma 2 2 5 4 4 3 2" xfId="18919" xr:uid="{3DE3E66F-27C1-466E-B388-C8AD358D8126}"/>
    <cellStyle name="Comma 2 2 5 4 4 4" xfId="11012" xr:uid="{F8908C7D-BE89-4429-8E3B-3A7A00562BCB}"/>
    <cellStyle name="Comma 2 2 5 4 4 4 2" xfId="21546" xr:uid="{79B96852-B57C-47CC-A0C1-91733DB93BEA}"/>
    <cellStyle name="Comma 2 2 5 4 4 5" xfId="13664" xr:uid="{66B08355-EA2B-4BEC-B6F5-0020C9C2222F}"/>
    <cellStyle name="Comma 2 2 5 4 4 6" xfId="3124" xr:uid="{57B62614-F779-42F4-A0B3-5A260C81C7E7}"/>
    <cellStyle name="Comma 2 2 5 4 5" xfId="5753" xr:uid="{C6C293D5-6EA6-4DA8-8AEC-B2C8721C00FB}"/>
    <cellStyle name="Comma 2 2 5 4 5 2" xfId="16287" xr:uid="{32DF4E11-EC1B-4B6E-9ACD-DE3CB28B6834}"/>
    <cellStyle name="Comma 2 2 5 4 6" xfId="8381" xr:uid="{B7E71A3D-D80F-4594-92FF-0701D30337C6}"/>
    <cellStyle name="Comma 2 2 5 4 6 2" xfId="18915" xr:uid="{2B833D82-3A3E-4435-B931-24FB5397E2B0}"/>
    <cellStyle name="Comma 2 2 5 4 7" xfId="11008" xr:uid="{C6A9581D-3340-41F0-8BF4-215E6D93325F}"/>
    <cellStyle name="Comma 2 2 5 4 7 2" xfId="21542" xr:uid="{9ED461E0-7255-44B3-8113-DDF3FD5F650A}"/>
    <cellStyle name="Comma 2 2 5 4 8" xfId="13660" xr:uid="{485B5175-A5C9-47DC-8A94-6465F71399BA}"/>
    <cellStyle name="Comma 2 2 5 4 9" xfId="3120" xr:uid="{A63ADF4C-D232-4B5E-9F4C-4A7EB5CE1642}"/>
    <cellStyle name="Comma 2 2 5 5" xfId="393" xr:uid="{00000000-0005-0000-0000-00003C010000}"/>
    <cellStyle name="Comma 2 2 5 5 2" xfId="394" xr:uid="{00000000-0005-0000-0000-00003D010000}"/>
    <cellStyle name="Comma 2 2 5 5 2 2" xfId="395" xr:uid="{00000000-0005-0000-0000-00003E010000}"/>
    <cellStyle name="Comma 2 2 5 5 2 2 2" xfId="5760" xr:uid="{C76EC0AE-065B-4CAF-9279-929690FD4417}"/>
    <cellStyle name="Comma 2 2 5 5 2 2 2 2" xfId="16294" xr:uid="{105454D1-EB4F-4388-892B-C6479CF8F9BB}"/>
    <cellStyle name="Comma 2 2 5 5 2 2 3" xfId="8388" xr:uid="{1DBF929D-DD7D-4001-8EA0-107884EEEAFE}"/>
    <cellStyle name="Comma 2 2 5 5 2 2 3 2" xfId="18922" xr:uid="{A2ED4EEE-B712-4D31-B2AB-234CBACD0421}"/>
    <cellStyle name="Comma 2 2 5 5 2 2 4" xfId="11015" xr:uid="{19B1CCEF-1043-40B4-AC1A-BA7BDADB0237}"/>
    <cellStyle name="Comma 2 2 5 5 2 2 4 2" xfId="21549" xr:uid="{A34BD66C-9EFD-4BD9-B9BE-B0B43AFF19D2}"/>
    <cellStyle name="Comma 2 2 5 5 2 2 5" xfId="13667" xr:uid="{2B9BD533-D537-48B0-BACC-183DF0ABA748}"/>
    <cellStyle name="Comma 2 2 5 5 2 2 6" xfId="3127" xr:uid="{B426EE63-0A17-4AA3-9A77-3C596FACEB84}"/>
    <cellStyle name="Comma 2 2 5 5 2 3" xfId="5759" xr:uid="{8EBC2EE3-FDCC-45BD-8261-BA3BC05D85BF}"/>
    <cellStyle name="Comma 2 2 5 5 2 3 2" xfId="16293" xr:uid="{D2734006-570C-47D5-8FC4-D689E2FEAF90}"/>
    <cellStyle name="Comma 2 2 5 5 2 4" xfId="8387" xr:uid="{37409BE6-1DA9-4BD8-855D-617E6156A323}"/>
    <cellStyle name="Comma 2 2 5 5 2 4 2" xfId="18921" xr:uid="{0E887104-BF55-40FF-A94B-EE022ED58CAF}"/>
    <cellStyle name="Comma 2 2 5 5 2 5" xfId="11014" xr:uid="{929E7FA0-1447-4293-BC2A-BBEA868B82A9}"/>
    <cellStyle name="Comma 2 2 5 5 2 5 2" xfId="21548" xr:uid="{91B9AD47-61CF-4DFE-B936-48FB2E0B5DCF}"/>
    <cellStyle name="Comma 2 2 5 5 2 6" xfId="13666" xr:uid="{BA374EAA-495C-4D8D-9171-722A8FE9E544}"/>
    <cellStyle name="Comma 2 2 5 5 2 7" xfId="3126" xr:uid="{BD237B3E-D4EC-409C-A480-EB484B195E4A}"/>
    <cellStyle name="Comma 2 2 5 5 3" xfId="396" xr:uid="{00000000-0005-0000-0000-00003F010000}"/>
    <cellStyle name="Comma 2 2 5 5 3 2" xfId="5761" xr:uid="{9ED5CD89-9A59-492D-98CE-4E34BDE9EE4D}"/>
    <cellStyle name="Comma 2 2 5 5 3 2 2" xfId="16295" xr:uid="{C4ABDEF3-2D26-4DA1-96B6-6889F9BC3964}"/>
    <cellStyle name="Comma 2 2 5 5 3 3" xfId="8389" xr:uid="{93B8ED57-9A8B-4FA0-81AD-806ECAE0FE19}"/>
    <cellStyle name="Comma 2 2 5 5 3 3 2" xfId="18923" xr:uid="{51577683-7055-4754-8F1B-DDF1004EB9FC}"/>
    <cellStyle name="Comma 2 2 5 5 3 4" xfId="11016" xr:uid="{20C3AC5D-838D-4ADF-81FF-BD35CB00ECB8}"/>
    <cellStyle name="Comma 2 2 5 5 3 4 2" xfId="21550" xr:uid="{59549EEB-AAFE-44D6-994E-A7C4DC2985FF}"/>
    <cellStyle name="Comma 2 2 5 5 3 5" xfId="13668" xr:uid="{1960374C-F95A-4C62-8972-CC2BEB9AC1B5}"/>
    <cellStyle name="Comma 2 2 5 5 3 6" xfId="3128" xr:uid="{636CEF3A-0297-4FF2-8966-AC95FB6DA202}"/>
    <cellStyle name="Comma 2 2 5 5 4" xfId="397" xr:uid="{00000000-0005-0000-0000-000040010000}"/>
    <cellStyle name="Comma 2 2 5 5 4 2" xfId="5762" xr:uid="{E2CA04C2-8EFB-451F-8F0D-CD4905CF7EBB}"/>
    <cellStyle name="Comma 2 2 5 5 4 2 2" xfId="16296" xr:uid="{0ABDC57D-A690-4A6C-9722-2D48C04E2AC3}"/>
    <cellStyle name="Comma 2 2 5 5 4 3" xfId="8390" xr:uid="{5AD4D7FA-0412-47B4-840C-D9977DB2F3AA}"/>
    <cellStyle name="Comma 2 2 5 5 4 3 2" xfId="18924" xr:uid="{B032ED59-4991-4DCE-AF03-6D5105F9CD80}"/>
    <cellStyle name="Comma 2 2 5 5 4 4" xfId="11017" xr:uid="{85C64B1C-4535-4A61-83CB-39AE7429D222}"/>
    <cellStyle name="Comma 2 2 5 5 4 4 2" xfId="21551" xr:uid="{8063304E-A0E2-436D-A4C5-32379675CCA8}"/>
    <cellStyle name="Comma 2 2 5 5 4 5" xfId="13669" xr:uid="{4CB3A317-E49F-4A55-9F99-A12ADB21F3E5}"/>
    <cellStyle name="Comma 2 2 5 5 4 6" xfId="3129" xr:uid="{9C1CA940-E222-4F2D-811E-CC78A9E5082A}"/>
    <cellStyle name="Comma 2 2 5 5 5" xfId="5758" xr:uid="{4F33CF69-7F63-4D69-93FD-5728C648033C}"/>
    <cellStyle name="Comma 2 2 5 5 5 2" xfId="16292" xr:uid="{2CA0A6B8-8C5E-45BB-840A-0301AF506424}"/>
    <cellStyle name="Comma 2 2 5 5 6" xfId="8386" xr:uid="{6C1068E5-B227-4CFA-AE44-793F72445F84}"/>
    <cellStyle name="Comma 2 2 5 5 6 2" xfId="18920" xr:uid="{04A01CBC-2A21-44C3-B81B-0683BC725E7A}"/>
    <cellStyle name="Comma 2 2 5 5 7" xfId="11013" xr:uid="{8064A93A-8B96-4BFF-A6F2-04F0DC6E46C3}"/>
    <cellStyle name="Comma 2 2 5 5 7 2" xfId="21547" xr:uid="{A9214A46-DE3A-41C0-B158-C61F803FB384}"/>
    <cellStyle name="Comma 2 2 5 5 8" xfId="13665" xr:uid="{78E0F21E-63B1-42C1-BAD0-2171F0B7F22C}"/>
    <cellStyle name="Comma 2 2 5 5 9" xfId="3125" xr:uid="{23ED563A-93DF-41B2-A1EC-04C7DDAD1995}"/>
    <cellStyle name="Comma 2 2 5 6" xfId="398" xr:uid="{00000000-0005-0000-0000-000041010000}"/>
    <cellStyle name="Comma 2 2 5 6 2" xfId="399" xr:uid="{00000000-0005-0000-0000-000042010000}"/>
    <cellStyle name="Comma 2 2 5 6 2 2" xfId="5764" xr:uid="{D1081C36-B2BD-41F4-A360-38364B0E5A7F}"/>
    <cellStyle name="Comma 2 2 5 6 2 2 2" xfId="16298" xr:uid="{B01411CC-245F-403A-8E40-F7B49D291CD9}"/>
    <cellStyle name="Comma 2 2 5 6 2 3" xfId="8392" xr:uid="{7A6FE863-1D1F-46AF-A8A6-2F24C3DF7A1A}"/>
    <cellStyle name="Comma 2 2 5 6 2 3 2" xfId="18926" xr:uid="{6A6126D4-0D27-4555-A9FB-1970B9BE0A3C}"/>
    <cellStyle name="Comma 2 2 5 6 2 4" xfId="11019" xr:uid="{9D36F757-D1AB-4BBF-95D4-577126EE944F}"/>
    <cellStyle name="Comma 2 2 5 6 2 4 2" xfId="21553" xr:uid="{88B61F0D-335C-480F-9DF8-0CEC7B062874}"/>
    <cellStyle name="Comma 2 2 5 6 2 5" xfId="13671" xr:uid="{5F45D0D0-C165-499A-85B8-C7F4EC992D6A}"/>
    <cellStyle name="Comma 2 2 5 6 2 6" xfId="3131" xr:uid="{11CDC310-8F81-443B-9AAB-83BAA0A46B46}"/>
    <cellStyle name="Comma 2 2 5 6 3" xfId="400" xr:uid="{00000000-0005-0000-0000-000043010000}"/>
    <cellStyle name="Comma 2 2 5 6 3 2" xfId="5765" xr:uid="{3E9E0498-4FC3-4A76-8997-D2AD8A5D5657}"/>
    <cellStyle name="Comma 2 2 5 6 3 2 2" xfId="16299" xr:uid="{DADB4CB7-F66E-446E-9907-898DF6680FD4}"/>
    <cellStyle name="Comma 2 2 5 6 3 3" xfId="8393" xr:uid="{EB8256CA-BB8C-4F75-9263-0DD979C18048}"/>
    <cellStyle name="Comma 2 2 5 6 3 3 2" xfId="18927" xr:uid="{74B2CBF1-B051-465E-8C40-D3E94C558555}"/>
    <cellStyle name="Comma 2 2 5 6 3 4" xfId="11020" xr:uid="{F21ED7EF-B6EF-4F65-B90C-B660F6E9559A}"/>
    <cellStyle name="Comma 2 2 5 6 3 4 2" xfId="21554" xr:uid="{02748EDC-9D4E-4B62-A516-85A79AC70262}"/>
    <cellStyle name="Comma 2 2 5 6 3 5" xfId="13672" xr:uid="{0302B119-D4DD-4B26-8E1D-52E322CFD3FF}"/>
    <cellStyle name="Comma 2 2 5 6 3 6" xfId="3132" xr:uid="{0836BBA7-8B68-4532-B8C7-092E4834A5BC}"/>
    <cellStyle name="Comma 2 2 5 6 4" xfId="5763" xr:uid="{9127AF15-67E9-4DA7-8780-08F26294F443}"/>
    <cellStyle name="Comma 2 2 5 6 4 2" xfId="16297" xr:uid="{62E31EF3-32F2-4643-97DD-0158C018595B}"/>
    <cellStyle name="Comma 2 2 5 6 5" xfId="8391" xr:uid="{9BE63DE6-64CB-4E1D-AF6C-3BC628523115}"/>
    <cellStyle name="Comma 2 2 5 6 5 2" xfId="18925" xr:uid="{69DEAF27-4218-450A-8194-E9B67E042A04}"/>
    <cellStyle name="Comma 2 2 5 6 6" xfId="11018" xr:uid="{852BABB5-F668-4707-A6B3-F0943C742B39}"/>
    <cellStyle name="Comma 2 2 5 6 6 2" xfId="21552" xr:uid="{B5218AC7-30DD-4C6D-BE6F-D8F5BA2B0F3B}"/>
    <cellStyle name="Comma 2 2 5 6 7" xfId="13670" xr:uid="{959D9F4F-9F96-493D-B6AE-2625FA95ADBF}"/>
    <cellStyle name="Comma 2 2 5 6 8" xfId="3130" xr:uid="{0B275E90-DAF0-439D-8044-D619C9BF32FA}"/>
    <cellStyle name="Comma 2 2 5 7" xfId="401" xr:uid="{00000000-0005-0000-0000-000044010000}"/>
    <cellStyle name="Comma 2 2 5 7 2" xfId="402" xr:uid="{00000000-0005-0000-0000-000045010000}"/>
    <cellStyle name="Comma 2 2 5 7 2 2" xfId="5767" xr:uid="{9661C7D2-7C03-4E48-91FA-5C0E93019126}"/>
    <cellStyle name="Comma 2 2 5 7 2 2 2" xfId="16301" xr:uid="{35BB200A-073D-44F3-BEA1-DD3EF2C7D7C6}"/>
    <cellStyle name="Comma 2 2 5 7 2 3" xfId="8395" xr:uid="{503593FE-B5A6-48F3-9F2E-C59223BE8E34}"/>
    <cellStyle name="Comma 2 2 5 7 2 3 2" xfId="18929" xr:uid="{484243EB-87F6-490D-BC94-5E4B23245A84}"/>
    <cellStyle name="Comma 2 2 5 7 2 4" xfId="11022" xr:uid="{AF86D5BB-6002-4B7C-8B62-FA9E0B26F2D0}"/>
    <cellStyle name="Comma 2 2 5 7 2 4 2" xfId="21556" xr:uid="{D60605EE-2351-4EFE-BA72-6B88522C584E}"/>
    <cellStyle name="Comma 2 2 5 7 2 5" xfId="13674" xr:uid="{630FB4CF-FA81-4D61-8AC2-EA5BA01A1AD6}"/>
    <cellStyle name="Comma 2 2 5 7 2 6" xfId="3134" xr:uid="{2DB476B8-100A-43EC-BA25-837B1C5D8D27}"/>
    <cellStyle name="Comma 2 2 5 7 3" xfId="5766" xr:uid="{6B48E555-0697-48ED-A67B-ACE60FA57D1B}"/>
    <cellStyle name="Comma 2 2 5 7 3 2" xfId="16300" xr:uid="{7FD56727-40DF-4AC7-A6D3-2ABC70A219E0}"/>
    <cellStyle name="Comma 2 2 5 7 4" xfId="8394" xr:uid="{0243F849-7200-4AE4-96EF-4A85BF9852A3}"/>
    <cellStyle name="Comma 2 2 5 7 4 2" xfId="18928" xr:uid="{406130CA-C2BB-4C8D-82C1-5764AAF2B99D}"/>
    <cellStyle name="Comma 2 2 5 7 5" xfId="11021" xr:uid="{489E693A-7378-48FF-AE29-CB59DF7ADC18}"/>
    <cellStyle name="Comma 2 2 5 7 5 2" xfId="21555" xr:uid="{049110A1-A0B4-4278-9BF4-7D481DA92750}"/>
    <cellStyle name="Comma 2 2 5 7 6" xfId="13673" xr:uid="{AE22EE3D-F6FE-4BC8-BE61-0064422F53F1}"/>
    <cellStyle name="Comma 2 2 5 7 7" xfId="3133" xr:uid="{C940F13E-B87D-439A-9390-C7CBF0842631}"/>
    <cellStyle name="Comma 2 2 5 8" xfId="403" xr:uid="{00000000-0005-0000-0000-000046010000}"/>
    <cellStyle name="Comma 2 2 5 8 2" xfId="5768" xr:uid="{D3CB2BA2-DCE2-490B-8DF8-7EBB3449D84C}"/>
    <cellStyle name="Comma 2 2 5 8 2 2" xfId="16302" xr:uid="{928056FD-A04A-41A4-BFEF-FD62B9563ECD}"/>
    <cellStyle name="Comma 2 2 5 8 3" xfId="8396" xr:uid="{90BF33CD-9894-4A57-86A9-C0B9B87CDB55}"/>
    <cellStyle name="Comma 2 2 5 8 3 2" xfId="18930" xr:uid="{6E4B9487-25D4-420A-91D6-B25F25B1B1C0}"/>
    <cellStyle name="Comma 2 2 5 8 4" xfId="11023" xr:uid="{E4B10740-EB6D-4FF3-932B-0FF4D2D5E5CB}"/>
    <cellStyle name="Comma 2 2 5 8 4 2" xfId="21557" xr:uid="{CE9E833F-FB25-415D-83B2-B063898D2605}"/>
    <cellStyle name="Comma 2 2 5 8 5" xfId="13675" xr:uid="{B82D19AF-6BCD-4045-B3DA-DE73D6A3DCAE}"/>
    <cellStyle name="Comma 2 2 5 8 6" xfId="3135" xr:uid="{2E2FB3AF-C613-4AC1-B464-6FC40E2ACC66}"/>
    <cellStyle name="Comma 2 2 5 9" xfId="404" xr:uid="{00000000-0005-0000-0000-000047010000}"/>
    <cellStyle name="Comma 2 2 5 9 2" xfId="5769" xr:uid="{17F4FB69-86A3-4A3D-9621-04195D9D0765}"/>
    <cellStyle name="Comma 2 2 5 9 2 2" xfId="16303" xr:uid="{C3577438-A051-430B-B7B1-71E35BE59B14}"/>
    <cellStyle name="Comma 2 2 5 9 3" xfId="8397" xr:uid="{B6DE495E-EAA5-4E8F-9DC5-939F5102A254}"/>
    <cellStyle name="Comma 2 2 5 9 3 2" xfId="18931" xr:uid="{7915B42D-5C85-4312-ABA1-A40335E23854}"/>
    <cellStyle name="Comma 2 2 5 9 4" xfId="11024" xr:uid="{C13EB921-1EB0-4FDE-9707-B6027F457788}"/>
    <cellStyle name="Comma 2 2 5 9 4 2" xfId="21558" xr:uid="{7C3D973A-7EE1-4648-AD78-95DB14E73CF1}"/>
    <cellStyle name="Comma 2 2 5 9 5" xfId="13676" xr:uid="{9F89C189-E8D9-41DB-AF68-BAC00A8DA945}"/>
    <cellStyle name="Comma 2 2 5 9 6" xfId="3136" xr:uid="{8E07C747-8CC0-49E1-8293-575F9E64DDDF}"/>
    <cellStyle name="Comma 2 2 6" xfId="108" xr:uid="{00000000-0005-0000-0000-000048010000}"/>
    <cellStyle name="Comma 2 2 6 10" xfId="13391" xr:uid="{83C4C0EF-C65F-477B-BC72-A4AD019872B5}"/>
    <cellStyle name="Comma 2 2 6 11" xfId="2851" xr:uid="{110CE7E7-124F-48C2-8C90-2D0F565518D2}"/>
    <cellStyle name="Comma 2 2 6 2" xfId="406" xr:uid="{00000000-0005-0000-0000-000049010000}"/>
    <cellStyle name="Comma 2 2 6 2 2" xfId="407" xr:uid="{00000000-0005-0000-0000-00004A010000}"/>
    <cellStyle name="Comma 2 2 6 2 2 2" xfId="5772" xr:uid="{740E796A-6C1D-47EC-89A7-E013725CF54F}"/>
    <cellStyle name="Comma 2 2 6 2 2 2 2" xfId="16306" xr:uid="{10A9A5CA-DEA9-4938-A08F-033C39B9BD2A}"/>
    <cellStyle name="Comma 2 2 6 2 2 3" xfId="8400" xr:uid="{A2DB5011-3203-47F4-A275-D59A3AF488EE}"/>
    <cellStyle name="Comma 2 2 6 2 2 3 2" xfId="18934" xr:uid="{A8E12017-2F48-4759-913B-E06F5142B755}"/>
    <cellStyle name="Comma 2 2 6 2 2 4" xfId="11027" xr:uid="{A9C06151-B30F-4FF4-9A99-8E14D6D51571}"/>
    <cellStyle name="Comma 2 2 6 2 2 4 2" xfId="21561" xr:uid="{F414AAC9-47F8-4637-B430-9ECC5D30F99A}"/>
    <cellStyle name="Comma 2 2 6 2 2 5" xfId="13679" xr:uid="{C86A2F90-CEC7-4F5C-AA79-C4751C131042}"/>
    <cellStyle name="Comma 2 2 6 2 2 6" xfId="3139" xr:uid="{4C47CC26-1F57-4943-82DF-170CE2A2C13D}"/>
    <cellStyle name="Comma 2 2 6 2 3" xfId="5771" xr:uid="{780FB65C-BFF1-4375-9905-24FF636F3098}"/>
    <cellStyle name="Comma 2 2 6 2 3 2" xfId="16305" xr:uid="{646484D0-2866-4177-883B-30F2659CEE92}"/>
    <cellStyle name="Comma 2 2 6 2 4" xfId="8399" xr:uid="{4A7204CD-82D7-4527-90FC-9F0A5FFAC2DA}"/>
    <cellStyle name="Comma 2 2 6 2 4 2" xfId="18933" xr:uid="{9C8CEC1A-A4D4-4D42-868D-BE7121451C52}"/>
    <cellStyle name="Comma 2 2 6 2 5" xfId="11026" xr:uid="{E6A9CD91-D5D3-4AB6-9E27-29905BF82032}"/>
    <cellStyle name="Comma 2 2 6 2 5 2" xfId="21560" xr:uid="{B31C9C7C-BF9F-4C5D-A8BF-2842EC0087C1}"/>
    <cellStyle name="Comma 2 2 6 2 6" xfId="13678" xr:uid="{9273CB9D-2B18-48F1-8F86-1EB08ECB1A18}"/>
    <cellStyle name="Comma 2 2 6 2 7" xfId="3138" xr:uid="{81E14019-CD3F-4355-867E-6E945AD0B587}"/>
    <cellStyle name="Comma 2 2 6 3" xfId="408" xr:uid="{00000000-0005-0000-0000-00004B010000}"/>
    <cellStyle name="Comma 2 2 6 3 2" xfId="5773" xr:uid="{1C88A6D0-9E24-438F-8F7F-4D589C059802}"/>
    <cellStyle name="Comma 2 2 6 3 2 2" xfId="16307" xr:uid="{4CC2855B-7793-413A-B981-D1DD06B4B3E6}"/>
    <cellStyle name="Comma 2 2 6 3 3" xfId="8401" xr:uid="{0C8481BF-0F0A-4A47-A02C-8021AC0B54AD}"/>
    <cellStyle name="Comma 2 2 6 3 3 2" xfId="18935" xr:uid="{AF92BB7A-6EC4-44B1-BF43-6401A82485C4}"/>
    <cellStyle name="Comma 2 2 6 3 4" xfId="11028" xr:uid="{B52E1203-F19B-47E2-B1E0-9DBACE0C2E66}"/>
    <cellStyle name="Comma 2 2 6 3 4 2" xfId="21562" xr:uid="{FA96EF0A-AD48-4FD4-A12D-446503139662}"/>
    <cellStyle name="Comma 2 2 6 3 5" xfId="13680" xr:uid="{566E7D57-6059-4B49-B979-5EAA113A45E5}"/>
    <cellStyle name="Comma 2 2 6 3 6" xfId="3140" xr:uid="{4B8038DA-6044-49B6-9712-259D6750A515}"/>
    <cellStyle name="Comma 2 2 6 4" xfId="409" xr:uid="{00000000-0005-0000-0000-00004C010000}"/>
    <cellStyle name="Comma 2 2 6 4 2" xfId="5774" xr:uid="{1D20FE92-7758-4B75-BF31-BAE55BAD50CC}"/>
    <cellStyle name="Comma 2 2 6 4 2 2" xfId="16308" xr:uid="{4106A72C-3C36-4C60-8D5A-5328A771191D}"/>
    <cellStyle name="Comma 2 2 6 4 3" xfId="8402" xr:uid="{1806DE1A-7555-4A6C-90F8-2E60E65B6176}"/>
    <cellStyle name="Comma 2 2 6 4 3 2" xfId="18936" xr:uid="{F5355735-D013-4953-AFDE-5A5FC040A2EB}"/>
    <cellStyle name="Comma 2 2 6 4 4" xfId="11029" xr:uid="{9166BD31-5AE8-4682-9E3C-1D62B9F9DD44}"/>
    <cellStyle name="Comma 2 2 6 4 4 2" xfId="21563" xr:uid="{7CDBDA8B-9C75-4755-9735-6C46B5ED4EAC}"/>
    <cellStyle name="Comma 2 2 6 4 5" xfId="13681" xr:uid="{B2AE34F4-3149-4B6C-AD90-3B17A831BED2}"/>
    <cellStyle name="Comma 2 2 6 4 6" xfId="3141" xr:uid="{3D1702A5-EF5E-4AFC-B315-8B8033BD57E9}"/>
    <cellStyle name="Comma 2 2 6 5" xfId="2684" xr:uid="{00000000-0005-0000-0000-00004D010000}"/>
    <cellStyle name="Comma 2 2 6 5 2" xfId="8003" xr:uid="{61A0255C-B946-4EFF-8B1D-D7B50A816B40}"/>
    <cellStyle name="Comma 2 2 6 5 2 2" xfId="18537" xr:uid="{D8D9F7E4-8D60-45DA-B833-DDA7BE706151}"/>
    <cellStyle name="Comma 2 2 6 5 3" xfId="10631" xr:uid="{0453F41B-D409-48AB-9EC9-EE339314421D}"/>
    <cellStyle name="Comma 2 2 6 5 3 2" xfId="21165" xr:uid="{89F4D8D5-EDB2-4910-8864-EF7C3CD790AE}"/>
    <cellStyle name="Comma 2 2 6 5 4" xfId="13258" xr:uid="{FCDAAF31-F7DA-4637-A009-CA8C91F25EDD}"/>
    <cellStyle name="Comma 2 2 6 5 4 2" xfId="23792" xr:uid="{48937D25-8B3C-4FFA-B5B2-9AFFA883F259}"/>
    <cellStyle name="Comma 2 2 6 5 5" xfId="15910" xr:uid="{7B99FCD6-F9BE-4F1B-B2A6-C888D338BDC4}"/>
    <cellStyle name="Comma 2 2 6 5 6" xfId="5371" xr:uid="{BAFB3131-A4DD-4338-AC03-AEBEB90C6E8A}"/>
    <cellStyle name="Comma 2 2 6 6" xfId="405" xr:uid="{00000000-0005-0000-0000-00004E010000}"/>
    <cellStyle name="Comma 2 2 6 6 2" xfId="5770" xr:uid="{07F17515-3619-4DF4-8480-4002A624A0E9}"/>
    <cellStyle name="Comma 2 2 6 6 2 2" xfId="16304" xr:uid="{0952DB7B-6C59-40BD-9FED-87D44227559A}"/>
    <cellStyle name="Comma 2 2 6 6 3" xfId="8398" xr:uid="{D708298A-080C-442A-994E-0C50D2B54FAF}"/>
    <cellStyle name="Comma 2 2 6 6 3 2" xfId="18932" xr:uid="{0DB17FDC-4642-451A-9F22-15557234C4D6}"/>
    <cellStyle name="Comma 2 2 6 6 4" xfId="11025" xr:uid="{7759D0AA-FBA0-4415-91DF-BB417A11165E}"/>
    <cellStyle name="Comma 2 2 6 6 4 2" xfId="21559" xr:uid="{5864DF4B-7007-4FF3-9CA9-FB1EB4FCF9EF}"/>
    <cellStyle name="Comma 2 2 6 6 5" xfId="13677" xr:uid="{6250BDC9-EA2F-461B-8659-093464753452}"/>
    <cellStyle name="Comma 2 2 6 6 6" xfId="3137" xr:uid="{FDCC5E06-5528-467D-93C6-01F8E8F8DDFC}"/>
    <cellStyle name="Comma 2 2 6 7" xfId="5484" xr:uid="{C15EF2DE-0253-4FCD-AF29-15B9732CCFF7}"/>
    <cellStyle name="Comma 2 2 6 7 2" xfId="16018" xr:uid="{9079AE77-DC10-466B-968B-10E129A66A63}"/>
    <cellStyle name="Comma 2 2 6 8" xfId="8112" xr:uid="{48B4EF0D-2167-4EC7-A9C3-6C9D0DB2E3AD}"/>
    <cellStyle name="Comma 2 2 6 8 2" xfId="18646" xr:uid="{C9C71246-B6C4-4223-8939-0B3B6189A969}"/>
    <cellStyle name="Comma 2 2 6 9" xfId="10739" xr:uid="{A47EF491-5C4C-4450-9882-43AA3659662C}"/>
    <cellStyle name="Comma 2 2 6 9 2" xfId="21273" xr:uid="{EB79CE18-7F26-4ABE-AAEE-AC7B935AD97C}"/>
    <cellStyle name="Comma 2 2 7" xfId="410" xr:uid="{00000000-0005-0000-0000-00004F010000}"/>
    <cellStyle name="Comma 2 2 7 2" xfId="411" xr:uid="{00000000-0005-0000-0000-000050010000}"/>
    <cellStyle name="Comma 2 2 7 2 2" xfId="412" xr:uid="{00000000-0005-0000-0000-000051010000}"/>
    <cellStyle name="Comma 2 2 7 2 2 2" xfId="5777" xr:uid="{305DE98A-3DA9-444A-B8F0-5F73D106BBA0}"/>
    <cellStyle name="Comma 2 2 7 2 2 2 2" xfId="16311" xr:uid="{769274A4-01F4-48B8-9EEC-44AFEF09237F}"/>
    <cellStyle name="Comma 2 2 7 2 2 3" xfId="8405" xr:uid="{C0DFA951-C159-4A0C-A81E-E85F92420063}"/>
    <cellStyle name="Comma 2 2 7 2 2 3 2" xfId="18939" xr:uid="{43E22396-E276-4BBD-9C27-70168807AC80}"/>
    <cellStyle name="Comma 2 2 7 2 2 4" xfId="11032" xr:uid="{716631E0-704B-4E89-B9D7-25EB7D035598}"/>
    <cellStyle name="Comma 2 2 7 2 2 4 2" xfId="21566" xr:uid="{E5DE25AC-C279-4D9E-89F7-27BD0CFF3447}"/>
    <cellStyle name="Comma 2 2 7 2 2 5" xfId="13684" xr:uid="{8076BBF0-CFEE-400F-91B5-586F756E6780}"/>
    <cellStyle name="Comma 2 2 7 2 2 6" xfId="3144" xr:uid="{09F77FA8-FA4B-4831-9372-15BFCC8DCA4F}"/>
    <cellStyle name="Comma 2 2 7 2 3" xfId="5776" xr:uid="{23CE9F2E-E9EA-4337-BB91-135135E4A407}"/>
    <cellStyle name="Comma 2 2 7 2 3 2" xfId="16310" xr:uid="{586B9C7F-1F7F-43DE-B0A1-8645E76D0FA1}"/>
    <cellStyle name="Comma 2 2 7 2 4" xfId="8404" xr:uid="{B8B93537-87FC-4E66-80B9-13072CD3EAB7}"/>
    <cellStyle name="Comma 2 2 7 2 4 2" xfId="18938" xr:uid="{CEE30A4E-2906-4008-9A65-ED72100074F1}"/>
    <cellStyle name="Comma 2 2 7 2 5" xfId="11031" xr:uid="{591FE862-E595-48A8-93BB-197228326E45}"/>
    <cellStyle name="Comma 2 2 7 2 5 2" xfId="21565" xr:uid="{2AE4871A-A1BF-4ED1-9CD1-C521BC496912}"/>
    <cellStyle name="Comma 2 2 7 2 6" xfId="13683" xr:uid="{7EC504C3-878C-48B8-9304-D5AD963A164A}"/>
    <cellStyle name="Comma 2 2 7 2 7" xfId="3143" xr:uid="{BB8279FE-72BF-443B-9DDC-3415FA3DCCEF}"/>
    <cellStyle name="Comma 2 2 7 3" xfId="413" xr:uid="{00000000-0005-0000-0000-000052010000}"/>
    <cellStyle name="Comma 2 2 7 3 2" xfId="5778" xr:uid="{511C3ADF-49D9-41E2-A476-9A737674AC26}"/>
    <cellStyle name="Comma 2 2 7 3 2 2" xfId="16312" xr:uid="{C1076CE4-3745-4C33-9783-B01F2E24AF75}"/>
    <cellStyle name="Comma 2 2 7 3 3" xfId="8406" xr:uid="{D3A4F86D-487B-4741-96E4-213CE10B35DD}"/>
    <cellStyle name="Comma 2 2 7 3 3 2" xfId="18940" xr:uid="{B05E1200-ABE8-491C-AD68-444F29C50EBC}"/>
    <cellStyle name="Comma 2 2 7 3 4" xfId="11033" xr:uid="{A95D8369-8764-4508-B025-FAC4D9F08C39}"/>
    <cellStyle name="Comma 2 2 7 3 4 2" xfId="21567" xr:uid="{B41D6423-AD47-49CC-8789-D4E2C01C47DA}"/>
    <cellStyle name="Comma 2 2 7 3 5" xfId="13685" xr:uid="{C8CEB484-E158-4713-8EDD-85C300E16132}"/>
    <cellStyle name="Comma 2 2 7 3 6" xfId="3145" xr:uid="{DF41D827-5C9C-44E3-A552-959222A683EE}"/>
    <cellStyle name="Comma 2 2 7 4" xfId="414" xr:uid="{00000000-0005-0000-0000-000053010000}"/>
    <cellStyle name="Comma 2 2 7 4 2" xfId="5779" xr:uid="{763A76BB-7383-4DD1-B562-9DB2C5047763}"/>
    <cellStyle name="Comma 2 2 7 4 2 2" xfId="16313" xr:uid="{57875019-8E29-41FD-B3CB-FB9AFF5DF7FD}"/>
    <cellStyle name="Comma 2 2 7 4 3" xfId="8407" xr:uid="{DC8FFE0B-1FD8-44D9-9BBF-DCC4722BC001}"/>
    <cellStyle name="Comma 2 2 7 4 3 2" xfId="18941" xr:uid="{428CDE5B-5A09-4336-9C61-FD1EE10D1D76}"/>
    <cellStyle name="Comma 2 2 7 4 4" xfId="11034" xr:uid="{D71DDA6C-EA90-49BA-8DBD-6193E4CF5C03}"/>
    <cellStyle name="Comma 2 2 7 4 4 2" xfId="21568" xr:uid="{F45DD7BB-9787-46EE-B124-897E504C63E4}"/>
    <cellStyle name="Comma 2 2 7 4 5" xfId="13686" xr:uid="{9110A7DC-97F0-4049-8271-3D44746F94CF}"/>
    <cellStyle name="Comma 2 2 7 4 6" xfId="3146" xr:uid="{5564326B-4F4F-4694-9A9B-9B3591AD7B44}"/>
    <cellStyle name="Comma 2 2 7 5" xfId="5775" xr:uid="{2C31DD5D-4D11-4BE8-8FAA-99730225D287}"/>
    <cellStyle name="Comma 2 2 7 5 2" xfId="16309" xr:uid="{0E07EF1B-BF5E-4FFA-A804-784574EBDE5C}"/>
    <cellStyle name="Comma 2 2 7 6" xfId="8403" xr:uid="{6E8B7CC0-A740-4219-8745-52430F69D8E0}"/>
    <cellStyle name="Comma 2 2 7 6 2" xfId="18937" xr:uid="{469C6A0C-3C3B-4BDA-9859-3BC79CE64D45}"/>
    <cellStyle name="Comma 2 2 7 7" xfId="11030" xr:uid="{1C8ED9ED-9435-4CC2-A8E4-52CA3EC068CB}"/>
    <cellStyle name="Comma 2 2 7 7 2" xfId="21564" xr:uid="{9EABEDF4-A30A-4829-91E4-D58C99D789DD}"/>
    <cellStyle name="Comma 2 2 7 8" xfId="13682" xr:uid="{1466D990-A424-4BA4-90FF-1C647EE47CB2}"/>
    <cellStyle name="Comma 2 2 7 9" xfId="3142" xr:uid="{D4FC488C-223F-4D01-B16D-2B79E293AA0B}"/>
    <cellStyle name="Comma 2 2 8" xfId="415" xr:uid="{00000000-0005-0000-0000-000054010000}"/>
    <cellStyle name="Comma 2 2 8 2" xfId="416" xr:uid="{00000000-0005-0000-0000-000055010000}"/>
    <cellStyle name="Comma 2 2 8 2 2" xfId="417" xr:uid="{00000000-0005-0000-0000-000056010000}"/>
    <cellStyle name="Comma 2 2 8 2 2 2" xfId="5782" xr:uid="{9A4688BB-967A-43ED-BFA7-C2992A19545C}"/>
    <cellStyle name="Comma 2 2 8 2 2 2 2" xfId="16316" xr:uid="{4C364A13-BAFB-49EB-A1BA-E4361D065EF2}"/>
    <cellStyle name="Comma 2 2 8 2 2 3" xfId="8410" xr:uid="{17A3BBEF-E552-46F5-9351-C2233036AAA8}"/>
    <cellStyle name="Comma 2 2 8 2 2 3 2" xfId="18944" xr:uid="{2190136A-295C-49C4-8ADA-0541090424A5}"/>
    <cellStyle name="Comma 2 2 8 2 2 4" xfId="11037" xr:uid="{0313E529-2BD7-4E60-A153-6C22900C8F28}"/>
    <cellStyle name="Comma 2 2 8 2 2 4 2" xfId="21571" xr:uid="{1D52AF3A-2D43-41D3-8269-B94180F5760D}"/>
    <cellStyle name="Comma 2 2 8 2 2 5" xfId="13689" xr:uid="{736361F1-1953-439D-BCE2-740290116E34}"/>
    <cellStyle name="Comma 2 2 8 2 2 6" xfId="3149" xr:uid="{8E0E8928-A7A4-48DC-B3D0-CDABC4F97193}"/>
    <cellStyle name="Comma 2 2 8 2 3" xfId="5781" xr:uid="{917CDFEE-62A6-441A-8284-80DA253D8DE2}"/>
    <cellStyle name="Comma 2 2 8 2 3 2" xfId="16315" xr:uid="{ABE1A389-ED1A-4007-97ED-F184FABC603C}"/>
    <cellStyle name="Comma 2 2 8 2 4" xfId="8409" xr:uid="{B03C2245-912C-492C-9F56-05AE206693F8}"/>
    <cellStyle name="Comma 2 2 8 2 4 2" xfId="18943" xr:uid="{A9730CE4-650E-4D58-92E7-976A2DBE3C4F}"/>
    <cellStyle name="Comma 2 2 8 2 5" xfId="11036" xr:uid="{1B126F41-A6A5-4AD7-A2A9-C8DCF7864CAD}"/>
    <cellStyle name="Comma 2 2 8 2 5 2" xfId="21570" xr:uid="{87843CD6-9D98-4F8D-8C06-4D070ADB8F1E}"/>
    <cellStyle name="Comma 2 2 8 2 6" xfId="13688" xr:uid="{04339E40-B583-4BE7-B68C-939278E66C6E}"/>
    <cellStyle name="Comma 2 2 8 2 7" xfId="3148" xr:uid="{094F81FA-01C5-4C5C-B619-210033CEF152}"/>
    <cellStyle name="Comma 2 2 8 3" xfId="418" xr:uid="{00000000-0005-0000-0000-000057010000}"/>
    <cellStyle name="Comma 2 2 8 3 2" xfId="5783" xr:uid="{35CBF980-83B4-4584-A170-E9FBCFCBA94B}"/>
    <cellStyle name="Comma 2 2 8 3 2 2" xfId="16317" xr:uid="{27A248E4-C9FA-451B-A1E7-136E355C650A}"/>
    <cellStyle name="Comma 2 2 8 3 3" xfId="8411" xr:uid="{DA011904-DF08-43AF-91A6-ED7DAD5E30D1}"/>
    <cellStyle name="Comma 2 2 8 3 3 2" xfId="18945" xr:uid="{2D9AC071-B3E9-4B18-B607-BFF208B69A8E}"/>
    <cellStyle name="Comma 2 2 8 3 4" xfId="11038" xr:uid="{6D214124-43B7-4327-8498-28642C93A511}"/>
    <cellStyle name="Comma 2 2 8 3 4 2" xfId="21572" xr:uid="{7B512C3D-075D-477C-A8DE-CB15C4F163B3}"/>
    <cellStyle name="Comma 2 2 8 3 5" xfId="13690" xr:uid="{0ADEC2D3-E2F7-4961-9C91-87FE36891025}"/>
    <cellStyle name="Comma 2 2 8 3 6" xfId="3150" xr:uid="{AC3F1B5A-2192-473F-858D-15FA258B8402}"/>
    <cellStyle name="Comma 2 2 8 4" xfId="419" xr:uid="{00000000-0005-0000-0000-000058010000}"/>
    <cellStyle name="Comma 2 2 8 4 2" xfId="5784" xr:uid="{35641CE9-815C-4F75-9FE2-B2BBD956AF35}"/>
    <cellStyle name="Comma 2 2 8 4 2 2" xfId="16318" xr:uid="{78B23F69-61B6-4F78-9E55-E87CD54A0161}"/>
    <cellStyle name="Comma 2 2 8 4 3" xfId="8412" xr:uid="{A80206C7-C504-43F0-8313-836DBB5B00A7}"/>
    <cellStyle name="Comma 2 2 8 4 3 2" xfId="18946" xr:uid="{67CE4A11-C851-4FBC-BA10-97C7FEE3045E}"/>
    <cellStyle name="Comma 2 2 8 4 4" xfId="11039" xr:uid="{BCF4001E-DCE6-4BE0-9ED3-7C76317CF201}"/>
    <cellStyle name="Comma 2 2 8 4 4 2" xfId="21573" xr:uid="{70321915-44B6-4B38-9B9A-64C24CC8784A}"/>
    <cellStyle name="Comma 2 2 8 4 5" xfId="13691" xr:uid="{152F7F49-0C77-4FB7-9132-BEEC29A5B300}"/>
    <cellStyle name="Comma 2 2 8 4 6" xfId="3151" xr:uid="{20B9AE09-3D7D-4270-B221-C2B7F89A3690}"/>
    <cellStyle name="Comma 2 2 8 5" xfId="5780" xr:uid="{E208EA22-7937-4800-8881-A459C2E89C4F}"/>
    <cellStyle name="Comma 2 2 8 5 2" xfId="16314" xr:uid="{FAEB64AD-6291-4E26-98E1-E478275A7F61}"/>
    <cellStyle name="Comma 2 2 8 6" xfId="8408" xr:uid="{267662AB-1EEC-412D-9982-599D35A532E4}"/>
    <cellStyle name="Comma 2 2 8 6 2" xfId="18942" xr:uid="{47D36BCD-BC9A-4E96-9DC4-CF3D08F5310B}"/>
    <cellStyle name="Comma 2 2 8 7" xfId="11035" xr:uid="{13E3F137-6A35-4150-B00F-93BD2695A2CB}"/>
    <cellStyle name="Comma 2 2 8 7 2" xfId="21569" xr:uid="{64E8D8AB-DC0E-4A61-A8EC-949ED0384EAE}"/>
    <cellStyle name="Comma 2 2 8 8" xfId="13687" xr:uid="{5BDA2094-2C0E-4399-9F39-89C225392529}"/>
    <cellStyle name="Comma 2 2 8 9" xfId="3147" xr:uid="{E33641AF-9CCA-4133-910B-EE4737049BFC}"/>
    <cellStyle name="Comma 2 2 9" xfId="420" xr:uid="{00000000-0005-0000-0000-000059010000}"/>
    <cellStyle name="Comma 2 2 9 2" xfId="421" xr:uid="{00000000-0005-0000-0000-00005A010000}"/>
    <cellStyle name="Comma 2 2 9 2 2" xfId="422" xr:uid="{00000000-0005-0000-0000-00005B010000}"/>
    <cellStyle name="Comma 2 2 9 2 2 2" xfId="5787" xr:uid="{2CCE1400-9DE1-4BC8-8352-EEDA207D3FC0}"/>
    <cellStyle name="Comma 2 2 9 2 2 2 2" xfId="16321" xr:uid="{3C0EBBA5-4A77-4D86-A26C-B7BA892CA242}"/>
    <cellStyle name="Comma 2 2 9 2 2 3" xfId="8415" xr:uid="{AA3078BB-2CBF-4A7B-972B-71F5F73BE6A5}"/>
    <cellStyle name="Comma 2 2 9 2 2 3 2" xfId="18949" xr:uid="{81F2A7DE-EFCF-4A81-8E7D-F53BAB7E2E96}"/>
    <cellStyle name="Comma 2 2 9 2 2 4" xfId="11042" xr:uid="{7A2B3A98-29F5-47F1-A922-09E6F163DCBB}"/>
    <cellStyle name="Comma 2 2 9 2 2 4 2" xfId="21576" xr:uid="{11E44C29-7A8B-4C8B-9614-E5036880640C}"/>
    <cellStyle name="Comma 2 2 9 2 2 5" xfId="13694" xr:uid="{4B45C0C4-318C-409C-92FB-DE6A631C0F67}"/>
    <cellStyle name="Comma 2 2 9 2 2 6" xfId="3154" xr:uid="{939F5F4B-B93F-46F0-973B-9531C9F45EC1}"/>
    <cellStyle name="Comma 2 2 9 2 3" xfId="5786" xr:uid="{C3D00CE3-B876-4E49-A878-1D199FFB8181}"/>
    <cellStyle name="Comma 2 2 9 2 3 2" xfId="16320" xr:uid="{9032C8E0-F1F7-4A0D-B437-B716DB37D0B6}"/>
    <cellStyle name="Comma 2 2 9 2 4" xfId="8414" xr:uid="{1B6CDBE1-4249-4632-A01E-A35A78B9545C}"/>
    <cellStyle name="Comma 2 2 9 2 4 2" xfId="18948" xr:uid="{3E4B5823-75CB-4459-9252-94A0792972FF}"/>
    <cellStyle name="Comma 2 2 9 2 5" xfId="11041" xr:uid="{D7CF849C-8126-4628-B373-C77AA2C7A1B7}"/>
    <cellStyle name="Comma 2 2 9 2 5 2" xfId="21575" xr:uid="{A7687071-77B7-42E8-8691-F4A24D4793E2}"/>
    <cellStyle name="Comma 2 2 9 2 6" xfId="13693" xr:uid="{B17A5695-944C-461E-9993-B1B512B21108}"/>
    <cellStyle name="Comma 2 2 9 2 7" xfId="3153" xr:uid="{96D79ED5-F1EE-4632-87D6-38EC8CC8DA0B}"/>
    <cellStyle name="Comma 2 2 9 3" xfId="423" xr:uid="{00000000-0005-0000-0000-00005C010000}"/>
    <cellStyle name="Comma 2 2 9 3 2" xfId="5788" xr:uid="{813C982E-BDAD-4729-AD83-80C7B0BC7CD2}"/>
    <cellStyle name="Comma 2 2 9 3 2 2" xfId="16322" xr:uid="{74D8EE5E-3CD1-411B-BFF1-F2D087C574D7}"/>
    <cellStyle name="Comma 2 2 9 3 3" xfId="8416" xr:uid="{6122AD42-F534-4CE7-9A27-B1DD6E5AFDD9}"/>
    <cellStyle name="Comma 2 2 9 3 3 2" xfId="18950" xr:uid="{B5F87112-D27C-4353-B6C6-5725B034C7BE}"/>
    <cellStyle name="Comma 2 2 9 3 4" xfId="11043" xr:uid="{9EFDA307-6457-4B19-B2D7-BCC6B301639F}"/>
    <cellStyle name="Comma 2 2 9 3 4 2" xfId="21577" xr:uid="{933AAA88-5C46-4D50-AED6-A4555A3977E3}"/>
    <cellStyle name="Comma 2 2 9 3 5" xfId="13695" xr:uid="{81E4885B-145B-4721-B3CC-20E827268770}"/>
    <cellStyle name="Comma 2 2 9 3 6" xfId="3155" xr:uid="{4466A84E-53EC-4E71-B069-E920626912C7}"/>
    <cellStyle name="Comma 2 2 9 4" xfId="424" xr:uid="{00000000-0005-0000-0000-00005D010000}"/>
    <cellStyle name="Comma 2 2 9 4 2" xfId="5789" xr:uid="{90D74F57-BF36-4F75-8325-A52A754BDCD9}"/>
    <cellStyle name="Comma 2 2 9 4 2 2" xfId="16323" xr:uid="{D235FFFF-86FF-44AE-8091-97E31A332529}"/>
    <cellStyle name="Comma 2 2 9 4 3" xfId="8417" xr:uid="{FAC0BCF5-3B16-4367-BA27-D7B687E1C947}"/>
    <cellStyle name="Comma 2 2 9 4 3 2" xfId="18951" xr:uid="{2B2EAC3B-843B-409A-86EE-74A16460625E}"/>
    <cellStyle name="Comma 2 2 9 4 4" xfId="11044" xr:uid="{B1A29D16-2C0F-4582-9C07-3B633D395B40}"/>
    <cellStyle name="Comma 2 2 9 4 4 2" xfId="21578" xr:uid="{B8781C59-180D-4C1B-86A6-0910F8423671}"/>
    <cellStyle name="Comma 2 2 9 4 5" xfId="13696" xr:uid="{800308AE-09F2-4FE6-AAE3-E4849C2687B4}"/>
    <cellStyle name="Comma 2 2 9 4 6" xfId="3156" xr:uid="{82F2A3AB-C002-4319-8F70-8C8113980918}"/>
    <cellStyle name="Comma 2 2 9 5" xfId="5785" xr:uid="{47CA96DE-CDAD-433C-8230-E65D6608CF2F}"/>
    <cellStyle name="Comma 2 2 9 5 2" xfId="16319" xr:uid="{F1DED05B-0C2B-4719-8160-D9CB7869852E}"/>
    <cellStyle name="Comma 2 2 9 6" xfId="8413" xr:uid="{7B0CEC2C-D5FF-4C12-A36E-A63ECBB04A81}"/>
    <cellStyle name="Comma 2 2 9 6 2" xfId="18947" xr:uid="{DA374931-87E6-4F5B-A93A-A5F15FDE0AF2}"/>
    <cellStyle name="Comma 2 2 9 7" xfId="11040" xr:uid="{240ECF4D-6A84-458E-A040-04B5214D85C9}"/>
    <cellStyle name="Comma 2 2 9 7 2" xfId="21574" xr:uid="{C7CA21E1-918E-4AC9-A0F4-31F1EF0F16FD}"/>
    <cellStyle name="Comma 2 2 9 8" xfId="13692" xr:uid="{82EEEC66-99EA-4F5C-AC45-DCF4B70F01D8}"/>
    <cellStyle name="Comma 2 2 9 9" xfId="3152" xr:uid="{CF683C65-17C1-47E1-9D6E-EA571B9053A3}"/>
    <cellStyle name="Comma 2 20" xfId="2629" xr:uid="{00000000-0005-0000-0000-00005E010000}"/>
    <cellStyle name="Comma 2 20 2" xfId="7948" xr:uid="{9AD72574-6BE6-4689-A013-A3E8161DEAB1}"/>
    <cellStyle name="Comma 2 20 2 2" xfId="18482" xr:uid="{155BC53F-4267-4F63-A67E-511911625DBE}"/>
    <cellStyle name="Comma 2 20 3" xfId="10576" xr:uid="{CFB64BE9-3A49-4A93-B7AE-62BE6AC92661}"/>
    <cellStyle name="Comma 2 20 3 2" xfId="21110" xr:uid="{A7A97842-D014-430E-868B-CB453600F440}"/>
    <cellStyle name="Comma 2 20 4" xfId="13203" xr:uid="{A216B63B-1C3C-4BA3-BE8E-0466C3A22BBE}"/>
    <cellStyle name="Comma 2 20 4 2" xfId="23737" xr:uid="{BA3DE53F-87B2-41C7-BB31-87D60E245982}"/>
    <cellStyle name="Comma 2 20 5" xfId="15855" xr:uid="{4024FB16-149C-44D7-9B67-6783896794DC}"/>
    <cellStyle name="Comma 2 20 6" xfId="5316" xr:uid="{18960562-C084-435C-8A64-9A00F357D70A}"/>
    <cellStyle name="Comma 2 21" xfId="171" xr:uid="{00000000-0005-0000-0000-00005F010000}"/>
    <cellStyle name="Comma 2 21 2" xfId="5536" xr:uid="{E99CBA82-2D89-4A64-A08F-57DB08F7D254}"/>
    <cellStyle name="Comma 2 21 2 2" xfId="16070" xr:uid="{BB82FF79-4B92-435B-8574-0F6A9D0416D1}"/>
    <cellStyle name="Comma 2 21 3" xfId="8164" xr:uid="{EBCAEEC4-071B-4988-B2E2-CE5A4E9E2832}"/>
    <cellStyle name="Comma 2 21 3 2" xfId="18698" xr:uid="{58F6BF2A-E2BA-4FF7-891D-4A74DC2B4DAD}"/>
    <cellStyle name="Comma 2 21 4" xfId="10791" xr:uid="{E4C4249C-7DB3-4512-BA29-5ACF6142E45D}"/>
    <cellStyle name="Comma 2 21 4 2" xfId="21325" xr:uid="{32693287-1206-4DF9-8FC2-5650A39DB053}"/>
    <cellStyle name="Comma 2 21 5" xfId="13443" xr:uid="{586DD2DD-5151-4B57-8009-EE14FF48F858}"/>
    <cellStyle name="Comma 2 21 6" xfId="2903" xr:uid="{F5440011-4182-49A8-8763-42DA2E83FEF3}"/>
    <cellStyle name="Comma 2 22" xfId="5426" xr:uid="{24CE6AF1-FE20-4FCA-9E2C-C4F0969FAE27}"/>
    <cellStyle name="Comma 2 22 2" xfId="8055" xr:uid="{361642E7-F684-48CC-9E88-14091E5C434E}"/>
    <cellStyle name="Comma 2 22 2 2" xfId="18589" xr:uid="{7B2685A5-49A8-4B63-9EA8-46EE8E889FE5}"/>
    <cellStyle name="Comma 2 23" xfId="5428" xr:uid="{F392BC2B-D0F1-46F0-902B-84410AC199E9}"/>
    <cellStyle name="Comma 2 23 2" xfId="15962" xr:uid="{CCE9A3B2-920C-4424-875A-55181BB5706A}"/>
    <cellStyle name="Comma 2 24" xfId="8056" xr:uid="{D247679D-F974-4091-92BF-BB46056125D7}"/>
    <cellStyle name="Comma 2 24 2" xfId="18590" xr:uid="{3BA3D5EC-D550-424A-8619-0B819F18C090}"/>
    <cellStyle name="Comma 2 25" xfId="10683" xr:uid="{EF8D6DEC-E6B3-459B-AB71-E360B60C7B71}"/>
    <cellStyle name="Comma 2 25 2" xfId="21217" xr:uid="{CBDB2EA6-4F8D-46EB-979D-69CF5C549AFD}"/>
    <cellStyle name="Comma 2 26" xfId="13324" xr:uid="{DDAB3F44-7247-46FD-B99F-BCD3165A1143}"/>
    <cellStyle name="Comma 2 27" xfId="2784" xr:uid="{91C85F5A-449C-4729-89C1-C5205D2E65C9}"/>
    <cellStyle name="Comma 2 3" xfId="37" xr:uid="{00000000-0005-0000-0000-000060010000}"/>
    <cellStyle name="Comma 2 3 10" xfId="426" xr:uid="{00000000-0005-0000-0000-000061010000}"/>
    <cellStyle name="Comma 2 3 10 2" xfId="427" xr:uid="{00000000-0005-0000-0000-000062010000}"/>
    <cellStyle name="Comma 2 3 10 2 2" xfId="5792" xr:uid="{D51999A6-0FF8-45B5-B984-DD13B7615120}"/>
    <cellStyle name="Comma 2 3 10 2 2 2" xfId="16326" xr:uid="{BC16907B-176D-4823-A242-64C4ED6C2D0B}"/>
    <cellStyle name="Comma 2 3 10 2 3" xfId="8420" xr:uid="{77361D31-300F-4723-9429-9A51C88E01D0}"/>
    <cellStyle name="Comma 2 3 10 2 3 2" xfId="18954" xr:uid="{81D18E24-01B3-4CE5-B589-7650C7033D35}"/>
    <cellStyle name="Comma 2 3 10 2 4" xfId="11047" xr:uid="{4937305D-6F2A-4267-9AE5-D018C26E9D7F}"/>
    <cellStyle name="Comma 2 3 10 2 4 2" xfId="21581" xr:uid="{BBF54EED-D8B6-4C4A-9AA6-B902ACF2E9AD}"/>
    <cellStyle name="Comma 2 3 10 2 5" xfId="13699" xr:uid="{E3FFEB00-907D-4D2B-89E0-6DDB4E496829}"/>
    <cellStyle name="Comma 2 3 10 2 6" xfId="3159" xr:uid="{9374BD4A-CE6B-4FBB-AA77-67EFFBC9462D}"/>
    <cellStyle name="Comma 2 3 10 3" xfId="428" xr:uid="{00000000-0005-0000-0000-000063010000}"/>
    <cellStyle name="Comma 2 3 10 3 2" xfId="5793" xr:uid="{C9B015E3-804E-471B-9123-AE0693D159F7}"/>
    <cellStyle name="Comma 2 3 10 3 2 2" xfId="16327" xr:uid="{FBB96115-8C30-4424-9392-D30FC642EAEB}"/>
    <cellStyle name="Comma 2 3 10 3 3" xfId="8421" xr:uid="{F75D33C7-28D8-4F92-89E2-65828C1EA07A}"/>
    <cellStyle name="Comma 2 3 10 3 3 2" xfId="18955" xr:uid="{1CA5F468-A064-4432-A391-957610684E08}"/>
    <cellStyle name="Comma 2 3 10 3 4" xfId="11048" xr:uid="{C1EF3139-8F16-4A92-AFA2-2F6730B50B37}"/>
    <cellStyle name="Comma 2 3 10 3 4 2" xfId="21582" xr:uid="{6CD6E1B7-2A10-4F73-8F75-56081C2485EF}"/>
    <cellStyle name="Comma 2 3 10 3 5" xfId="13700" xr:uid="{CE48077B-81F9-48E6-A01E-A2DAE4143C38}"/>
    <cellStyle name="Comma 2 3 10 3 6" xfId="3160" xr:uid="{F54A89CA-AA44-4162-9A5F-9359C68B96EB}"/>
    <cellStyle name="Comma 2 3 10 4" xfId="5791" xr:uid="{EA3B9C9B-41FF-484C-8830-CE21AD7F2C5C}"/>
    <cellStyle name="Comma 2 3 10 4 2" xfId="16325" xr:uid="{787A0C29-15B0-43DE-8AD2-A0F9253B5B50}"/>
    <cellStyle name="Comma 2 3 10 5" xfId="8419" xr:uid="{E75F86FB-B423-4250-9B85-A2BA58064E64}"/>
    <cellStyle name="Comma 2 3 10 5 2" xfId="18953" xr:uid="{8C4D670E-5E63-45AF-A56D-A59987C19FC6}"/>
    <cellStyle name="Comma 2 3 10 6" xfId="11046" xr:uid="{3D420651-127E-46C3-B0DB-5D4E0DB8E6AC}"/>
    <cellStyle name="Comma 2 3 10 6 2" xfId="21580" xr:uid="{3F51F96D-CE47-4282-939D-05C776635BB4}"/>
    <cellStyle name="Comma 2 3 10 7" xfId="13698" xr:uid="{73A4331F-9A23-4480-B7E6-8AE610D7D36D}"/>
    <cellStyle name="Comma 2 3 10 8" xfId="3158" xr:uid="{041719ED-23EA-4B6C-80C3-2DC3F4250AA9}"/>
    <cellStyle name="Comma 2 3 11" xfId="429" xr:uid="{00000000-0005-0000-0000-000064010000}"/>
    <cellStyle name="Comma 2 3 11 2" xfId="430" xr:uid="{00000000-0005-0000-0000-000065010000}"/>
    <cellStyle name="Comma 2 3 11 2 2" xfId="5795" xr:uid="{39AC491D-5F73-4291-9959-988779FFCA05}"/>
    <cellStyle name="Comma 2 3 11 2 2 2" xfId="16329" xr:uid="{BFAE0AB7-3F62-4CFE-85B7-08CA8B9A096F}"/>
    <cellStyle name="Comma 2 3 11 2 3" xfId="8423" xr:uid="{10E98DB5-3DAD-4FB4-BE94-4A07A6F0643F}"/>
    <cellStyle name="Comma 2 3 11 2 3 2" xfId="18957" xr:uid="{4E980785-B614-414C-B86A-C77E1AAD4F8B}"/>
    <cellStyle name="Comma 2 3 11 2 4" xfId="11050" xr:uid="{22126A53-B62C-452C-A347-DE680C064D24}"/>
    <cellStyle name="Comma 2 3 11 2 4 2" xfId="21584" xr:uid="{B68C6ABE-9CFA-4037-830C-FA65B4D7B27D}"/>
    <cellStyle name="Comma 2 3 11 2 5" xfId="13702" xr:uid="{6F0B0E81-BB14-473E-A0D3-887B8BFFCA83}"/>
    <cellStyle name="Comma 2 3 11 2 6" xfId="3162" xr:uid="{139106F4-5596-4FF0-AC16-79B230E8E471}"/>
    <cellStyle name="Comma 2 3 11 3" xfId="5794" xr:uid="{02C0410C-82D6-48F4-9654-619BA076C074}"/>
    <cellStyle name="Comma 2 3 11 3 2" xfId="16328" xr:uid="{4457615B-EBDF-4E6C-9AC5-D950760B5A49}"/>
    <cellStyle name="Comma 2 3 11 4" xfId="8422" xr:uid="{C38165C5-7D9B-46F5-8194-F691D8D6B2AE}"/>
    <cellStyle name="Comma 2 3 11 4 2" xfId="18956" xr:uid="{25ECEE72-250F-458E-A22D-266A9119E0F5}"/>
    <cellStyle name="Comma 2 3 11 5" xfId="11049" xr:uid="{8DA1C035-EDF1-47AF-A457-65D713C6FDF0}"/>
    <cellStyle name="Comma 2 3 11 5 2" xfId="21583" xr:uid="{B3FAAF81-D61F-40DE-A0E9-0C86C3DB0CC0}"/>
    <cellStyle name="Comma 2 3 11 6" xfId="13701" xr:uid="{3F5690B3-7BE6-4A00-8BF4-08F9D75BFEAD}"/>
    <cellStyle name="Comma 2 3 11 7" xfId="3161" xr:uid="{FF9777DC-5DEF-4D95-8024-726C2C29EE37}"/>
    <cellStyle name="Comma 2 3 12" xfId="431" xr:uid="{00000000-0005-0000-0000-000066010000}"/>
    <cellStyle name="Comma 2 3 12 2" xfId="5796" xr:uid="{BFE096F3-3691-4A13-973D-AA7DB14DEE72}"/>
    <cellStyle name="Comma 2 3 12 2 2" xfId="16330" xr:uid="{A229B631-381C-4CAF-B481-AA5DC1FD380B}"/>
    <cellStyle name="Comma 2 3 12 3" xfId="8424" xr:uid="{51CACC0E-2970-4F8C-8C46-A664D0AF45DC}"/>
    <cellStyle name="Comma 2 3 12 3 2" xfId="18958" xr:uid="{9E26667E-A11A-4A3D-B9CC-3866F546CC99}"/>
    <cellStyle name="Comma 2 3 12 4" xfId="11051" xr:uid="{1EC6E71E-9485-41C7-B1A8-A46FAC7B40AE}"/>
    <cellStyle name="Comma 2 3 12 4 2" xfId="21585" xr:uid="{B09F64DA-75A9-4D9F-85AC-28D3C146D7E3}"/>
    <cellStyle name="Comma 2 3 12 5" xfId="13703" xr:uid="{130CB4D7-8F22-47CF-9D08-6D1F3AC42F9E}"/>
    <cellStyle name="Comma 2 3 12 6" xfId="3163" xr:uid="{F9A3849E-6050-42E2-961A-157988B474AA}"/>
    <cellStyle name="Comma 2 3 13" xfId="432" xr:uid="{00000000-0005-0000-0000-000067010000}"/>
    <cellStyle name="Comma 2 3 13 2" xfId="5797" xr:uid="{5D1594F1-0646-48D6-BB45-1DF8B4C1DE94}"/>
    <cellStyle name="Comma 2 3 13 2 2" xfId="16331" xr:uid="{F1FF6C70-6A92-4BFF-A348-31289DE25499}"/>
    <cellStyle name="Comma 2 3 13 3" xfId="8425" xr:uid="{074FBD67-657F-4DD3-94E3-169A43B2CC3E}"/>
    <cellStyle name="Comma 2 3 13 3 2" xfId="18959" xr:uid="{E8EB675B-3548-4305-A72A-575F854F58FC}"/>
    <cellStyle name="Comma 2 3 13 4" xfId="11052" xr:uid="{41219E39-F3AE-408D-89CE-12C9BCBF2E31}"/>
    <cellStyle name="Comma 2 3 13 4 2" xfId="21586" xr:uid="{5482A5EF-3AA6-434F-98E6-D1FD4FDF4CAE}"/>
    <cellStyle name="Comma 2 3 13 5" xfId="13704" xr:uid="{77C12E7B-0727-4985-B603-88F31DEFEE9A}"/>
    <cellStyle name="Comma 2 3 13 6" xfId="3164" xr:uid="{6AED283B-6383-4929-A401-0E855316959C}"/>
    <cellStyle name="Comma 2 3 14" xfId="2571" xr:uid="{00000000-0005-0000-0000-000068010000}"/>
    <cellStyle name="Comma 2 3 14 2" xfId="7897" xr:uid="{3C4685A9-F7E7-460F-BD40-261FB86E5C9B}"/>
    <cellStyle name="Comma 2 3 14 2 2" xfId="18431" xr:uid="{0F57C473-6E27-4B56-8B33-AF17F6E55AA1}"/>
    <cellStyle name="Comma 2 3 14 3" xfId="10525" xr:uid="{C2790386-CD66-4BF2-A217-23083541E6CA}"/>
    <cellStyle name="Comma 2 3 14 3 2" xfId="21059" xr:uid="{C7650563-117A-4EBB-87C1-C6DC2593E667}"/>
    <cellStyle name="Comma 2 3 14 4" xfId="13152" xr:uid="{62C02935-E305-4830-998E-1A2881392816}"/>
    <cellStyle name="Comma 2 3 14 4 2" xfId="23686" xr:uid="{67524EFB-B6F4-4CE0-B1A8-D502AFAA58E1}"/>
    <cellStyle name="Comma 2 3 14 5" xfId="15804" xr:uid="{5D66F4B6-7842-4217-91C3-A909DBEDFA3C}"/>
    <cellStyle name="Comma 2 3 14 6" xfId="5264" xr:uid="{9495C095-F395-4EA1-85D2-E5EFAB5029E8}"/>
    <cellStyle name="Comma 2 3 15" xfId="2632" xr:uid="{00000000-0005-0000-0000-000069010000}"/>
    <cellStyle name="Comma 2 3 15 2" xfId="7951" xr:uid="{2D0AFD93-BAA7-4F53-BF2C-A6E6B40DD416}"/>
    <cellStyle name="Comma 2 3 15 2 2" xfId="18485" xr:uid="{D4D5C03F-0471-466C-89F9-6C186FE1BF3F}"/>
    <cellStyle name="Comma 2 3 15 3" xfId="10579" xr:uid="{43839931-5A90-4099-BE61-7264F7C61029}"/>
    <cellStyle name="Comma 2 3 15 3 2" xfId="21113" xr:uid="{D5601A00-961A-479A-B384-A218B4B79A8D}"/>
    <cellStyle name="Comma 2 3 15 4" xfId="13206" xr:uid="{B4FAF0B0-DA9B-4CA2-AB91-772A4879B93E}"/>
    <cellStyle name="Comma 2 3 15 4 2" xfId="23740" xr:uid="{FE512DDA-04CE-4AD9-8D77-1D796FFCBD70}"/>
    <cellStyle name="Comma 2 3 15 5" xfId="15858" xr:uid="{B3FCB810-107C-445B-B298-CDCFA31A4C5C}"/>
    <cellStyle name="Comma 2 3 15 6" xfId="5319" xr:uid="{CF8BAD46-DC4A-471F-819C-42868CCE48E3}"/>
    <cellStyle name="Comma 2 3 16" xfId="425" xr:uid="{00000000-0005-0000-0000-00006A010000}"/>
    <cellStyle name="Comma 2 3 16 2" xfId="5790" xr:uid="{96706E37-CFBD-4BD1-982A-A2744CD88716}"/>
    <cellStyle name="Comma 2 3 16 2 2" xfId="16324" xr:uid="{A71ECA84-50BE-4298-8ACB-0929BB931853}"/>
    <cellStyle name="Comma 2 3 16 3" xfId="8418" xr:uid="{1581695A-1649-418B-84D9-813E87EE5086}"/>
    <cellStyle name="Comma 2 3 16 3 2" xfId="18952" xr:uid="{0161B454-90C5-4024-9420-4DDAFC57C399}"/>
    <cellStyle name="Comma 2 3 16 4" xfId="11045" xr:uid="{68454485-20D6-4697-848A-E69F4BFCF3AC}"/>
    <cellStyle name="Comma 2 3 16 4 2" xfId="21579" xr:uid="{1E6D664D-843F-4B45-951E-B8FB9472698B}"/>
    <cellStyle name="Comma 2 3 16 5" xfId="13697" xr:uid="{39037F15-4333-42FE-8042-DE8722DC490A}"/>
    <cellStyle name="Comma 2 3 16 6" xfId="3157" xr:uid="{626DAF11-A26F-4CCA-B516-6121E8342B84}"/>
    <cellStyle name="Comma 2 3 17" xfId="5433" xr:uid="{1E99D65C-4772-4B43-929F-88AEAD49D164}"/>
    <cellStyle name="Comma 2 3 17 2" xfId="15967" xr:uid="{E78B870F-0E63-4E50-9FC4-C798FEEC5222}"/>
    <cellStyle name="Comma 2 3 18" xfId="8061" xr:uid="{43EF3770-D9BF-4065-94A6-82C7BB552493}"/>
    <cellStyle name="Comma 2 3 18 2" xfId="18595" xr:uid="{515AF1DB-4B49-4678-B819-9DCA679CE471}"/>
    <cellStyle name="Comma 2 3 19" xfId="10688" xr:uid="{19AEC9E5-3A74-41C2-BA07-E643E56858EC}"/>
    <cellStyle name="Comma 2 3 19 2" xfId="21222" xr:uid="{537703C3-227F-42EF-A6BF-AE235C2CA9E6}"/>
    <cellStyle name="Comma 2 3 2" xfId="61" xr:uid="{00000000-0005-0000-0000-00006B010000}"/>
    <cellStyle name="Comma 2 3 2 10" xfId="434" xr:uid="{00000000-0005-0000-0000-00006C010000}"/>
    <cellStyle name="Comma 2 3 2 10 2" xfId="5799" xr:uid="{7907AFE3-7808-47B4-BF3B-5694EB2AD8A6}"/>
    <cellStyle name="Comma 2 3 2 10 2 2" xfId="16333" xr:uid="{E95B4B66-62D9-4798-941C-EF34FD2A9181}"/>
    <cellStyle name="Comma 2 3 2 10 3" xfId="8427" xr:uid="{F6C3FB29-0EA0-4646-961E-956E15B46C20}"/>
    <cellStyle name="Comma 2 3 2 10 3 2" xfId="18961" xr:uid="{22657838-7987-4C7F-B9D7-E843829E4537}"/>
    <cellStyle name="Comma 2 3 2 10 4" xfId="11054" xr:uid="{D13F42F3-C37C-4A5F-A966-1A16FEF8C0DF}"/>
    <cellStyle name="Comma 2 3 2 10 4 2" xfId="21588" xr:uid="{5C3F4AC8-49AA-495B-B461-DBF45A7D746F}"/>
    <cellStyle name="Comma 2 3 2 10 5" xfId="13706" xr:uid="{94ACB45E-AE6D-4930-AB0F-1B5A6E77062B}"/>
    <cellStyle name="Comma 2 3 2 10 6" xfId="3166" xr:uid="{A74D78DE-46FE-4725-A8F3-4EEA32C3CEDA}"/>
    <cellStyle name="Comma 2 3 2 11" xfId="2579" xr:uid="{00000000-0005-0000-0000-00006D010000}"/>
    <cellStyle name="Comma 2 3 2 11 2" xfId="7904" xr:uid="{3B005EEF-2FBA-4108-81CD-F07EEA5360EF}"/>
    <cellStyle name="Comma 2 3 2 11 2 2" xfId="18438" xr:uid="{2C808290-8181-4EA6-A6C6-1247CF7C870C}"/>
    <cellStyle name="Comma 2 3 2 11 3" xfId="10532" xr:uid="{ECA79ABE-F52A-4C72-8F7A-590E00A65BB8}"/>
    <cellStyle name="Comma 2 3 2 11 3 2" xfId="21066" xr:uid="{1B3401B2-FCE9-47D4-83BF-EAD1F700F0E4}"/>
    <cellStyle name="Comma 2 3 2 11 4" xfId="13159" xr:uid="{151F98C0-EDD6-43EE-B095-0A2A8E4F4D8C}"/>
    <cellStyle name="Comma 2 3 2 11 4 2" xfId="23693" xr:uid="{758731D4-4D40-416B-8854-ED7996FE761A}"/>
    <cellStyle name="Comma 2 3 2 11 5" xfId="15811" xr:uid="{14E5DB32-5AA3-4AC6-AF4C-0684A1B688F0}"/>
    <cellStyle name="Comma 2 3 2 11 6" xfId="5272" xr:uid="{69633B5D-2B73-49E7-8832-457C2E67906F}"/>
    <cellStyle name="Comma 2 3 2 12" xfId="2639" xr:uid="{00000000-0005-0000-0000-00006E010000}"/>
    <cellStyle name="Comma 2 3 2 12 2" xfId="7958" xr:uid="{E6AFCA5A-6369-4B8E-8755-4107601B12CD}"/>
    <cellStyle name="Comma 2 3 2 12 2 2" xfId="18492" xr:uid="{874EDAEC-23F7-4312-938A-82998098CE88}"/>
    <cellStyle name="Comma 2 3 2 12 3" xfId="10586" xr:uid="{911EA81B-F9E3-4955-93AA-991733F2E745}"/>
    <cellStyle name="Comma 2 3 2 12 3 2" xfId="21120" xr:uid="{F9F50F81-AE3B-49AC-8DEC-D00FA4B1DE17}"/>
    <cellStyle name="Comma 2 3 2 12 4" xfId="13213" xr:uid="{A4274F06-2C51-4C0B-BFDA-D1D0A8C8C15E}"/>
    <cellStyle name="Comma 2 3 2 12 4 2" xfId="23747" xr:uid="{6DD6D88F-560D-4EDB-B783-7550996447D2}"/>
    <cellStyle name="Comma 2 3 2 12 5" xfId="15865" xr:uid="{46C24EBF-8745-4887-BB06-FDCB3FED3C68}"/>
    <cellStyle name="Comma 2 3 2 12 6" xfId="5326" xr:uid="{B7F3437C-514C-4177-AF2D-438F7F388B92}"/>
    <cellStyle name="Comma 2 3 2 13" xfId="433" xr:uid="{00000000-0005-0000-0000-00006F010000}"/>
    <cellStyle name="Comma 2 3 2 13 2" xfId="5798" xr:uid="{9C273330-A453-426E-9160-21814639A332}"/>
    <cellStyle name="Comma 2 3 2 13 2 2" xfId="16332" xr:uid="{C6E29505-B5FB-4F11-8FA2-0E57227AB2E1}"/>
    <cellStyle name="Comma 2 3 2 13 3" xfId="8426" xr:uid="{8E67572F-299D-45F2-9E9A-54785AEF9740}"/>
    <cellStyle name="Comma 2 3 2 13 3 2" xfId="18960" xr:uid="{D9A57A51-D5F6-4B6D-B25D-2374C9C5151E}"/>
    <cellStyle name="Comma 2 3 2 13 4" xfId="11053" xr:uid="{27ADF117-EB1F-4F01-8D23-8A28E154D5FD}"/>
    <cellStyle name="Comma 2 3 2 13 4 2" xfId="21587" xr:uid="{1C086069-E9F3-4551-9E48-FF9AA20BD269}"/>
    <cellStyle name="Comma 2 3 2 13 5" xfId="13705" xr:uid="{96B237C2-821E-42CD-B46B-84D0A0848291}"/>
    <cellStyle name="Comma 2 3 2 13 6" xfId="3165" xr:uid="{0E6AF833-4527-4DE9-B8DA-59B6CAA9D043}"/>
    <cellStyle name="Comma 2 3 2 14" xfId="5439" xr:uid="{58C7A7DE-7020-438C-8538-CDFAD364222E}"/>
    <cellStyle name="Comma 2 3 2 14 2" xfId="15973" xr:uid="{239C47E0-81F7-4E3F-92A7-429D7955184B}"/>
    <cellStyle name="Comma 2 3 2 15" xfId="8067" xr:uid="{9676ACAD-D3FC-4477-9E99-1FDE83ACF9BD}"/>
    <cellStyle name="Comma 2 3 2 15 2" xfId="18601" xr:uid="{EFF8987F-CFA7-4C52-AE3D-C1185CA66F23}"/>
    <cellStyle name="Comma 2 3 2 16" xfId="10694" xr:uid="{3580D5EB-7E28-4366-8A81-AE2D47BF3860}"/>
    <cellStyle name="Comma 2 3 2 16 2" xfId="21228" xr:uid="{5FF1B85C-3A47-490E-A8C7-B7CC1F7353E9}"/>
    <cellStyle name="Comma 2 3 2 17" xfId="13347" xr:uid="{C85AE3F3-1A7A-4309-9CD7-80C2A7BD77CF}"/>
    <cellStyle name="Comma 2 3 2 18" xfId="2805" xr:uid="{90568E22-6A6C-4B5D-B9F7-C875552C531A}"/>
    <cellStyle name="Comma 2 3 2 2" xfId="74" xr:uid="{00000000-0005-0000-0000-000070010000}"/>
    <cellStyle name="Comma 2 3 2 2 10" xfId="2592" xr:uid="{00000000-0005-0000-0000-000071010000}"/>
    <cellStyle name="Comma 2 3 2 2 10 2" xfId="7917" xr:uid="{B8A61BC5-83F9-443A-81B9-E85398388B00}"/>
    <cellStyle name="Comma 2 3 2 2 10 2 2" xfId="18451" xr:uid="{C9C31C9B-B2CA-4F03-AE4B-3EBA06B6D05F}"/>
    <cellStyle name="Comma 2 3 2 2 10 3" xfId="10545" xr:uid="{26D1F1B7-40CE-4C18-8C66-531D50C21D28}"/>
    <cellStyle name="Comma 2 3 2 2 10 3 2" xfId="21079" xr:uid="{B2F5B30E-DC30-406F-B2C5-5242B5EF1C28}"/>
    <cellStyle name="Comma 2 3 2 2 10 4" xfId="13172" xr:uid="{21CEBA3A-9FC3-42AE-B28C-0EDB45F19DFD}"/>
    <cellStyle name="Comma 2 3 2 2 10 4 2" xfId="23706" xr:uid="{84AA561F-28A5-4EA4-80C7-93D1ADE0BD20}"/>
    <cellStyle name="Comma 2 3 2 2 10 5" xfId="15824" xr:uid="{75A29265-1CC3-438A-A831-2ADE818DB1A5}"/>
    <cellStyle name="Comma 2 3 2 2 10 6" xfId="5285" xr:uid="{EFD1BA12-6273-4052-9BD8-EB52B1B35BE6}"/>
    <cellStyle name="Comma 2 3 2 2 11" xfId="2652" xr:uid="{00000000-0005-0000-0000-000072010000}"/>
    <cellStyle name="Comma 2 3 2 2 11 2" xfId="7971" xr:uid="{A404E235-BD66-4016-BD11-F3B1A2417A03}"/>
    <cellStyle name="Comma 2 3 2 2 11 2 2" xfId="18505" xr:uid="{34555E14-651D-4711-8800-2512ECEE5F25}"/>
    <cellStyle name="Comma 2 3 2 2 11 3" xfId="10599" xr:uid="{442FD571-D8D2-4A34-AC1F-5DC7F21C754A}"/>
    <cellStyle name="Comma 2 3 2 2 11 3 2" xfId="21133" xr:uid="{E82F6203-EC36-4E0F-A593-4A632EE41B73}"/>
    <cellStyle name="Comma 2 3 2 2 11 4" xfId="13226" xr:uid="{1F9A82D7-03EB-4B42-A533-1C8D8AAD5FC9}"/>
    <cellStyle name="Comma 2 3 2 2 11 4 2" xfId="23760" xr:uid="{35DBF576-80FC-4680-A2B1-2289FC9DDD75}"/>
    <cellStyle name="Comma 2 3 2 2 11 5" xfId="15878" xr:uid="{59287345-4CA1-4BFD-923A-246960BCEDAC}"/>
    <cellStyle name="Comma 2 3 2 2 11 6" xfId="5339" xr:uid="{0813AC2D-8167-4530-99AE-478B578E5E7F}"/>
    <cellStyle name="Comma 2 3 2 2 12" xfId="435" xr:uid="{00000000-0005-0000-0000-000073010000}"/>
    <cellStyle name="Comma 2 3 2 2 12 2" xfId="5800" xr:uid="{4E442F37-94FB-427F-AC0A-05E5EA75FDC7}"/>
    <cellStyle name="Comma 2 3 2 2 12 2 2" xfId="16334" xr:uid="{1A354B32-A3ED-4266-AD83-3F5BE100FAA8}"/>
    <cellStyle name="Comma 2 3 2 2 12 3" xfId="8428" xr:uid="{F4B0D44A-4D0B-4BD4-9290-7C3FF155D98C}"/>
    <cellStyle name="Comma 2 3 2 2 12 3 2" xfId="18962" xr:uid="{8C91C14E-8D33-47E2-8E8E-111212BABF0C}"/>
    <cellStyle name="Comma 2 3 2 2 12 4" xfId="11055" xr:uid="{327B948B-1B41-4716-B07D-A59D7973CA81}"/>
    <cellStyle name="Comma 2 3 2 2 12 4 2" xfId="21589" xr:uid="{672202CB-BD6F-41FD-B8EC-F67182D4ACD0}"/>
    <cellStyle name="Comma 2 3 2 2 12 5" xfId="13707" xr:uid="{5AFC130B-FCC2-4373-910B-F20A2AD70165}"/>
    <cellStyle name="Comma 2 3 2 2 12 6" xfId="3167" xr:uid="{2DDB574E-C684-4FCE-B7AF-2211E7FA24FE}"/>
    <cellStyle name="Comma 2 3 2 2 13" xfId="5452" xr:uid="{7A09BA47-D8FA-4A15-9AF2-7C3E1B9FD5E0}"/>
    <cellStyle name="Comma 2 3 2 2 13 2" xfId="15986" xr:uid="{A0B7A221-2F87-40E5-A49A-628D65F4FAA5}"/>
    <cellStyle name="Comma 2 3 2 2 14" xfId="8080" xr:uid="{B1411FA7-A32C-4DE7-A10E-4C776B5C5CE0}"/>
    <cellStyle name="Comma 2 3 2 2 14 2" xfId="18614" xr:uid="{B79A746D-971D-4B17-B322-BDE0577CC29E}"/>
    <cellStyle name="Comma 2 3 2 2 15" xfId="10707" xr:uid="{56AA6077-562B-4CCE-88A6-A91B1027AE9F}"/>
    <cellStyle name="Comma 2 3 2 2 15 2" xfId="21241" xr:uid="{EC14E727-344A-4299-AB48-6E23C7D4D1C2}"/>
    <cellStyle name="Comma 2 3 2 2 16" xfId="13360" xr:uid="{4D0505FB-ECB7-44FB-8F59-0D09CC58B17B}"/>
    <cellStyle name="Comma 2 3 2 2 17" xfId="2818" xr:uid="{6F91A75B-CF7E-4AAE-88E4-8228AABE781E}"/>
    <cellStyle name="Comma 2 3 2 2 2" xfId="103" xr:uid="{00000000-0005-0000-0000-000074010000}"/>
    <cellStyle name="Comma 2 3 2 2 2 10" xfId="10734" xr:uid="{BEA9E7AB-ADC6-4877-8FCC-0006DA737746}"/>
    <cellStyle name="Comma 2 3 2 2 2 10 2" xfId="21268" xr:uid="{0EF203AE-DCF4-4A87-B164-C6CD43C9FE54}"/>
    <cellStyle name="Comma 2 3 2 2 2 11" xfId="13386" xr:uid="{AC93DF2C-3A36-464F-A156-4A1EA19B736C}"/>
    <cellStyle name="Comma 2 3 2 2 2 12" xfId="2846" xr:uid="{8CC7934B-FCC5-4F2E-B1B6-F63F94396288}"/>
    <cellStyle name="Comma 2 3 2 2 2 2" xfId="157" xr:uid="{00000000-0005-0000-0000-000075010000}"/>
    <cellStyle name="Comma 2 3 2 2 2 2 2" xfId="438" xr:uid="{00000000-0005-0000-0000-000076010000}"/>
    <cellStyle name="Comma 2 3 2 2 2 2 2 2" xfId="5803" xr:uid="{F4A9C3A5-5D55-4610-BCC6-8140A2311159}"/>
    <cellStyle name="Comma 2 3 2 2 2 2 2 2 2" xfId="16337" xr:uid="{F124A958-4812-4FAE-9D5C-70F22B18C85C}"/>
    <cellStyle name="Comma 2 3 2 2 2 2 2 3" xfId="8431" xr:uid="{EB51B1BE-63BE-4F4F-96DE-14EA739F26DC}"/>
    <cellStyle name="Comma 2 3 2 2 2 2 2 3 2" xfId="18965" xr:uid="{B0144E5C-244D-43B9-9E2B-E3A0F2A8E39F}"/>
    <cellStyle name="Comma 2 3 2 2 2 2 2 4" xfId="11058" xr:uid="{01C2B680-BF2C-4384-A7AC-5C06EDEB668B}"/>
    <cellStyle name="Comma 2 3 2 2 2 2 2 4 2" xfId="21592" xr:uid="{9F388E83-1209-4EE1-BF84-3E4D1E36BF77}"/>
    <cellStyle name="Comma 2 3 2 2 2 2 2 5" xfId="13710" xr:uid="{28A5900B-FE95-4560-A724-E4B95689F578}"/>
    <cellStyle name="Comma 2 3 2 2 2 2 2 6" xfId="3170" xr:uid="{3A689DE8-31E5-40A7-B038-B0EC5B3DAFA8}"/>
    <cellStyle name="Comma 2 3 2 2 2 2 3" xfId="2733" xr:uid="{00000000-0005-0000-0000-000077010000}"/>
    <cellStyle name="Comma 2 3 2 2 2 2 3 2" xfId="8052" xr:uid="{60AB0E57-AE82-4FDB-BB7A-EAF72F42282E}"/>
    <cellStyle name="Comma 2 3 2 2 2 2 3 2 2" xfId="18586" xr:uid="{079D027C-D99F-4264-BBF9-7E4C2E063366}"/>
    <cellStyle name="Comma 2 3 2 2 2 2 3 3" xfId="10680" xr:uid="{F16729B0-6B8F-4086-A020-841C62F12C68}"/>
    <cellStyle name="Comma 2 3 2 2 2 2 3 3 2" xfId="21214" xr:uid="{73DB16D2-8789-41ED-94DB-79189D2A2C7E}"/>
    <cellStyle name="Comma 2 3 2 2 2 2 3 4" xfId="13307" xr:uid="{E265B027-3A7C-4032-B611-00DE20B68C16}"/>
    <cellStyle name="Comma 2 3 2 2 2 2 3 4 2" xfId="23841" xr:uid="{7FEADAFC-A07D-41AC-AD25-B78DB2A5037A}"/>
    <cellStyle name="Comma 2 3 2 2 2 2 3 5" xfId="15959" xr:uid="{5F72F225-B1AB-4591-9F7F-AA457B92A50F}"/>
    <cellStyle name="Comma 2 3 2 2 2 2 3 6" xfId="5420" xr:uid="{853FC5C4-D8F0-47E7-B1E8-AF3F206EAF68}"/>
    <cellStyle name="Comma 2 3 2 2 2 2 4" xfId="437" xr:uid="{00000000-0005-0000-0000-000078010000}"/>
    <cellStyle name="Comma 2 3 2 2 2 2 4 2" xfId="5802" xr:uid="{5AFB9EB3-C582-46E5-A322-DF1F83717292}"/>
    <cellStyle name="Comma 2 3 2 2 2 2 4 2 2" xfId="16336" xr:uid="{F06CCC7A-E9E9-4CD8-98E9-9643AA4F1646}"/>
    <cellStyle name="Comma 2 3 2 2 2 2 4 3" xfId="8430" xr:uid="{820C1A36-801F-4E73-A44B-484BA93BD8D3}"/>
    <cellStyle name="Comma 2 3 2 2 2 2 4 3 2" xfId="18964" xr:uid="{E5E4987D-81A4-47D1-B150-3A5734EBDFC4}"/>
    <cellStyle name="Comma 2 3 2 2 2 2 4 4" xfId="11057" xr:uid="{060D9EE7-1BAE-4C1D-8747-53F04BB72900}"/>
    <cellStyle name="Comma 2 3 2 2 2 2 4 4 2" xfId="21591" xr:uid="{0A6EB564-EC94-44F6-B783-B8F97ECE0E9E}"/>
    <cellStyle name="Comma 2 3 2 2 2 2 4 5" xfId="13709" xr:uid="{1CAC6B3A-1866-4B87-9FAA-BAED56A77145}"/>
    <cellStyle name="Comma 2 3 2 2 2 2 4 6" xfId="3169" xr:uid="{2CA456CB-6F61-48C6-8DD2-EE7AB0850243}"/>
    <cellStyle name="Comma 2 3 2 2 2 2 5" xfId="5533" xr:uid="{2CA142AF-6D87-45DF-88E7-A9CBBE749FA5}"/>
    <cellStyle name="Comma 2 3 2 2 2 2 5 2" xfId="16067" xr:uid="{F028CFA4-52F8-446B-B600-286B9AC3F5E8}"/>
    <cellStyle name="Comma 2 3 2 2 2 2 6" xfId="8161" xr:uid="{3E66A473-658D-4C7B-AE1B-74FD4B051D91}"/>
    <cellStyle name="Comma 2 3 2 2 2 2 6 2" xfId="18695" xr:uid="{2FF0E623-9586-4CF2-8730-B425912804F0}"/>
    <cellStyle name="Comma 2 3 2 2 2 2 7" xfId="10788" xr:uid="{2EDB3623-099E-4432-B539-320CE36B2248}"/>
    <cellStyle name="Comma 2 3 2 2 2 2 7 2" xfId="21322" xr:uid="{B61B05E6-A24C-4AFB-8129-39A4C2975661}"/>
    <cellStyle name="Comma 2 3 2 2 2 2 8" xfId="13440" xr:uid="{89B3CDA5-A7B8-47D0-B89A-89D251EE84AA}"/>
    <cellStyle name="Comma 2 3 2 2 2 2 9" xfId="2900" xr:uid="{2913688B-52C5-4ABD-9387-E20956D18E35}"/>
    <cellStyle name="Comma 2 3 2 2 2 3" xfId="439" xr:uid="{00000000-0005-0000-0000-000079010000}"/>
    <cellStyle name="Comma 2 3 2 2 2 3 2" xfId="5804" xr:uid="{E46253F3-11D4-4F3D-958F-FD0184DE5135}"/>
    <cellStyle name="Comma 2 3 2 2 2 3 2 2" xfId="16338" xr:uid="{BF23DB80-B438-457E-A044-A0C4294AB7FC}"/>
    <cellStyle name="Comma 2 3 2 2 2 3 3" xfId="8432" xr:uid="{D7E5C29D-2CEF-4357-9435-D4D40597CE01}"/>
    <cellStyle name="Comma 2 3 2 2 2 3 3 2" xfId="18966" xr:uid="{14B5660F-2BD4-49C9-8447-0EAD5B5349D4}"/>
    <cellStyle name="Comma 2 3 2 2 2 3 4" xfId="11059" xr:uid="{8518EAF2-6501-4CCD-95B6-1934B5CF84DC}"/>
    <cellStyle name="Comma 2 3 2 2 2 3 4 2" xfId="21593" xr:uid="{A206557D-4FB9-408D-BB80-857816B78356}"/>
    <cellStyle name="Comma 2 3 2 2 2 3 5" xfId="13711" xr:uid="{8E697C9C-CA11-4CCE-8DC1-1FFC09249734}"/>
    <cellStyle name="Comma 2 3 2 2 2 3 6" xfId="3171" xr:uid="{D8C7F0EA-1DBF-4F64-9273-ECFEF8DFBF0F}"/>
    <cellStyle name="Comma 2 3 2 2 2 4" xfId="440" xr:uid="{00000000-0005-0000-0000-00007A010000}"/>
    <cellStyle name="Comma 2 3 2 2 2 4 2" xfId="5805" xr:uid="{FD78EC38-214A-4FA2-94FF-4D8211E39174}"/>
    <cellStyle name="Comma 2 3 2 2 2 4 2 2" xfId="16339" xr:uid="{AE82A148-B26B-4249-A65C-C9A09BD60F8C}"/>
    <cellStyle name="Comma 2 3 2 2 2 4 3" xfId="8433" xr:uid="{77562DB2-A3DC-41E9-8A62-93CA6645FA50}"/>
    <cellStyle name="Comma 2 3 2 2 2 4 3 2" xfId="18967" xr:uid="{15F67937-9138-4AF7-AA1A-32191A87BEB7}"/>
    <cellStyle name="Comma 2 3 2 2 2 4 4" xfId="11060" xr:uid="{6A89DB03-76F1-4E77-BB8D-D4878B3ED289}"/>
    <cellStyle name="Comma 2 3 2 2 2 4 4 2" xfId="21594" xr:uid="{0722C070-0BF8-4A7C-83B8-7FB9BB693C3A}"/>
    <cellStyle name="Comma 2 3 2 2 2 4 5" xfId="13712" xr:uid="{3603C796-B61C-4EDB-AF8E-B04070F77C9E}"/>
    <cellStyle name="Comma 2 3 2 2 2 4 6" xfId="3172" xr:uid="{12453621-ACFF-4000-AD92-5BED97AC0765}"/>
    <cellStyle name="Comma 2 3 2 2 2 5" xfId="2620" xr:uid="{00000000-0005-0000-0000-00007B010000}"/>
    <cellStyle name="Comma 2 3 2 2 2 5 2" xfId="7944" xr:uid="{B12CEA61-64B8-4DD1-8D15-B943D10EAE05}"/>
    <cellStyle name="Comma 2 3 2 2 2 5 2 2" xfId="18478" xr:uid="{B48F7293-6729-409A-8B02-2139E3D96A19}"/>
    <cellStyle name="Comma 2 3 2 2 2 5 3" xfId="10572" xr:uid="{FEC6DADB-1833-4C9C-8D3D-85A337992701}"/>
    <cellStyle name="Comma 2 3 2 2 2 5 3 2" xfId="21106" xr:uid="{F25097F1-0BE7-4027-95D1-28691AD66529}"/>
    <cellStyle name="Comma 2 3 2 2 2 5 4" xfId="13199" xr:uid="{534BC6F4-87E4-4AFB-BECE-6D918A461B8A}"/>
    <cellStyle name="Comma 2 3 2 2 2 5 4 2" xfId="23733" xr:uid="{63289C78-E633-47C2-B35D-83C2D6EE56F8}"/>
    <cellStyle name="Comma 2 3 2 2 2 5 5" xfId="15851" xr:uid="{7782222C-8312-4D1E-B9BF-826C8E779778}"/>
    <cellStyle name="Comma 2 3 2 2 2 5 6" xfId="5312" xr:uid="{3B09C3D8-67D4-48CC-AA17-BFA463B1941A}"/>
    <cellStyle name="Comma 2 3 2 2 2 6" xfId="2679" xr:uid="{00000000-0005-0000-0000-00007C010000}"/>
    <cellStyle name="Comma 2 3 2 2 2 6 2" xfId="7998" xr:uid="{59234E92-2289-46DD-AA89-0589C3EAE749}"/>
    <cellStyle name="Comma 2 3 2 2 2 6 2 2" xfId="18532" xr:uid="{95142E14-B60A-4E1E-960C-98B2AD23DEDF}"/>
    <cellStyle name="Comma 2 3 2 2 2 6 3" xfId="10626" xr:uid="{D043B337-3783-49A2-8C4B-2F6761F0AFB3}"/>
    <cellStyle name="Comma 2 3 2 2 2 6 3 2" xfId="21160" xr:uid="{63684438-391C-4B5B-82F8-AD51C6351A11}"/>
    <cellStyle name="Comma 2 3 2 2 2 6 4" xfId="13253" xr:uid="{24D3E18C-E22C-487D-9D23-669FEB5E9876}"/>
    <cellStyle name="Comma 2 3 2 2 2 6 4 2" xfId="23787" xr:uid="{814B5F58-3B2E-48CE-B09D-17952F3DB1DB}"/>
    <cellStyle name="Comma 2 3 2 2 2 6 5" xfId="15905" xr:uid="{2FD84624-1E50-4F48-9D27-A62FCC27B730}"/>
    <cellStyle name="Comma 2 3 2 2 2 6 6" xfId="5366" xr:uid="{42134975-CBE3-4978-96D7-C314912BB5B8}"/>
    <cellStyle name="Comma 2 3 2 2 2 7" xfId="436" xr:uid="{00000000-0005-0000-0000-00007D010000}"/>
    <cellStyle name="Comma 2 3 2 2 2 7 2" xfId="5801" xr:uid="{25E99503-67AB-4038-B567-9F0B0ABE0465}"/>
    <cellStyle name="Comma 2 3 2 2 2 7 2 2" xfId="16335" xr:uid="{94DA50F3-D97A-4FF6-A6D0-9E200C7AB061}"/>
    <cellStyle name="Comma 2 3 2 2 2 7 3" xfId="8429" xr:uid="{C86D2D38-7CE0-4C3B-8237-57BAA07536A1}"/>
    <cellStyle name="Comma 2 3 2 2 2 7 3 2" xfId="18963" xr:uid="{914E9ABB-8A82-4793-BB56-5408B1283C90}"/>
    <cellStyle name="Comma 2 3 2 2 2 7 4" xfId="11056" xr:uid="{67E88CF9-A0BB-42A5-BCFC-8484D6883D2F}"/>
    <cellStyle name="Comma 2 3 2 2 2 7 4 2" xfId="21590" xr:uid="{B82937B3-D7F0-4B5E-815D-C9EC43910370}"/>
    <cellStyle name="Comma 2 3 2 2 2 7 5" xfId="13708" xr:uid="{2A0DA38F-AAA0-453E-A799-88298F036E57}"/>
    <cellStyle name="Comma 2 3 2 2 2 7 6" xfId="3168" xr:uid="{FBC6661C-6298-4D69-AC8F-834FA408AF58}"/>
    <cellStyle name="Comma 2 3 2 2 2 8" xfId="5479" xr:uid="{EE7336AF-5A7E-459B-B1B2-3192BA7538C2}"/>
    <cellStyle name="Comma 2 3 2 2 2 8 2" xfId="16013" xr:uid="{D559DCA6-EFFA-47D7-AE68-F50E7A6B5C1F}"/>
    <cellStyle name="Comma 2 3 2 2 2 9" xfId="8107" xr:uid="{AA5BAAFC-5079-4871-91B2-7981C43C81FE}"/>
    <cellStyle name="Comma 2 3 2 2 2 9 2" xfId="18641" xr:uid="{7EB1C38D-1336-43BB-BA73-BDC43AA54564}"/>
    <cellStyle name="Comma 2 3 2 2 3" xfId="130" xr:uid="{00000000-0005-0000-0000-00007E010000}"/>
    <cellStyle name="Comma 2 3 2 2 3 10" xfId="13413" xr:uid="{E48840CA-D7FA-46B5-B895-5EFBBFBA2ABB}"/>
    <cellStyle name="Comma 2 3 2 2 3 11" xfId="2873" xr:uid="{83461B96-360E-4D59-B4C6-79A1A7561B52}"/>
    <cellStyle name="Comma 2 3 2 2 3 2" xfId="442" xr:uid="{00000000-0005-0000-0000-00007F010000}"/>
    <cellStyle name="Comma 2 3 2 2 3 2 2" xfId="443" xr:uid="{00000000-0005-0000-0000-000080010000}"/>
    <cellStyle name="Comma 2 3 2 2 3 2 2 2" xfId="5808" xr:uid="{CD23D4D0-6CAA-4480-908C-AA6A4B2FF03E}"/>
    <cellStyle name="Comma 2 3 2 2 3 2 2 2 2" xfId="16342" xr:uid="{8ED744DF-4F33-493D-BD3D-36E95302E55E}"/>
    <cellStyle name="Comma 2 3 2 2 3 2 2 3" xfId="8436" xr:uid="{63AFB542-58F3-417E-9D23-9527CDFAD86D}"/>
    <cellStyle name="Comma 2 3 2 2 3 2 2 3 2" xfId="18970" xr:uid="{27A7F216-6CBE-477D-9287-9F32359F0E6B}"/>
    <cellStyle name="Comma 2 3 2 2 3 2 2 4" xfId="11063" xr:uid="{E5E7AFA2-27DA-4064-B900-CB3945AF28F4}"/>
    <cellStyle name="Comma 2 3 2 2 3 2 2 4 2" xfId="21597" xr:uid="{6F982575-F7E0-4124-9CB3-48C4C759F0D2}"/>
    <cellStyle name="Comma 2 3 2 2 3 2 2 5" xfId="13715" xr:uid="{3976A100-0F72-4D00-8869-1E149689A1BA}"/>
    <cellStyle name="Comma 2 3 2 2 3 2 2 6" xfId="3175" xr:uid="{171838A4-7DD3-418C-83A3-514C6285475E}"/>
    <cellStyle name="Comma 2 3 2 2 3 2 3" xfId="5807" xr:uid="{170F7CEA-DF64-4AE8-B91A-A2F2A224B6AC}"/>
    <cellStyle name="Comma 2 3 2 2 3 2 3 2" xfId="16341" xr:uid="{0F668A16-8D1A-4D20-9646-F605D0256092}"/>
    <cellStyle name="Comma 2 3 2 2 3 2 4" xfId="8435" xr:uid="{E1817525-5665-4DCF-97E0-20F48910C53C}"/>
    <cellStyle name="Comma 2 3 2 2 3 2 4 2" xfId="18969" xr:uid="{FAA5A844-223E-47B6-8E1A-5A329C65AD9A}"/>
    <cellStyle name="Comma 2 3 2 2 3 2 5" xfId="11062" xr:uid="{72DC4CF0-BFC3-4327-8A6E-9D5A9900D31A}"/>
    <cellStyle name="Comma 2 3 2 2 3 2 5 2" xfId="21596" xr:uid="{2B37D50F-00A2-406A-9A58-7A5B1C2634C2}"/>
    <cellStyle name="Comma 2 3 2 2 3 2 6" xfId="13714" xr:uid="{ED502C6E-02AD-41A8-973D-C00BE896BB69}"/>
    <cellStyle name="Comma 2 3 2 2 3 2 7" xfId="3174" xr:uid="{5C3537E4-45E1-4E2B-819D-86FA8694D86E}"/>
    <cellStyle name="Comma 2 3 2 2 3 3" xfId="444" xr:uid="{00000000-0005-0000-0000-000081010000}"/>
    <cellStyle name="Comma 2 3 2 2 3 3 2" xfId="5809" xr:uid="{12998BB1-24B7-42C9-96F0-263834C6DEDF}"/>
    <cellStyle name="Comma 2 3 2 2 3 3 2 2" xfId="16343" xr:uid="{74D85F9B-A4E0-443D-989B-C5AD0CBCAF8C}"/>
    <cellStyle name="Comma 2 3 2 2 3 3 3" xfId="8437" xr:uid="{3ED00ED6-50AD-44DE-B80B-9A1E5C8E3887}"/>
    <cellStyle name="Comma 2 3 2 2 3 3 3 2" xfId="18971" xr:uid="{604E10DF-8CFB-4A66-B4F4-1EF101585FFA}"/>
    <cellStyle name="Comma 2 3 2 2 3 3 4" xfId="11064" xr:uid="{678B99E7-790B-4B18-A9C0-5A28FCFD3B6D}"/>
    <cellStyle name="Comma 2 3 2 2 3 3 4 2" xfId="21598" xr:uid="{38A99E82-4B79-4698-A24F-9BAD6D4ED61F}"/>
    <cellStyle name="Comma 2 3 2 2 3 3 5" xfId="13716" xr:uid="{93117469-32B6-47F5-A83D-20E6F3D27EDA}"/>
    <cellStyle name="Comma 2 3 2 2 3 3 6" xfId="3176" xr:uid="{445065AD-B232-4032-8B22-AE49B79A9172}"/>
    <cellStyle name="Comma 2 3 2 2 3 4" xfId="445" xr:uid="{00000000-0005-0000-0000-000082010000}"/>
    <cellStyle name="Comma 2 3 2 2 3 4 2" xfId="5810" xr:uid="{330A43BB-2A99-4B51-924E-6A3456C67C0B}"/>
    <cellStyle name="Comma 2 3 2 2 3 4 2 2" xfId="16344" xr:uid="{667B4A4C-58BA-470D-B45F-6F3F4A902D87}"/>
    <cellStyle name="Comma 2 3 2 2 3 4 3" xfId="8438" xr:uid="{3FFFFDBD-9FF1-400D-92E1-E0C723973265}"/>
    <cellStyle name="Comma 2 3 2 2 3 4 3 2" xfId="18972" xr:uid="{C2DAC516-7301-4923-A4D7-47816A18D665}"/>
    <cellStyle name="Comma 2 3 2 2 3 4 4" xfId="11065" xr:uid="{4B5BCFC7-422D-43D5-B8FF-819B0DBAF453}"/>
    <cellStyle name="Comma 2 3 2 2 3 4 4 2" xfId="21599" xr:uid="{CCB904AE-36CA-4255-8710-6F7584F14740}"/>
    <cellStyle name="Comma 2 3 2 2 3 4 5" xfId="13717" xr:uid="{8458D92E-8183-471B-B45A-1782EA61A9D4}"/>
    <cellStyle name="Comma 2 3 2 2 3 4 6" xfId="3177" xr:uid="{329E1ADC-DF05-4416-BDD2-1472828ABC4A}"/>
    <cellStyle name="Comma 2 3 2 2 3 5" xfId="2706" xr:uid="{00000000-0005-0000-0000-000083010000}"/>
    <cellStyle name="Comma 2 3 2 2 3 5 2" xfId="8025" xr:uid="{0DBACBBC-DFAA-41FD-9BB4-C8C6D82A9D6B}"/>
    <cellStyle name="Comma 2 3 2 2 3 5 2 2" xfId="18559" xr:uid="{DB3369A9-47FB-4198-BA6C-3BCEFB97A190}"/>
    <cellStyle name="Comma 2 3 2 2 3 5 3" xfId="10653" xr:uid="{7425FBB7-462D-4154-8329-C5E942536A65}"/>
    <cellStyle name="Comma 2 3 2 2 3 5 3 2" xfId="21187" xr:uid="{C8D60D29-67B2-4134-8817-E7401F9EBA4A}"/>
    <cellStyle name="Comma 2 3 2 2 3 5 4" xfId="13280" xr:uid="{5268D02A-196C-452E-B3CE-811153CB6408}"/>
    <cellStyle name="Comma 2 3 2 2 3 5 4 2" xfId="23814" xr:uid="{0BBA9ED1-CE97-43F5-B424-AF9BC18E0223}"/>
    <cellStyle name="Comma 2 3 2 2 3 5 5" xfId="15932" xr:uid="{4B712735-2B4A-444A-823A-F90CA49D21FF}"/>
    <cellStyle name="Comma 2 3 2 2 3 5 6" xfId="5393" xr:uid="{F3982C1D-BEEB-431A-8E78-678816E8BB93}"/>
    <cellStyle name="Comma 2 3 2 2 3 6" xfId="441" xr:uid="{00000000-0005-0000-0000-000084010000}"/>
    <cellStyle name="Comma 2 3 2 2 3 6 2" xfId="5806" xr:uid="{84B91515-95E5-4CC1-9382-F330ED05C8B6}"/>
    <cellStyle name="Comma 2 3 2 2 3 6 2 2" xfId="16340" xr:uid="{C0C55F0B-9ACA-4D78-A76F-6CE57BE56051}"/>
    <cellStyle name="Comma 2 3 2 2 3 6 3" xfId="8434" xr:uid="{9E3B3F71-9C51-40F9-AABB-1FDA2E7DF8CB}"/>
    <cellStyle name="Comma 2 3 2 2 3 6 3 2" xfId="18968" xr:uid="{66564B9F-E88C-4799-9F44-8744E7A60F3E}"/>
    <cellStyle name="Comma 2 3 2 2 3 6 4" xfId="11061" xr:uid="{F3DAE683-A58E-46D3-A1F0-1DC104C375AF}"/>
    <cellStyle name="Comma 2 3 2 2 3 6 4 2" xfId="21595" xr:uid="{80ECD459-85B0-4761-98C1-9CDB53781D17}"/>
    <cellStyle name="Comma 2 3 2 2 3 6 5" xfId="13713" xr:uid="{6381167B-5BD2-4994-84A8-3F21B97CC7D2}"/>
    <cellStyle name="Comma 2 3 2 2 3 6 6" xfId="3173" xr:uid="{C1499FCB-28FE-4135-AE63-4F14B59C1AD3}"/>
    <cellStyle name="Comma 2 3 2 2 3 7" xfId="5506" xr:uid="{3DFAD663-91E2-4916-ACD5-BD5617100570}"/>
    <cellStyle name="Comma 2 3 2 2 3 7 2" xfId="16040" xr:uid="{457004C7-9445-425D-B51F-A372BA7E3B85}"/>
    <cellStyle name="Comma 2 3 2 2 3 8" xfId="8134" xr:uid="{57AA2596-F09E-4C18-923D-74CB6981E85F}"/>
    <cellStyle name="Comma 2 3 2 2 3 8 2" xfId="18668" xr:uid="{0C9280B0-AF08-49E1-9A7F-20DD1CFB6625}"/>
    <cellStyle name="Comma 2 3 2 2 3 9" xfId="10761" xr:uid="{59C26A82-28D3-4A6C-AA45-AE447941D58B}"/>
    <cellStyle name="Comma 2 3 2 2 3 9 2" xfId="21295" xr:uid="{659F8DF4-F907-4C25-8209-7D3635863525}"/>
    <cellStyle name="Comma 2 3 2 2 4" xfId="446" xr:uid="{00000000-0005-0000-0000-000085010000}"/>
    <cellStyle name="Comma 2 3 2 2 4 2" xfId="447" xr:uid="{00000000-0005-0000-0000-000086010000}"/>
    <cellStyle name="Comma 2 3 2 2 4 2 2" xfId="448" xr:uid="{00000000-0005-0000-0000-000087010000}"/>
    <cellStyle name="Comma 2 3 2 2 4 2 2 2" xfId="5813" xr:uid="{7A2DBD0C-AE44-4C07-A253-1F3EA659E79C}"/>
    <cellStyle name="Comma 2 3 2 2 4 2 2 2 2" xfId="16347" xr:uid="{C9EDE527-96E6-48A4-B7DA-7B55C374E56B}"/>
    <cellStyle name="Comma 2 3 2 2 4 2 2 3" xfId="8441" xr:uid="{9AA8CD23-EE39-462A-9F79-6030F62F4FEB}"/>
    <cellStyle name="Comma 2 3 2 2 4 2 2 3 2" xfId="18975" xr:uid="{714747A7-EBBA-4B4A-B7EA-3AEC5791B04A}"/>
    <cellStyle name="Comma 2 3 2 2 4 2 2 4" xfId="11068" xr:uid="{4CA488B7-8BF9-454C-ACC9-26AE878EB044}"/>
    <cellStyle name="Comma 2 3 2 2 4 2 2 4 2" xfId="21602" xr:uid="{8198797F-2DAC-4FD2-ADAE-B9646C536665}"/>
    <cellStyle name="Comma 2 3 2 2 4 2 2 5" xfId="13720" xr:uid="{465AA81A-8D8E-42AE-84C7-FA06B92D7692}"/>
    <cellStyle name="Comma 2 3 2 2 4 2 2 6" xfId="3180" xr:uid="{958DD3A7-6D47-4FC6-B3F2-ECAD76D62568}"/>
    <cellStyle name="Comma 2 3 2 2 4 2 3" xfId="5812" xr:uid="{80FCAEF3-B26B-4AC1-8229-69C6F32B2B8F}"/>
    <cellStyle name="Comma 2 3 2 2 4 2 3 2" xfId="16346" xr:uid="{98B8D598-A1AD-4C87-AE55-338066328DF0}"/>
    <cellStyle name="Comma 2 3 2 2 4 2 4" xfId="8440" xr:uid="{2F060F88-2135-4879-B1EA-1AB00DB67D60}"/>
    <cellStyle name="Comma 2 3 2 2 4 2 4 2" xfId="18974" xr:uid="{57AB92FB-8294-4FB5-9210-311122801D56}"/>
    <cellStyle name="Comma 2 3 2 2 4 2 5" xfId="11067" xr:uid="{7DF22BDE-5238-4C94-A51A-9574D0C3A381}"/>
    <cellStyle name="Comma 2 3 2 2 4 2 5 2" xfId="21601" xr:uid="{4399BE24-710A-4701-BA4E-C6147E890FAF}"/>
    <cellStyle name="Comma 2 3 2 2 4 2 6" xfId="13719" xr:uid="{992CF6C8-EB4A-4C64-B1C3-530A5B19CF1C}"/>
    <cellStyle name="Comma 2 3 2 2 4 2 7" xfId="3179" xr:uid="{DD62A16F-5E0F-4688-8997-67DAC5C9F317}"/>
    <cellStyle name="Comma 2 3 2 2 4 3" xfId="449" xr:uid="{00000000-0005-0000-0000-000088010000}"/>
    <cellStyle name="Comma 2 3 2 2 4 3 2" xfId="5814" xr:uid="{BD6926CD-BEC2-4664-9B6A-2C8791E5931D}"/>
    <cellStyle name="Comma 2 3 2 2 4 3 2 2" xfId="16348" xr:uid="{60C596EB-B5F3-4D3F-B84A-A1FF24A83B86}"/>
    <cellStyle name="Comma 2 3 2 2 4 3 3" xfId="8442" xr:uid="{DD8F3629-DD6D-4876-9CDD-1011F9322C88}"/>
    <cellStyle name="Comma 2 3 2 2 4 3 3 2" xfId="18976" xr:uid="{C0A06674-6600-4A2D-80CE-C4F4C677B75B}"/>
    <cellStyle name="Comma 2 3 2 2 4 3 4" xfId="11069" xr:uid="{CCC8100F-5939-4B21-AE11-CA33A8A940D4}"/>
    <cellStyle name="Comma 2 3 2 2 4 3 4 2" xfId="21603" xr:uid="{E543B1B7-7DB9-4491-8865-4EC85300197D}"/>
    <cellStyle name="Comma 2 3 2 2 4 3 5" xfId="13721" xr:uid="{E2D3B2FB-6E33-4E40-AAEE-D33617D1E7E2}"/>
    <cellStyle name="Comma 2 3 2 2 4 3 6" xfId="3181" xr:uid="{62CD4D1E-ADFC-41FA-8862-2348DBD96656}"/>
    <cellStyle name="Comma 2 3 2 2 4 4" xfId="450" xr:uid="{00000000-0005-0000-0000-000089010000}"/>
    <cellStyle name="Comma 2 3 2 2 4 4 2" xfId="5815" xr:uid="{F56588F6-C924-4437-99B3-A240FFACD973}"/>
    <cellStyle name="Comma 2 3 2 2 4 4 2 2" xfId="16349" xr:uid="{382D2E07-A746-4DCB-97C2-C2862410C2D5}"/>
    <cellStyle name="Comma 2 3 2 2 4 4 3" xfId="8443" xr:uid="{99F4DF62-EA89-4324-9223-5D2A664974B3}"/>
    <cellStyle name="Comma 2 3 2 2 4 4 3 2" xfId="18977" xr:uid="{BFDA677C-FA78-4F19-BBDE-3087F478C877}"/>
    <cellStyle name="Comma 2 3 2 2 4 4 4" xfId="11070" xr:uid="{4DCBB59F-33DC-4CA4-AF31-613F64727D1D}"/>
    <cellStyle name="Comma 2 3 2 2 4 4 4 2" xfId="21604" xr:uid="{EA184F7F-1300-420C-A12B-CAA69CAC50BD}"/>
    <cellStyle name="Comma 2 3 2 2 4 4 5" xfId="13722" xr:uid="{90E993FE-A34F-467D-8ECA-D6B2CD4B3A67}"/>
    <cellStyle name="Comma 2 3 2 2 4 4 6" xfId="3182" xr:uid="{B72373F7-49AE-4041-B77D-2DE31FA8A8B4}"/>
    <cellStyle name="Comma 2 3 2 2 4 5" xfId="5811" xr:uid="{0284ECF7-0168-4F43-AA5E-906B0BCF3CF8}"/>
    <cellStyle name="Comma 2 3 2 2 4 5 2" xfId="16345" xr:uid="{4921EAE7-39CA-43C6-AC18-CAB100502FA3}"/>
    <cellStyle name="Comma 2 3 2 2 4 6" xfId="8439" xr:uid="{5669ABEC-1312-495D-8815-CE64EB5E137A}"/>
    <cellStyle name="Comma 2 3 2 2 4 6 2" xfId="18973" xr:uid="{F0B947FF-26AB-4B59-9B08-FE7DBC573CC0}"/>
    <cellStyle name="Comma 2 3 2 2 4 7" xfId="11066" xr:uid="{8F7EABD0-CCE8-4296-B3A4-9E624658D5A4}"/>
    <cellStyle name="Comma 2 3 2 2 4 7 2" xfId="21600" xr:uid="{C60DC70B-D1CB-4E61-8FFC-49306A98CE9C}"/>
    <cellStyle name="Comma 2 3 2 2 4 8" xfId="13718" xr:uid="{55D65045-2901-46C2-9357-0AA6080C814B}"/>
    <cellStyle name="Comma 2 3 2 2 4 9" xfId="3178" xr:uid="{426819DF-58E2-4BC1-8FA9-F843DB9A6D04}"/>
    <cellStyle name="Comma 2 3 2 2 5" xfId="451" xr:uid="{00000000-0005-0000-0000-00008A010000}"/>
    <cellStyle name="Comma 2 3 2 2 5 2" xfId="452" xr:uid="{00000000-0005-0000-0000-00008B010000}"/>
    <cellStyle name="Comma 2 3 2 2 5 2 2" xfId="453" xr:uid="{00000000-0005-0000-0000-00008C010000}"/>
    <cellStyle name="Comma 2 3 2 2 5 2 2 2" xfId="5818" xr:uid="{C95B5BFA-7FC5-4E38-A9E9-4E0565F41DDE}"/>
    <cellStyle name="Comma 2 3 2 2 5 2 2 2 2" xfId="16352" xr:uid="{102A8295-360C-4F2D-AD7E-BB503D8205A6}"/>
    <cellStyle name="Comma 2 3 2 2 5 2 2 3" xfId="8446" xr:uid="{49077FD5-FA9A-4A09-AA17-84941A410A47}"/>
    <cellStyle name="Comma 2 3 2 2 5 2 2 3 2" xfId="18980" xr:uid="{A0503C6F-C65E-4429-9C28-43E77CC62BC4}"/>
    <cellStyle name="Comma 2 3 2 2 5 2 2 4" xfId="11073" xr:uid="{3FDE919C-BA8E-4BE3-BEDD-0CA7DF638549}"/>
    <cellStyle name="Comma 2 3 2 2 5 2 2 4 2" xfId="21607" xr:uid="{482CD80B-4B2F-4DF1-9ADE-8743AA0D82C3}"/>
    <cellStyle name="Comma 2 3 2 2 5 2 2 5" xfId="13725" xr:uid="{395A551F-04A1-45FD-B52B-6AA8E0FEA9CF}"/>
    <cellStyle name="Comma 2 3 2 2 5 2 2 6" xfId="3185" xr:uid="{B5938F38-0165-495F-96C3-A82367C40EEA}"/>
    <cellStyle name="Comma 2 3 2 2 5 2 3" xfId="5817" xr:uid="{DD67A755-8143-4C5F-B55D-69F0A6728F45}"/>
    <cellStyle name="Comma 2 3 2 2 5 2 3 2" xfId="16351" xr:uid="{C89DD8C7-1B32-47D3-A8B4-44088BFBC7CE}"/>
    <cellStyle name="Comma 2 3 2 2 5 2 4" xfId="8445" xr:uid="{FDB64490-A5F1-4EA7-B583-13A0824ED5C0}"/>
    <cellStyle name="Comma 2 3 2 2 5 2 4 2" xfId="18979" xr:uid="{02C037AF-A981-4DF9-9DEE-4AD177AA4563}"/>
    <cellStyle name="Comma 2 3 2 2 5 2 5" xfId="11072" xr:uid="{F4CBA13D-5EE8-4A46-9073-219E3890935D}"/>
    <cellStyle name="Comma 2 3 2 2 5 2 5 2" xfId="21606" xr:uid="{19DC7B7C-66A5-4712-8B72-F76FE79CD5BE}"/>
    <cellStyle name="Comma 2 3 2 2 5 2 6" xfId="13724" xr:uid="{EA188B3D-B313-41A7-9C94-9BDE9EEB6CC5}"/>
    <cellStyle name="Comma 2 3 2 2 5 2 7" xfId="3184" xr:uid="{923D939C-8F7F-4B7F-8386-9C57DC4756F5}"/>
    <cellStyle name="Comma 2 3 2 2 5 3" xfId="454" xr:uid="{00000000-0005-0000-0000-00008D010000}"/>
    <cellStyle name="Comma 2 3 2 2 5 3 2" xfId="5819" xr:uid="{933DDCAC-0080-4A83-AE66-2A51468B77D7}"/>
    <cellStyle name="Comma 2 3 2 2 5 3 2 2" xfId="16353" xr:uid="{4862EE8E-2079-4B73-A6A3-A6F53413D9CA}"/>
    <cellStyle name="Comma 2 3 2 2 5 3 3" xfId="8447" xr:uid="{A0885084-B998-4452-8496-AD88C8E0DC24}"/>
    <cellStyle name="Comma 2 3 2 2 5 3 3 2" xfId="18981" xr:uid="{D0A276FE-5847-4F1B-B8E7-08AF607463D9}"/>
    <cellStyle name="Comma 2 3 2 2 5 3 4" xfId="11074" xr:uid="{106C9664-B1C1-44FC-8FC9-AC5F9606215E}"/>
    <cellStyle name="Comma 2 3 2 2 5 3 4 2" xfId="21608" xr:uid="{949E3477-8F9B-48FD-A770-5D66416A4CB9}"/>
    <cellStyle name="Comma 2 3 2 2 5 3 5" xfId="13726" xr:uid="{1252446D-7E1E-4222-A852-0CCC38EC09A6}"/>
    <cellStyle name="Comma 2 3 2 2 5 3 6" xfId="3186" xr:uid="{6E117A67-F0BB-4DB3-992A-EEE47A965F43}"/>
    <cellStyle name="Comma 2 3 2 2 5 4" xfId="455" xr:uid="{00000000-0005-0000-0000-00008E010000}"/>
    <cellStyle name="Comma 2 3 2 2 5 4 2" xfId="5820" xr:uid="{95FE71BF-A3B7-4AF1-B98A-7AA6575C57AB}"/>
    <cellStyle name="Comma 2 3 2 2 5 4 2 2" xfId="16354" xr:uid="{BEA3F2D0-E1EE-45FF-B311-C97146035851}"/>
    <cellStyle name="Comma 2 3 2 2 5 4 3" xfId="8448" xr:uid="{7A3AF5C2-F90D-49BE-BBD6-CA1A85661175}"/>
    <cellStyle name="Comma 2 3 2 2 5 4 3 2" xfId="18982" xr:uid="{553D2B84-A62D-4E6D-9FDC-F0D748379027}"/>
    <cellStyle name="Comma 2 3 2 2 5 4 4" xfId="11075" xr:uid="{AE4DE274-778D-400B-97C6-BFFEBE8D1328}"/>
    <cellStyle name="Comma 2 3 2 2 5 4 4 2" xfId="21609" xr:uid="{7FA70F2A-4680-40A7-93EE-C483EB242E7B}"/>
    <cellStyle name="Comma 2 3 2 2 5 4 5" xfId="13727" xr:uid="{FBE9F742-3A89-4660-9A59-E10CDB186855}"/>
    <cellStyle name="Comma 2 3 2 2 5 4 6" xfId="3187" xr:uid="{EB7D1360-6B7F-4EAE-96D7-0A9620EB09F2}"/>
    <cellStyle name="Comma 2 3 2 2 5 5" xfId="5816" xr:uid="{269483F4-E086-470F-8692-86B8C4F54115}"/>
    <cellStyle name="Comma 2 3 2 2 5 5 2" xfId="16350" xr:uid="{ADA8E80D-1ABE-48EF-B566-21DA9BF2C493}"/>
    <cellStyle name="Comma 2 3 2 2 5 6" xfId="8444" xr:uid="{711EA067-0E77-4CBB-84DF-E08AE3423B7F}"/>
    <cellStyle name="Comma 2 3 2 2 5 6 2" xfId="18978" xr:uid="{C2A7776C-F9BE-42E0-A1CF-6E6648D20F52}"/>
    <cellStyle name="Comma 2 3 2 2 5 7" xfId="11071" xr:uid="{8998E12C-49B0-4565-9988-8035503732A3}"/>
    <cellStyle name="Comma 2 3 2 2 5 7 2" xfId="21605" xr:uid="{3BCBE74A-2E31-4C57-A78D-131EC8BF872F}"/>
    <cellStyle name="Comma 2 3 2 2 5 8" xfId="13723" xr:uid="{444D63D0-5653-406D-83B5-C39DEE8F80D6}"/>
    <cellStyle name="Comma 2 3 2 2 5 9" xfId="3183" xr:uid="{FC9FB02F-2B3A-4BA8-84F1-A970FBD0E652}"/>
    <cellStyle name="Comma 2 3 2 2 6" xfId="456" xr:uid="{00000000-0005-0000-0000-00008F010000}"/>
    <cellStyle name="Comma 2 3 2 2 6 2" xfId="457" xr:uid="{00000000-0005-0000-0000-000090010000}"/>
    <cellStyle name="Comma 2 3 2 2 6 2 2" xfId="5822" xr:uid="{6D5B60CC-6446-4CBD-B6CF-4B2C9B88838A}"/>
    <cellStyle name="Comma 2 3 2 2 6 2 2 2" xfId="16356" xr:uid="{0CD18521-3FF5-495C-B68E-C8A7090E39F1}"/>
    <cellStyle name="Comma 2 3 2 2 6 2 3" xfId="8450" xr:uid="{6179E91F-70D7-4864-93E1-D45701FA2A85}"/>
    <cellStyle name="Comma 2 3 2 2 6 2 3 2" xfId="18984" xr:uid="{96DC58AA-7A07-43DD-AFA2-6AD70C11DFE9}"/>
    <cellStyle name="Comma 2 3 2 2 6 2 4" xfId="11077" xr:uid="{413D317D-EF52-4209-BABB-1F2DA5FFA48C}"/>
    <cellStyle name="Comma 2 3 2 2 6 2 4 2" xfId="21611" xr:uid="{9AAAF1E2-CA57-4C2F-BFCE-49ADDBF7D5B5}"/>
    <cellStyle name="Comma 2 3 2 2 6 2 5" xfId="13729" xr:uid="{0F8A3425-826F-44B2-A7D4-6F614B03290B}"/>
    <cellStyle name="Comma 2 3 2 2 6 2 6" xfId="3189" xr:uid="{82425A94-EE0B-473F-9FC5-345556EC03DD}"/>
    <cellStyle name="Comma 2 3 2 2 6 3" xfId="458" xr:uid="{00000000-0005-0000-0000-000091010000}"/>
    <cellStyle name="Comma 2 3 2 2 6 3 2" xfId="5823" xr:uid="{2E58DF33-7E9B-4CEC-AA6A-1951D44C5051}"/>
    <cellStyle name="Comma 2 3 2 2 6 3 2 2" xfId="16357" xr:uid="{92B4B536-349A-44AA-861E-67CE146B0EB9}"/>
    <cellStyle name="Comma 2 3 2 2 6 3 3" xfId="8451" xr:uid="{276656FF-0548-44F3-85EF-86635AE63143}"/>
    <cellStyle name="Comma 2 3 2 2 6 3 3 2" xfId="18985" xr:uid="{E39C64EC-7DB2-42FE-AD70-DE03F3377C02}"/>
    <cellStyle name="Comma 2 3 2 2 6 3 4" xfId="11078" xr:uid="{9CE2E19E-8D24-4E46-9403-71364BE0EC09}"/>
    <cellStyle name="Comma 2 3 2 2 6 3 4 2" xfId="21612" xr:uid="{8F076E96-6EB7-493F-A87B-FD89AB775C64}"/>
    <cellStyle name="Comma 2 3 2 2 6 3 5" xfId="13730" xr:uid="{727AE23A-5EA2-4E5A-8571-F0A59390045A}"/>
    <cellStyle name="Comma 2 3 2 2 6 3 6" xfId="3190" xr:uid="{11DFA271-98D8-4B5C-B756-BA6C88813F24}"/>
    <cellStyle name="Comma 2 3 2 2 6 4" xfId="5821" xr:uid="{BDE85A59-8BED-444B-B197-0DD69379C347}"/>
    <cellStyle name="Comma 2 3 2 2 6 4 2" xfId="16355" xr:uid="{5251D6C4-627A-46F7-A993-3D4FA719900B}"/>
    <cellStyle name="Comma 2 3 2 2 6 5" xfId="8449" xr:uid="{6A0317CE-682B-4F2C-9F52-3B38A0FD2838}"/>
    <cellStyle name="Comma 2 3 2 2 6 5 2" xfId="18983" xr:uid="{C3A94749-C23F-4283-BD63-20ED82A8C0FE}"/>
    <cellStyle name="Comma 2 3 2 2 6 6" xfId="11076" xr:uid="{1585C675-31EE-456C-8A4D-6D675053DDB9}"/>
    <cellStyle name="Comma 2 3 2 2 6 6 2" xfId="21610" xr:uid="{CB06A007-0048-4719-9510-F3209C69A24D}"/>
    <cellStyle name="Comma 2 3 2 2 6 7" xfId="13728" xr:uid="{28B86616-9DA2-4320-A4C0-34A45C9934A3}"/>
    <cellStyle name="Comma 2 3 2 2 6 8" xfId="3188" xr:uid="{1CF2C587-A40B-4EAF-8CF0-C35CF35723DA}"/>
    <cellStyle name="Comma 2 3 2 2 7" xfId="459" xr:uid="{00000000-0005-0000-0000-000092010000}"/>
    <cellStyle name="Comma 2 3 2 2 7 2" xfId="460" xr:uid="{00000000-0005-0000-0000-000093010000}"/>
    <cellStyle name="Comma 2 3 2 2 7 2 2" xfId="5825" xr:uid="{A9039513-EEC3-4D38-B458-DBABD1B53323}"/>
    <cellStyle name="Comma 2 3 2 2 7 2 2 2" xfId="16359" xr:uid="{CBB9BC17-C367-4011-91D2-37A7BC0CBEC5}"/>
    <cellStyle name="Comma 2 3 2 2 7 2 3" xfId="8453" xr:uid="{0EA44491-BE6C-409E-B955-60426C44987C}"/>
    <cellStyle name="Comma 2 3 2 2 7 2 3 2" xfId="18987" xr:uid="{D88011ED-857C-4287-B393-188BE60CC652}"/>
    <cellStyle name="Comma 2 3 2 2 7 2 4" xfId="11080" xr:uid="{6B6DDC03-0284-4294-8893-0F6152422F19}"/>
    <cellStyle name="Comma 2 3 2 2 7 2 4 2" xfId="21614" xr:uid="{C54169FD-5E90-4CCA-9A44-1E416EC0D716}"/>
    <cellStyle name="Comma 2 3 2 2 7 2 5" xfId="13732" xr:uid="{4BF4EBD0-4CB7-4EB0-B28E-00427457D29B}"/>
    <cellStyle name="Comma 2 3 2 2 7 2 6" xfId="3192" xr:uid="{AB28AEB9-0617-4245-8D81-2028AFFDF445}"/>
    <cellStyle name="Comma 2 3 2 2 7 3" xfId="5824" xr:uid="{D6437744-A584-4402-9073-93B1BC08AECA}"/>
    <cellStyle name="Comma 2 3 2 2 7 3 2" xfId="16358" xr:uid="{1FEE4C86-E5A3-4A0D-A448-3B602AE39518}"/>
    <cellStyle name="Comma 2 3 2 2 7 4" xfId="8452" xr:uid="{0EE89C4E-F69F-43DC-B210-27A142E4EB4D}"/>
    <cellStyle name="Comma 2 3 2 2 7 4 2" xfId="18986" xr:uid="{16782270-8D1B-4330-AE51-170D3E3AACF7}"/>
    <cellStyle name="Comma 2 3 2 2 7 5" xfId="11079" xr:uid="{17690DA9-D3BA-4E95-A003-2FA0942CA9B5}"/>
    <cellStyle name="Comma 2 3 2 2 7 5 2" xfId="21613" xr:uid="{E3A5ACC3-4DA0-4383-A7DF-0EBCC516D9C2}"/>
    <cellStyle name="Comma 2 3 2 2 7 6" xfId="13731" xr:uid="{071F2DBB-5F7F-456A-A1B0-403E32FDF37E}"/>
    <cellStyle name="Comma 2 3 2 2 7 7" xfId="3191" xr:uid="{B5DACADE-9AB3-4871-9154-B416B51EB88A}"/>
    <cellStyle name="Comma 2 3 2 2 8" xfId="461" xr:uid="{00000000-0005-0000-0000-000094010000}"/>
    <cellStyle name="Comma 2 3 2 2 8 2" xfId="5826" xr:uid="{A34AD508-84C2-4B1E-9876-AD0B4B4E903D}"/>
    <cellStyle name="Comma 2 3 2 2 8 2 2" xfId="16360" xr:uid="{34E30395-DFBE-42B1-B593-AAFBCDD75AD8}"/>
    <cellStyle name="Comma 2 3 2 2 8 3" xfId="8454" xr:uid="{087416C5-7A06-4898-83D9-214E878A0E4B}"/>
    <cellStyle name="Comma 2 3 2 2 8 3 2" xfId="18988" xr:uid="{5E7D3633-BC01-498B-B3F0-126D08F80FEF}"/>
    <cellStyle name="Comma 2 3 2 2 8 4" xfId="11081" xr:uid="{2357353E-BFD4-4626-944B-B338B1CD75F6}"/>
    <cellStyle name="Comma 2 3 2 2 8 4 2" xfId="21615" xr:uid="{2994423D-81F2-4453-9EFA-59EEE55BDA87}"/>
    <cellStyle name="Comma 2 3 2 2 8 5" xfId="13733" xr:uid="{E142167C-0C46-41AD-8E44-47C780D63659}"/>
    <cellStyle name="Comma 2 3 2 2 8 6" xfId="3193" xr:uid="{60D51AB3-403D-4E9D-9054-49448FF9A428}"/>
    <cellStyle name="Comma 2 3 2 2 9" xfId="462" xr:uid="{00000000-0005-0000-0000-000095010000}"/>
    <cellStyle name="Comma 2 3 2 2 9 2" xfId="5827" xr:uid="{52AFF6DD-5280-48EA-8AA1-7FA919987846}"/>
    <cellStyle name="Comma 2 3 2 2 9 2 2" xfId="16361" xr:uid="{43A0E5BE-FE9C-4304-A2C1-5C0EC28457A1}"/>
    <cellStyle name="Comma 2 3 2 2 9 3" xfId="8455" xr:uid="{1D28AB93-12DD-4C0B-A810-48D58038BBB8}"/>
    <cellStyle name="Comma 2 3 2 2 9 3 2" xfId="18989" xr:uid="{D7BE9B0E-6CC9-44A0-8C41-5F763DC21946}"/>
    <cellStyle name="Comma 2 3 2 2 9 4" xfId="11082" xr:uid="{6ACCB9F7-486E-4FEA-BC5D-3A0FD621851F}"/>
    <cellStyle name="Comma 2 3 2 2 9 4 2" xfId="21616" xr:uid="{8F0A6EF6-6624-4107-B498-D7AC3F4D34A3}"/>
    <cellStyle name="Comma 2 3 2 2 9 5" xfId="13734" xr:uid="{7E6CA895-F0CB-4AAD-9CD4-C61F6FC18FD7}"/>
    <cellStyle name="Comma 2 3 2 2 9 6" xfId="3194" xr:uid="{660B7DA5-73CC-4065-9FB2-B4EEE0ADC0DE}"/>
    <cellStyle name="Comma 2 3 2 3" xfId="90" xr:uid="{00000000-0005-0000-0000-000096010000}"/>
    <cellStyle name="Comma 2 3 2 3 10" xfId="10721" xr:uid="{1E76824E-C794-4BBA-A527-A3DC7F0B0894}"/>
    <cellStyle name="Comma 2 3 2 3 10 2" xfId="21255" xr:uid="{76399643-6C7D-45DD-B3E3-2A15B214D923}"/>
    <cellStyle name="Comma 2 3 2 3 11" xfId="13373" xr:uid="{38DF4927-C87F-40A8-B810-65D7835AFCAD}"/>
    <cellStyle name="Comma 2 3 2 3 12" xfId="2833" xr:uid="{F47B271C-A8D1-43DE-BEEA-6C0568EDB845}"/>
    <cellStyle name="Comma 2 3 2 3 2" xfId="144" xr:uid="{00000000-0005-0000-0000-000097010000}"/>
    <cellStyle name="Comma 2 3 2 3 2 2" xfId="465" xr:uid="{00000000-0005-0000-0000-000098010000}"/>
    <cellStyle name="Comma 2 3 2 3 2 2 2" xfId="5830" xr:uid="{27231A91-2116-4CCE-9AD2-3641AB5A38F0}"/>
    <cellStyle name="Comma 2 3 2 3 2 2 2 2" xfId="16364" xr:uid="{E0023D90-08CE-42ED-B68B-31DB8E9181D7}"/>
    <cellStyle name="Comma 2 3 2 3 2 2 3" xfId="8458" xr:uid="{7AE57D19-6676-40EC-9F35-3DCCFDAA6688}"/>
    <cellStyle name="Comma 2 3 2 3 2 2 3 2" xfId="18992" xr:uid="{2DEED3AD-E10D-4656-B917-17471E7C6E4D}"/>
    <cellStyle name="Comma 2 3 2 3 2 2 4" xfId="11085" xr:uid="{7C1C5813-4E66-4385-81BE-3DE7B667A863}"/>
    <cellStyle name="Comma 2 3 2 3 2 2 4 2" xfId="21619" xr:uid="{B7905D60-6F36-465F-8760-ADD2BF13380F}"/>
    <cellStyle name="Comma 2 3 2 3 2 2 5" xfId="13737" xr:uid="{C4C1A4E6-ADB0-41FF-85A2-46C95407E893}"/>
    <cellStyle name="Comma 2 3 2 3 2 2 6" xfId="3197" xr:uid="{4ED4A1DE-E099-4AFA-9364-4EDE692B7C58}"/>
    <cellStyle name="Comma 2 3 2 3 2 3" xfId="2720" xr:uid="{00000000-0005-0000-0000-000099010000}"/>
    <cellStyle name="Comma 2 3 2 3 2 3 2" xfId="8039" xr:uid="{1E5C1FBA-6429-4AC3-B41E-C1E0921A7B00}"/>
    <cellStyle name="Comma 2 3 2 3 2 3 2 2" xfId="18573" xr:uid="{2A6E9F1F-A09B-4949-95DC-826A98FA051E}"/>
    <cellStyle name="Comma 2 3 2 3 2 3 3" xfId="10667" xr:uid="{59832604-53FE-4D8F-A958-AE5C14537C10}"/>
    <cellStyle name="Comma 2 3 2 3 2 3 3 2" xfId="21201" xr:uid="{83310767-5F6D-4E0F-B983-36DE22C9FFD2}"/>
    <cellStyle name="Comma 2 3 2 3 2 3 4" xfId="13294" xr:uid="{584A6259-7636-4C7B-8F7F-F2F7AC60DC53}"/>
    <cellStyle name="Comma 2 3 2 3 2 3 4 2" xfId="23828" xr:uid="{0B131801-E15D-4B3B-86DE-FB2B75B97544}"/>
    <cellStyle name="Comma 2 3 2 3 2 3 5" xfId="15946" xr:uid="{D7E4DB58-B33F-4406-BD4A-0A974EF0B05C}"/>
    <cellStyle name="Comma 2 3 2 3 2 3 6" xfId="5407" xr:uid="{059DFFED-046D-4C0C-BC6C-E1E8D7B32E2F}"/>
    <cellStyle name="Comma 2 3 2 3 2 4" xfId="464" xr:uid="{00000000-0005-0000-0000-00009A010000}"/>
    <cellStyle name="Comma 2 3 2 3 2 4 2" xfId="5829" xr:uid="{0CD3560D-C62B-43A3-9CA9-F2A52203D9E8}"/>
    <cellStyle name="Comma 2 3 2 3 2 4 2 2" xfId="16363" xr:uid="{AAF9980C-30EE-4E7C-BA78-DEF69519D5C9}"/>
    <cellStyle name="Comma 2 3 2 3 2 4 3" xfId="8457" xr:uid="{7529F37D-322A-44A9-B32F-E7B50A22B954}"/>
    <cellStyle name="Comma 2 3 2 3 2 4 3 2" xfId="18991" xr:uid="{99C5863E-8C90-4D20-968A-349F4C8D0115}"/>
    <cellStyle name="Comma 2 3 2 3 2 4 4" xfId="11084" xr:uid="{F2976D98-ED19-438D-8605-34ABAD988CB3}"/>
    <cellStyle name="Comma 2 3 2 3 2 4 4 2" xfId="21618" xr:uid="{204DBFE4-FB7C-4751-BA57-799F2EE7E898}"/>
    <cellStyle name="Comma 2 3 2 3 2 4 5" xfId="13736" xr:uid="{F3853BD3-8C30-44BB-BF96-4524DAC28562}"/>
    <cellStyle name="Comma 2 3 2 3 2 4 6" xfId="3196" xr:uid="{A851B99F-1C81-42BE-9AD1-EA9F39CDD91E}"/>
    <cellStyle name="Comma 2 3 2 3 2 5" xfId="5520" xr:uid="{57A7B725-D9A1-4B9F-BC89-E6D0046BF781}"/>
    <cellStyle name="Comma 2 3 2 3 2 5 2" xfId="16054" xr:uid="{6DADE9CD-EF04-4EFB-99E8-46D57EFD3CEA}"/>
    <cellStyle name="Comma 2 3 2 3 2 6" xfId="8148" xr:uid="{0CB67681-84BF-4EAC-B1B8-C53A547B17E6}"/>
    <cellStyle name="Comma 2 3 2 3 2 6 2" xfId="18682" xr:uid="{35C37BE9-76C6-460B-B7E6-C72ADABC0F54}"/>
    <cellStyle name="Comma 2 3 2 3 2 7" xfId="10775" xr:uid="{931F282E-2633-449C-A58D-D1B48ADD444C}"/>
    <cellStyle name="Comma 2 3 2 3 2 7 2" xfId="21309" xr:uid="{3AF909D8-5924-4CC1-8DDA-106EE476060A}"/>
    <cellStyle name="Comma 2 3 2 3 2 8" xfId="13427" xr:uid="{419EC330-EF55-44E9-A0C1-A3AE8705946B}"/>
    <cellStyle name="Comma 2 3 2 3 2 9" xfId="2887" xr:uid="{2C29B734-C00F-4D8C-95F5-F88236BD974B}"/>
    <cellStyle name="Comma 2 3 2 3 3" xfId="466" xr:uid="{00000000-0005-0000-0000-00009B010000}"/>
    <cellStyle name="Comma 2 3 2 3 3 2" xfId="5831" xr:uid="{677C0B04-7452-421D-A735-0306DF29DA31}"/>
    <cellStyle name="Comma 2 3 2 3 3 2 2" xfId="16365" xr:uid="{33810500-65F8-404F-B245-B93B9A6D3752}"/>
    <cellStyle name="Comma 2 3 2 3 3 3" xfId="8459" xr:uid="{23712DC7-D56E-49CB-80CF-D8F0C44D26DB}"/>
    <cellStyle name="Comma 2 3 2 3 3 3 2" xfId="18993" xr:uid="{16DF27A6-0345-47E3-A1A8-6CCAC40B2DD2}"/>
    <cellStyle name="Comma 2 3 2 3 3 4" xfId="11086" xr:uid="{E33A3387-9226-4A87-A695-999512073FC7}"/>
    <cellStyle name="Comma 2 3 2 3 3 4 2" xfId="21620" xr:uid="{63559A9C-64BF-4BA0-883A-5C2E33285BE9}"/>
    <cellStyle name="Comma 2 3 2 3 3 5" xfId="13738" xr:uid="{933F1FC9-7739-4952-9EE1-1DC50B6FD7C6}"/>
    <cellStyle name="Comma 2 3 2 3 3 6" xfId="3198" xr:uid="{FCCCBC95-D060-4904-8E47-D0CC752DD037}"/>
    <cellStyle name="Comma 2 3 2 3 4" xfId="467" xr:uid="{00000000-0005-0000-0000-00009C010000}"/>
    <cellStyle name="Comma 2 3 2 3 4 2" xfId="5832" xr:uid="{E7196D00-9767-4825-8BC9-C49CD9F99E0C}"/>
    <cellStyle name="Comma 2 3 2 3 4 2 2" xfId="16366" xr:uid="{1663967C-BC14-4D0C-B867-79B7D521DA82}"/>
    <cellStyle name="Comma 2 3 2 3 4 3" xfId="8460" xr:uid="{BFC11256-D4A5-4C88-92A6-66F1B8E5E00D}"/>
    <cellStyle name="Comma 2 3 2 3 4 3 2" xfId="18994" xr:uid="{A046F2C6-9B3B-412F-9714-385522E39976}"/>
    <cellStyle name="Comma 2 3 2 3 4 4" xfId="11087" xr:uid="{DFBB74C3-92F5-49BC-A7EA-E593C8BBB292}"/>
    <cellStyle name="Comma 2 3 2 3 4 4 2" xfId="21621" xr:uid="{486D87BA-7020-49C1-AF9D-4A1FA0DBD238}"/>
    <cellStyle name="Comma 2 3 2 3 4 5" xfId="13739" xr:uid="{CFC7E77D-1548-445E-9A8D-74DBEA330558}"/>
    <cellStyle name="Comma 2 3 2 3 4 6" xfId="3199" xr:uid="{9FCF1272-1C17-452F-9797-A7897311434D}"/>
    <cellStyle name="Comma 2 3 2 3 5" xfId="2607" xr:uid="{00000000-0005-0000-0000-00009D010000}"/>
    <cellStyle name="Comma 2 3 2 3 5 2" xfId="7931" xr:uid="{22C743B0-C882-4BF6-A050-F7408AA9432E}"/>
    <cellStyle name="Comma 2 3 2 3 5 2 2" xfId="18465" xr:uid="{6EC708D2-3762-4532-80AB-D4079A160D07}"/>
    <cellStyle name="Comma 2 3 2 3 5 3" xfId="10559" xr:uid="{45BD6984-432D-48DC-B0D1-18E7DF191CE4}"/>
    <cellStyle name="Comma 2 3 2 3 5 3 2" xfId="21093" xr:uid="{20C11BCA-7458-4DD4-A2DE-B605AC61F91C}"/>
    <cellStyle name="Comma 2 3 2 3 5 4" xfId="13186" xr:uid="{47517133-5AC7-4B4D-9CEB-E986128E4642}"/>
    <cellStyle name="Comma 2 3 2 3 5 4 2" xfId="23720" xr:uid="{04826025-A427-4E8E-9694-45E11F5D5A2D}"/>
    <cellStyle name="Comma 2 3 2 3 5 5" xfId="15838" xr:uid="{3728756D-CAFA-4334-9940-E66B1466C81B}"/>
    <cellStyle name="Comma 2 3 2 3 5 6" xfId="5299" xr:uid="{70F78299-3592-47BA-9DC1-FC76A0504C41}"/>
    <cellStyle name="Comma 2 3 2 3 6" xfId="2666" xr:uid="{00000000-0005-0000-0000-00009E010000}"/>
    <cellStyle name="Comma 2 3 2 3 6 2" xfId="7985" xr:uid="{FEF3FEAB-8A8E-46FD-A9E3-C64FEF83FF8C}"/>
    <cellStyle name="Comma 2 3 2 3 6 2 2" xfId="18519" xr:uid="{A3A55C5E-2502-440B-A5E4-A12937E7EAEF}"/>
    <cellStyle name="Comma 2 3 2 3 6 3" xfId="10613" xr:uid="{B0A91890-93DE-4EC7-A9EF-7F2284B98C84}"/>
    <cellStyle name="Comma 2 3 2 3 6 3 2" xfId="21147" xr:uid="{EEED4F87-06A3-4011-8AB7-03D0FCEA6884}"/>
    <cellStyle name="Comma 2 3 2 3 6 4" xfId="13240" xr:uid="{EA78712B-0A82-45C5-9F85-0385B99422D9}"/>
    <cellStyle name="Comma 2 3 2 3 6 4 2" xfId="23774" xr:uid="{66D24D2B-554A-48DF-B05E-E6211A7E79AE}"/>
    <cellStyle name="Comma 2 3 2 3 6 5" xfId="15892" xr:uid="{46047941-2858-4C12-B6EB-6755B8C728A8}"/>
    <cellStyle name="Comma 2 3 2 3 6 6" xfId="5353" xr:uid="{28ACFCB5-4B67-404E-926E-A305D4DA6B3C}"/>
    <cellStyle name="Comma 2 3 2 3 7" xfId="463" xr:uid="{00000000-0005-0000-0000-00009F010000}"/>
    <cellStyle name="Comma 2 3 2 3 7 2" xfId="5828" xr:uid="{9DE3B302-4F0B-46B5-94BE-2BFB11167417}"/>
    <cellStyle name="Comma 2 3 2 3 7 2 2" xfId="16362" xr:uid="{6E74F928-3DAE-4998-8208-29658C359C3D}"/>
    <cellStyle name="Comma 2 3 2 3 7 3" xfId="8456" xr:uid="{2BD21B18-5AAB-4D01-B09A-E1DC4F0D731C}"/>
    <cellStyle name="Comma 2 3 2 3 7 3 2" xfId="18990" xr:uid="{6987082C-1AE0-43F2-8661-EBE77B0B6F6C}"/>
    <cellStyle name="Comma 2 3 2 3 7 4" xfId="11083" xr:uid="{36D64C64-6AAE-40A1-8D86-7489A2C7864E}"/>
    <cellStyle name="Comma 2 3 2 3 7 4 2" xfId="21617" xr:uid="{C2E56E60-5A9B-40A6-B99F-1C0C592C38F2}"/>
    <cellStyle name="Comma 2 3 2 3 7 5" xfId="13735" xr:uid="{683881E0-B7FD-4AE9-BCD2-6BEC764071F7}"/>
    <cellStyle name="Comma 2 3 2 3 7 6" xfId="3195" xr:uid="{040F9E6C-BAEB-46DA-A53B-8726E81993EB}"/>
    <cellStyle name="Comma 2 3 2 3 8" xfId="5466" xr:uid="{872E2982-DEA2-4577-99CE-25BDD0849B71}"/>
    <cellStyle name="Comma 2 3 2 3 8 2" xfId="16000" xr:uid="{AAFCFAAC-2D83-4D5F-B0FA-D7BA3E7B6211}"/>
    <cellStyle name="Comma 2 3 2 3 9" xfId="8094" xr:uid="{FB038EA4-B855-4266-83FF-19EDE3ECC570}"/>
    <cellStyle name="Comma 2 3 2 3 9 2" xfId="18628" xr:uid="{9611898B-9304-4912-A364-323F2E21F48C}"/>
    <cellStyle name="Comma 2 3 2 4" xfId="117" xr:uid="{00000000-0005-0000-0000-0000A0010000}"/>
    <cellStyle name="Comma 2 3 2 4 10" xfId="13400" xr:uid="{3F73499D-2054-49D1-9B90-5868C7059F24}"/>
    <cellStyle name="Comma 2 3 2 4 11" xfId="2860" xr:uid="{59513155-80C3-430A-921C-647358331E6B}"/>
    <cellStyle name="Comma 2 3 2 4 2" xfId="469" xr:uid="{00000000-0005-0000-0000-0000A1010000}"/>
    <cellStyle name="Comma 2 3 2 4 2 2" xfId="470" xr:uid="{00000000-0005-0000-0000-0000A2010000}"/>
    <cellStyle name="Comma 2 3 2 4 2 2 2" xfId="5835" xr:uid="{A43AF3C4-1FB8-4278-989E-2B7F929AFB77}"/>
    <cellStyle name="Comma 2 3 2 4 2 2 2 2" xfId="16369" xr:uid="{7A2DD22C-2CEF-436E-B11E-7BE3F2579750}"/>
    <cellStyle name="Comma 2 3 2 4 2 2 3" xfId="8463" xr:uid="{E50D4431-9BF3-4A7A-AF8F-07904A8440E2}"/>
    <cellStyle name="Comma 2 3 2 4 2 2 3 2" xfId="18997" xr:uid="{94B7984E-B63D-4FE2-9917-F533A0F15401}"/>
    <cellStyle name="Comma 2 3 2 4 2 2 4" xfId="11090" xr:uid="{CAEAF1D2-FD7B-4603-8915-662A283ABA53}"/>
    <cellStyle name="Comma 2 3 2 4 2 2 4 2" xfId="21624" xr:uid="{71D5D0DB-2589-43E3-A916-B8AB0F3C2645}"/>
    <cellStyle name="Comma 2 3 2 4 2 2 5" xfId="13742" xr:uid="{2C6D312B-F340-4890-8A3F-45B454655198}"/>
    <cellStyle name="Comma 2 3 2 4 2 2 6" xfId="3202" xr:uid="{78B225D0-BE03-404B-AD4F-8C34509840E2}"/>
    <cellStyle name="Comma 2 3 2 4 2 3" xfId="5834" xr:uid="{B3A33ADC-B43B-4E0A-9ED2-D5D7B8907FD9}"/>
    <cellStyle name="Comma 2 3 2 4 2 3 2" xfId="16368" xr:uid="{D7E79B6A-1E13-4FBC-90E9-51CA26E2DF0F}"/>
    <cellStyle name="Comma 2 3 2 4 2 4" xfId="8462" xr:uid="{64797347-E1DE-4E73-BE50-A5C2CA1B9FB6}"/>
    <cellStyle name="Comma 2 3 2 4 2 4 2" xfId="18996" xr:uid="{086782C1-8C6E-488F-A5E2-42B3808803CB}"/>
    <cellStyle name="Comma 2 3 2 4 2 5" xfId="11089" xr:uid="{108CB55C-5891-4ACF-8243-F67D275FD5DA}"/>
    <cellStyle name="Comma 2 3 2 4 2 5 2" xfId="21623" xr:uid="{4B4BF5D4-BC29-4914-AB9B-85E8E98D0855}"/>
    <cellStyle name="Comma 2 3 2 4 2 6" xfId="13741" xr:uid="{1DA3772B-3963-4E93-9EA9-F67FFD9432E3}"/>
    <cellStyle name="Comma 2 3 2 4 2 7" xfId="3201" xr:uid="{0B989AD5-02AA-4713-B6BD-B17A995A6AEC}"/>
    <cellStyle name="Comma 2 3 2 4 3" xfId="471" xr:uid="{00000000-0005-0000-0000-0000A3010000}"/>
    <cellStyle name="Comma 2 3 2 4 3 2" xfId="5836" xr:uid="{3615521B-DB98-4E66-BD6C-F1EB9815247F}"/>
    <cellStyle name="Comma 2 3 2 4 3 2 2" xfId="16370" xr:uid="{38733762-6C2C-4699-AC1D-09E2EC3136AC}"/>
    <cellStyle name="Comma 2 3 2 4 3 3" xfId="8464" xr:uid="{C0BA1372-A309-411E-A18C-E67B326D9A02}"/>
    <cellStyle name="Comma 2 3 2 4 3 3 2" xfId="18998" xr:uid="{D9DD5FA8-4B14-4F25-B21B-BCEBF85DC512}"/>
    <cellStyle name="Comma 2 3 2 4 3 4" xfId="11091" xr:uid="{4867A676-390F-4D10-A4E0-68ABADF14CBD}"/>
    <cellStyle name="Comma 2 3 2 4 3 4 2" xfId="21625" xr:uid="{9EBA09CB-CF95-4425-A532-3CBAFEF0E4B7}"/>
    <cellStyle name="Comma 2 3 2 4 3 5" xfId="13743" xr:uid="{BCCB9481-0BC8-4373-BC1B-3ECA619C6524}"/>
    <cellStyle name="Comma 2 3 2 4 3 6" xfId="3203" xr:uid="{94D804F8-24DC-411C-A6AA-81B273AEBA05}"/>
    <cellStyle name="Comma 2 3 2 4 4" xfId="472" xr:uid="{00000000-0005-0000-0000-0000A4010000}"/>
    <cellStyle name="Comma 2 3 2 4 4 2" xfId="5837" xr:uid="{219178B2-1441-4C64-B0E5-65A9177440D4}"/>
    <cellStyle name="Comma 2 3 2 4 4 2 2" xfId="16371" xr:uid="{D1887EA7-709D-417C-9292-AE3BDB0EC573}"/>
    <cellStyle name="Comma 2 3 2 4 4 3" xfId="8465" xr:uid="{8E2373D6-280D-47A1-8373-510C1BFD59F1}"/>
    <cellStyle name="Comma 2 3 2 4 4 3 2" xfId="18999" xr:uid="{DCD8F797-7993-469D-9929-3F9DAEC608F0}"/>
    <cellStyle name="Comma 2 3 2 4 4 4" xfId="11092" xr:uid="{2C42B67B-5F56-4BA8-A6FD-19EB0BF6D64A}"/>
    <cellStyle name="Comma 2 3 2 4 4 4 2" xfId="21626" xr:uid="{4DA6FE90-ACCB-4ACF-9189-504425F2491C}"/>
    <cellStyle name="Comma 2 3 2 4 4 5" xfId="13744" xr:uid="{1F0160DC-042D-4A01-B4F7-B1ED4A16767C}"/>
    <cellStyle name="Comma 2 3 2 4 4 6" xfId="3204" xr:uid="{C1C88CD0-5F02-454F-A2ED-28EB74CEFFF0}"/>
    <cellStyle name="Comma 2 3 2 4 5" xfId="2693" xr:uid="{00000000-0005-0000-0000-0000A5010000}"/>
    <cellStyle name="Comma 2 3 2 4 5 2" xfId="8012" xr:uid="{FEA25920-0BDA-420A-9903-B3509B9CD1E2}"/>
    <cellStyle name="Comma 2 3 2 4 5 2 2" xfId="18546" xr:uid="{7DE9B9A8-6C0A-4219-A18E-384B0A7677F0}"/>
    <cellStyle name="Comma 2 3 2 4 5 3" xfId="10640" xr:uid="{55C746EE-05B4-4CAF-B727-7A893AC3D24A}"/>
    <cellStyle name="Comma 2 3 2 4 5 3 2" xfId="21174" xr:uid="{EDD384F5-D3D4-4356-926B-91C7BE8D6C64}"/>
    <cellStyle name="Comma 2 3 2 4 5 4" xfId="13267" xr:uid="{D17A825C-D153-4BA3-ABAD-F7D45C9D4F4F}"/>
    <cellStyle name="Comma 2 3 2 4 5 4 2" xfId="23801" xr:uid="{F8C703ED-8E01-4B84-8C50-4DA61986E244}"/>
    <cellStyle name="Comma 2 3 2 4 5 5" xfId="15919" xr:uid="{DE79D491-79EF-4828-93C2-3B029D8E0440}"/>
    <cellStyle name="Comma 2 3 2 4 5 6" xfId="5380" xr:uid="{39CBCCC8-4F28-49D5-9222-FEAE8146019C}"/>
    <cellStyle name="Comma 2 3 2 4 6" xfId="468" xr:uid="{00000000-0005-0000-0000-0000A6010000}"/>
    <cellStyle name="Comma 2 3 2 4 6 2" xfId="5833" xr:uid="{CC62F00A-D103-41CF-BDEB-F0F46DACEBF4}"/>
    <cellStyle name="Comma 2 3 2 4 6 2 2" xfId="16367" xr:uid="{45421C3C-E5FE-4D7F-BC0E-D0A7F74BBA7C}"/>
    <cellStyle name="Comma 2 3 2 4 6 3" xfId="8461" xr:uid="{030DA07D-6A8D-4CA9-B6A7-9139CC824E0A}"/>
    <cellStyle name="Comma 2 3 2 4 6 3 2" xfId="18995" xr:uid="{B4694EB8-C8CF-40ED-B0DC-5DF6B97F3483}"/>
    <cellStyle name="Comma 2 3 2 4 6 4" xfId="11088" xr:uid="{412D10B1-A2FE-4A02-B099-27F7C7F98753}"/>
    <cellStyle name="Comma 2 3 2 4 6 4 2" xfId="21622" xr:uid="{6C35B574-1617-4D66-8E3E-5BE1100AD71F}"/>
    <cellStyle name="Comma 2 3 2 4 6 5" xfId="13740" xr:uid="{71198B55-CA52-4793-9094-E7211DC489E4}"/>
    <cellStyle name="Comma 2 3 2 4 6 6" xfId="3200" xr:uid="{36C2E8C7-3495-456B-A5FD-4AC4ABBEF1F4}"/>
    <cellStyle name="Comma 2 3 2 4 7" xfId="5493" xr:uid="{A444F4B9-5DAF-4BE8-B837-6E7F2CF73E8D}"/>
    <cellStyle name="Comma 2 3 2 4 7 2" xfId="16027" xr:uid="{22A37765-7A90-4460-9BA2-CA191DCB2CF3}"/>
    <cellStyle name="Comma 2 3 2 4 8" xfId="8121" xr:uid="{10325643-EC9D-4E71-B8B5-F0CFB71202FD}"/>
    <cellStyle name="Comma 2 3 2 4 8 2" xfId="18655" xr:uid="{3297ACD6-D0E9-4D83-B180-9B1C7358C911}"/>
    <cellStyle name="Comma 2 3 2 4 9" xfId="10748" xr:uid="{53D7E88B-EEAD-4E40-A577-B88F16B6CD3D}"/>
    <cellStyle name="Comma 2 3 2 4 9 2" xfId="21282" xr:uid="{42F3AD9A-B6FE-42CE-965E-EB9BAA263A29}"/>
    <cellStyle name="Comma 2 3 2 5" xfId="473" xr:uid="{00000000-0005-0000-0000-0000A7010000}"/>
    <cellStyle name="Comma 2 3 2 5 2" xfId="474" xr:uid="{00000000-0005-0000-0000-0000A8010000}"/>
    <cellStyle name="Comma 2 3 2 5 2 2" xfId="475" xr:uid="{00000000-0005-0000-0000-0000A9010000}"/>
    <cellStyle name="Comma 2 3 2 5 2 2 2" xfId="5840" xr:uid="{7A745B47-80DF-4183-A5B3-21CFB942E82D}"/>
    <cellStyle name="Comma 2 3 2 5 2 2 2 2" xfId="16374" xr:uid="{D56D3240-0866-46A9-98A6-F9A784D556EE}"/>
    <cellStyle name="Comma 2 3 2 5 2 2 3" xfId="8468" xr:uid="{02BE1BB5-B5A3-4F17-8AE3-E58F6B482C48}"/>
    <cellStyle name="Comma 2 3 2 5 2 2 3 2" xfId="19002" xr:uid="{9197AEE3-7144-41F4-B57E-510206FF11B5}"/>
    <cellStyle name="Comma 2 3 2 5 2 2 4" xfId="11095" xr:uid="{6CB60991-1D4A-4FEF-885F-8C84B1C1ED37}"/>
    <cellStyle name="Comma 2 3 2 5 2 2 4 2" xfId="21629" xr:uid="{3EE93744-5FBF-4405-AF66-AE5A7C9DB119}"/>
    <cellStyle name="Comma 2 3 2 5 2 2 5" xfId="13747" xr:uid="{812B3EA6-450B-44C9-B9AF-20ED9D08B171}"/>
    <cellStyle name="Comma 2 3 2 5 2 2 6" xfId="3207" xr:uid="{F40F65A1-DE94-4915-B7A3-E2D40BCBBA28}"/>
    <cellStyle name="Comma 2 3 2 5 2 3" xfId="5839" xr:uid="{5CAC6F08-7CE4-4390-A78B-307462C7812D}"/>
    <cellStyle name="Comma 2 3 2 5 2 3 2" xfId="16373" xr:uid="{FD5F7E5D-5BFB-45F7-8C76-535FB4231929}"/>
    <cellStyle name="Comma 2 3 2 5 2 4" xfId="8467" xr:uid="{650CEFEC-FBB0-4D25-9082-1FFF3F5912C0}"/>
    <cellStyle name="Comma 2 3 2 5 2 4 2" xfId="19001" xr:uid="{0F5CD12E-8351-4619-9487-EB74B7DC441B}"/>
    <cellStyle name="Comma 2 3 2 5 2 5" xfId="11094" xr:uid="{554906E7-0C62-4A5A-BF39-C98043EE11F5}"/>
    <cellStyle name="Comma 2 3 2 5 2 5 2" xfId="21628" xr:uid="{3EA96D44-52B6-4731-A485-B25AB212F99F}"/>
    <cellStyle name="Comma 2 3 2 5 2 6" xfId="13746" xr:uid="{3E12BB67-31C0-48A7-AEA4-783291FF138A}"/>
    <cellStyle name="Comma 2 3 2 5 2 7" xfId="3206" xr:uid="{9998BB13-F667-4CD4-9D57-7EE0B4136D0A}"/>
    <cellStyle name="Comma 2 3 2 5 3" xfId="476" xr:uid="{00000000-0005-0000-0000-0000AA010000}"/>
    <cellStyle name="Comma 2 3 2 5 3 2" xfId="5841" xr:uid="{371D3F0F-E827-4E7A-8581-ED02B98E7375}"/>
    <cellStyle name="Comma 2 3 2 5 3 2 2" xfId="16375" xr:uid="{3870947F-22A3-445B-AE14-9C5A0DA48A7F}"/>
    <cellStyle name="Comma 2 3 2 5 3 3" xfId="8469" xr:uid="{24765864-B443-437C-85A2-4CEC535E260A}"/>
    <cellStyle name="Comma 2 3 2 5 3 3 2" xfId="19003" xr:uid="{34541E8B-9EFA-4D9C-90B4-83E234CD2466}"/>
    <cellStyle name="Comma 2 3 2 5 3 4" xfId="11096" xr:uid="{8F2D4FEF-9F93-48F3-A0F9-7CA80FC25110}"/>
    <cellStyle name="Comma 2 3 2 5 3 4 2" xfId="21630" xr:uid="{53DD797A-572A-4D2C-8E71-A593F97E057A}"/>
    <cellStyle name="Comma 2 3 2 5 3 5" xfId="13748" xr:uid="{34282898-4B46-4EF2-87ED-A734626A8D32}"/>
    <cellStyle name="Comma 2 3 2 5 3 6" xfId="3208" xr:uid="{CE8EC5F5-8D03-4B92-B3EB-32A5F235247D}"/>
    <cellStyle name="Comma 2 3 2 5 4" xfId="477" xr:uid="{00000000-0005-0000-0000-0000AB010000}"/>
    <cellStyle name="Comma 2 3 2 5 4 2" xfId="5842" xr:uid="{BAE7DB8A-B85E-479E-952E-D3D7ECE05496}"/>
    <cellStyle name="Comma 2 3 2 5 4 2 2" xfId="16376" xr:uid="{F51F2C23-B9EA-45AE-A1A0-CD025D1519FD}"/>
    <cellStyle name="Comma 2 3 2 5 4 3" xfId="8470" xr:uid="{B22AADDA-9A98-491F-B518-15BEF8AA30E3}"/>
    <cellStyle name="Comma 2 3 2 5 4 3 2" xfId="19004" xr:uid="{9342C045-8462-4637-8E1C-1B99FD889F67}"/>
    <cellStyle name="Comma 2 3 2 5 4 4" xfId="11097" xr:uid="{DC86940F-6DA2-4E69-813B-25BA5D89F5E5}"/>
    <cellStyle name="Comma 2 3 2 5 4 4 2" xfId="21631" xr:uid="{175AC940-FA54-40E0-A2C8-E937967955ED}"/>
    <cellStyle name="Comma 2 3 2 5 4 5" xfId="13749" xr:uid="{18C562AB-710F-4CF3-BA02-D0F67C34F6E1}"/>
    <cellStyle name="Comma 2 3 2 5 4 6" xfId="3209" xr:uid="{A0A2BB5F-5BF4-4EF8-9951-FC1602D8F5A4}"/>
    <cellStyle name="Comma 2 3 2 5 5" xfId="5838" xr:uid="{E2683C36-0427-44E8-B34C-51C3AD18783B}"/>
    <cellStyle name="Comma 2 3 2 5 5 2" xfId="16372" xr:uid="{EB0BFA19-3D76-47F3-9F7B-C1E1691EA823}"/>
    <cellStyle name="Comma 2 3 2 5 6" xfId="8466" xr:uid="{C7397E07-DDE3-4596-AC61-AD047FD21B04}"/>
    <cellStyle name="Comma 2 3 2 5 6 2" xfId="19000" xr:uid="{0A138A36-6199-4A8A-A6CF-714BF91208E7}"/>
    <cellStyle name="Comma 2 3 2 5 7" xfId="11093" xr:uid="{56789ECC-CC74-400A-925F-4108592BB276}"/>
    <cellStyle name="Comma 2 3 2 5 7 2" xfId="21627" xr:uid="{E35039A4-547D-49B0-B163-FA20D076FA31}"/>
    <cellStyle name="Comma 2 3 2 5 8" xfId="13745" xr:uid="{1A1C73F7-F2BB-4517-95C0-26C5A70919B8}"/>
    <cellStyle name="Comma 2 3 2 5 9" xfId="3205" xr:uid="{BE2951CC-D183-4D50-87C0-046D9FB39A21}"/>
    <cellStyle name="Comma 2 3 2 6" xfId="478" xr:uid="{00000000-0005-0000-0000-0000AC010000}"/>
    <cellStyle name="Comma 2 3 2 6 2" xfId="479" xr:uid="{00000000-0005-0000-0000-0000AD010000}"/>
    <cellStyle name="Comma 2 3 2 6 2 2" xfId="480" xr:uid="{00000000-0005-0000-0000-0000AE010000}"/>
    <cellStyle name="Comma 2 3 2 6 2 2 2" xfId="5845" xr:uid="{A0ED3402-E210-420E-A788-66283E46F0FE}"/>
    <cellStyle name="Comma 2 3 2 6 2 2 2 2" xfId="16379" xr:uid="{8ED43E44-D742-4CAB-AD1C-5583A82BFE01}"/>
    <cellStyle name="Comma 2 3 2 6 2 2 3" xfId="8473" xr:uid="{D0C8F84E-4ADA-45F7-8826-E964DAB44D26}"/>
    <cellStyle name="Comma 2 3 2 6 2 2 3 2" xfId="19007" xr:uid="{E8FFB2FC-C791-4A59-BECC-03D0E21422DC}"/>
    <cellStyle name="Comma 2 3 2 6 2 2 4" xfId="11100" xr:uid="{12DAA68A-5520-40FC-9CE9-48414FBF4FEF}"/>
    <cellStyle name="Comma 2 3 2 6 2 2 4 2" xfId="21634" xr:uid="{A08F47A8-39B9-4F8E-9E34-A893A7A1A6EE}"/>
    <cellStyle name="Comma 2 3 2 6 2 2 5" xfId="13752" xr:uid="{66B7D8F8-C743-4CB5-81A1-AD36E050F888}"/>
    <cellStyle name="Comma 2 3 2 6 2 2 6" xfId="3212" xr:uid="{3D87979B-F5C5-49BB-8282-8029E2681F30}"/>
    <cellStyle name="Comma 2 3 2 6 2 3" xfId="5844" xr:uid="{4CC50C86-FC52-45A1-9EBF-737B28AD4467}"/>
    <cellStyle name="Comma 2 3 2 6 2 3 2" xfId="16378" xr:uid="{F970BE21-6776-4F17-B56C-17129E255E16}"/>
    <cellStyle name="Comma 2 3 2 6 2 4" xfId="8472" xr:uid="{C7ADAAD1-D87A-4ADE-9498-7A0B577C00DD}"/>
    <cellStyle name="Comma 2 3 2 6 2 4 2" xfId="19006" xr:uid="{040BC499-3E35-46D3-9A68-ACE13D13E31E}"/>
    <cellStyle name="Comma 2 3 2 6 2 5" xfId="11099" xr:uid="{7830F4D1-89AD-4F99-BBD9-53FA9D0DB826}"/>
    <cellStyle name="Comma 2 3 2 6 2 5 2" xfId="21633" xr:uid="{06F545A5-0691-4101-9F0B-429DC0C1D60E}"/>
    <cellStyle name="Comma 2 3 2 6 2 6" xfId="13751" xr:uid="{BE4658A3-3821-45AF-8194-7626F557AF71}"/>
    <cellStyle name="Comma 2 3 2 6 2 7" xfId="3211" xr:uid="{6A90D822-F8DD-4675-A1CC-F4B9F9B433CE}"/>
    <cellStyle name="Comma 2 3 2 6 3" xfId="481" xr:uid="{00000000-0005-0000-0000-0000AF010000}"/>
    <cellStyle name="Comma 2 3 2 6 3 2" xfId="5846" xr:uid="{AFB69EBF-E6E8-4659-8A9D-59819D351FD2}"/>
    <cellStyle name="Comma 2 3 2 6 3 2 2" xfId="16380" xr:uid="{7ECDB88F-32F6-46F8-ACF0-37B9628CDC6F}"/>
    <cellStyle name="Comma 2 3 2 6 3 3" xfId="8474" xr:uid="{07D7843C-CD48-4D9D-BA4D-72241EC3A6FC}"/>
    <cellStyle name="Comma 2 3 2 6 3 3 2" xfId="19008" xr:uid="{0B098AE8-84EB-4D94-AFAF-890F74A8DA98}"/>
    <cellStyle name="Comma 2 3 2 6 3 4" xfId="11101" xr:uid="{56A9D21C-2B0C-412B-90F9-71E6A3C5E5FB}"/>
    <cellStyle name="Comma 2 3 2 6 3 4 2" xfId="21635" xr:uid="{D020C424-E317-45CB-A298-B5C45505E03F}"/>
    <cellStyle name="Comma 2 3 2 6 3 5" xfId="13753" xr:uid="{3D60A09E-95EC-4806-819C-636925557543}"/>
    <cellStyle name="Comma 2 3 2 6 3 6" xfId="3213" xr:uid="{0B17925B-1A01-4EEA-A631-3EF8F6CD8B0F}"/>
    <cellStyle name="Comma 2 3 2 6 4" xfId="482" xr:uid="{00000000-0005-0000-0000-0000B0010000}"/>
    <cellStyle name="Comma 2 3 2 6 4 2" xfId="5847" xr:uid="{37B869A7-F2F4-4B2C-82F0-801FC9FD42BD}"/>
    <cellStyle name="Comma 2 3 2 6 4 2 2" xfId="16381" xr:uid="{BC4DC065-78CB-47E7-8EC6-8684E2B2E1AB}"/>
    <cellStyle name="Comma 2 3 2 6 4 3" xfId="8475" xr:uid="{4FB75FEA-CCBF-45B3-9EC9-69E4DF79BA3A}"/>
    <cellStyle name="Comma 2 3 2 6 4 3 2" xfId="19009" xr:uid="{50EA9F0A-1272-4DFA-856C-EC1E2F780FE1}"/>
    <cellStyle name="Comma 2 3 2 6 4 4" xfId="11102" xr:uid="{A0564FC3-51D4-4498-9F83-3D1D270B380A}"/>
    <cellStyle name="Comma 2 3 2 6 4 4 2" xfId="21636" xr:uid="{1C15ADF5-35F2-40A6-8B3C-24CB4E7A68BB}"/>
    <cellStyle name="Comma 2 3 2 6 4 5" xfId="13754" xr:uid="{122E6506-48AE-45FA-8B09-D6465B65C797}"/>
    <cellStyle name="Comma 2 3 2 6 4 6" xfId="3214" xr:uid="{D02E33B1-3C0B-40A8-BA22-507C809185BB}"/>
    <cellStyle name="Comma 2 3 2 6 5" xfId="5843" xr:uid="{1A02F947-16C6-4ED3-B59B-17D899F1FA0F}"/>
    <cellStyle name="Comma 2 3 2 6 5 2" xfId="16377" xr:uid="{1FFB7C80-A3B3-4031-A39E-2E59868D4B32}"/>
    <cellStyle name="Comma 2 3 2 6 6" xfId="8471" xr:uid="{4F01DA52-CB66-475D-BF82-48D1275D0732}"/>
    <cellStyle name="Comma 2 3 2 6 6 2" xfId="19005" xr:uid="{A44F5867-A9DF-43DB-AEF2-D0C62F6EB7F3}"/>
    <cellStyle name="Comma 2 3 2 6 7" xfId="11098" xr:uid="{BBEEE163-5763-477A-B36F-A1CE4FE01E52}"/>
    <cellStyle name="Comma 2 3 2 6 7 2" xfId="21632" xr:uid="{F0ACC6DE-FDFD-492F-B21F-1B2C7CC5AD37}"/>
    <cellStyle name="Comma 2 3 2 6 8" xfId="13750" xr:uid="{1F256A6C-9FC7-4D5C-BDC7-FCE2F551023F}"/>
    <cellStyle name="Comma 2 3 2 6 9" xfId="3210" xr:uid="{C9A875D5-81C0-4C44-AE3D-BED1172FFFA2}"/>
    <cellStyle name="Comma 2 3 2 7" xfId="483" xr:uid="{00000000-0005-0000-0000-0000B1010000}"/>
    <cellStyle name="Comma 2 3 2 7 2" xfId="484" xr:uid="{00000000-0005-0000-0000-0000B2010000}"/>
    <cellStyle name="Comma 2 3 2 7 2 2" xfId="5849" xr:uid="{94204C16-9B30-4FE3-B4D8-AFC04E9125EE}"/>
    <cellStyle name="Comma 2 3 2 7 2 2 2" xfId="16383" xr:uid="{F092E1CE-88D6-4ABD-96A9-4BE75E3F3620}"/>
    <cellStyle name="Comma 2 3 2 7 2 3" xfId="8477" xr:uid="{80209CC9-FE84-4CC1-BFDC-883C449EDD6F}"/>
    <cellStyle name="Comma 2 3 2 7 2 3 2" xfId="19011" xr:uid="{0A4EF180-7BE0-48B7-BD25-B2158814BC92}"/>
    <cellStyle name="Comma 2 3 2 7 2 4" xfId="11104" xr:uid="{725DC4C0-1DB4-4DAD-8F7C-D046DD432996}"/>
    <cellStyle name="Comma 2 3 2 7 2 4 2" xfId="21638" xr:uid="{A47F30E4-7BC1-4E92-91F0-D32CE575C35C}"/>
    <cellStyle name="Comma 2 3 2 7 2 5" xfId="13756" xr:uid="{6913B5EB-024F-4259-9136-A595AFA72CE7}"/>
    <cellStyle name="Comma 2 3 2 7 2 6" xfId="3216" xr:uid="{CC3A8C41-A3B9-4DDA-B830-C9CCECF0A71B}"/>
    <cellStyle name="Comma 2 3 2 7 3" xfId="485" xr:uid="{00000000-0005-0000-0000-0000B3010000}"/>
    <cellStyle name="Comma 2 3 2 7 3 2" xfId="5850" xr:uid="{1024C654-8DC1-4CE7-A634-70542027B8E6}"/>
    <cellStyle name="Comma 2 3 2 7 3 2 2" xfId="16384" xr:uid="{B43D36DC-D032-445E-8968-2B8EB62B973C}"/>
    <cellStyle name="Comma 2 3 2 7 3 3" xfId="8478" xr:uid="{5816C463-99D9-4F8A-911B-A1827EB9FA89}"/>
    <cellStyle name="Comma 2 3 2 7 3 3 2" xfId="19012" xr:uid="{FE286E7C-1A66-4BA0-AB6E-D716144A5B6A}"/>
    <cellStyle name="Comma 2 3 2 7 3 4" xfId="11105" xr:uid="{62473450-4D9E-4301-9F21-B9715391EC84}"/>
    <cellStyle name="Comma 2 3 2 7 3 4 2" xfId="21639" xr:uid="{D5F89BFC-893B-437A-8FE8-5B383EEBA031}"/>
    <cellStyle name="Comma 2 3 2 7 3 5" xfId="13757" xr:uid="{5051BA3F-A590-4ABA-A747-2243B9C2A5B8}"/>
    <cellStyle name="Comma 2 3 2 7 3 6" xfId="3217" xr:uid="{FEF144A7-1D00-48F9-88AE-7C6933782C40}"/>
    <cellStyle name="Comma 2 3 2 7 4" xfId="5848" xr:uid="{3AA80000-1611-4261-AB3E-4DD359614E91}"/>
    <cellStyle name="Comma 2 3 2 7 4 2" xfId="16382" xr:uid="{62811177-7730-4E87-BF7E-1E893AFB04BC}"/>
    <cellStyle name="Comma 2 3 2 7 5" xfId="8476" xr:uid="{C7C88A1C-0980-4A4D-A28D-9C94EBA62C06}"/>
    <cellStyle name="Comma 2 3 2 7 5 2" xfId="19010" xr:uid="{95CBBBAF-721D-40B5-82EF-72223BDDB3CB}"/>
    <cellStyle name="Comma 2 3 2 7 6" xfId="11103" xr:uid="{C9A4D2F5-3EE7-4149-AB0C-C9244BF3A153}"/>
    <cellStyle name="Comma 2 3 2 7 6 2" xfId="21637" xr:uid="{7F7E3B6B-3757-432E-831E-7B49BF28588C}"/>
    <cellStyle name="Comma 2 3 2 7 7" xfId="13755" xr:uid="{D7534C37-666A-4D36-AD87-ABBFF5AF3C5B}"/>
    <cellStyle name="Comma 2 3 2 7 8" xfId="3215" xr:uid="{033A7CF6-435B-4F7A-BB5A-F30CAAD27617}"/>
    <cellStyle name="Comma 2 3 2 8" xfId="486" xr:uid="{00000000-0005-0000-0000-0000B4010000}"/>
    <cellStyle name="Comma 2 3 2 8 2" xfId="487" xr:uid="{00000000-0005-0000-0000-0000B5010000}"/>
    <cellStyle name="Comma 2 3 2 8 2 2" xfId="5852" xr:uid="{D1D865C9-3DEA-43A2-82A7-49C23C3D4BF9}"/>
    <cellStyle name="Comma 2 3 2 8 2 2 2" xfId="16386" xr:uid="{A03CC943-54F3-4E38-A382-177825603AF5}"/>
    <cellStyle name="Comma 2 3 2 8 2 3" xfId="8480" xr:uid="{F9E8334E-8685-4D00-AC4E-1C8C5C4D01CE}"/>
    <cellStyle name="Comma 2 3 2 8 2 3 2" xfId="19014" xr:uid="{D4E41190-C047-4E3F-9473-AA0535467825}"/>
    <cellStyle name="Comma 2 3 2 8 2 4" xfId="11107" xr:uid="{F907E553-319F-4AE5-9F96-A9FDB4EDB958}"/>
    <cellStyle name="Comma 2 3 2 8 2 4 2" xfId="21641" xr:uid="{4E3AA7CD-3179-4B38-9C3F-EC9DAF73D9BC}"/>
    <cellStyle name="Comma 2 3 2 8 2 5" xfId="13759" xr:uid="{B8979D56-D8C5-4C1D-B221-FBB1B76BBAEC}"/>
    <cellStyle name="Comma 2 3 2 8 2 6" xfId="3219" xr:uid="{3E3BA75C-A0B3-462A-9CFD-98CB3F823EA6}"/>
    <cellStyle name="Comma 2 3 2 8 3" xfId="5851" xr:uid="{F229E225-2BCC-4C9C-B816-6830A6C5D137}"/>
    <cellStyle name="Comma 2 3 2 8 3 2" xfId="16385" xr:uid="{6E131E68-A1B4-4328-9AFC-37420BAE9606}"/>
    <cellStyle name="Comma 2 3 2 8 4" xfId="8479" xr:uid="{65524C39-C0C9-4369-B2FA-0EC7804AED8F}"/>
    <cellStyle name="Comma 2 3 2 8 4 2" xfId="19013" xr:uid="{3CD43774-4DE1-459C-998E-D1487C4398FE}"/>
    <cellStyle name="Comma 2 3 2 8 5" xfId="11106" xr:uid="{7DCCC53B-3387-4BD1-92B8-29946633AE83}"/>
    <cellStyle name="Comma 2 3 2 8 5 2" xfId="21640" xr:uid="{28476664-1BC6-4AA0-A092-3C01C55DC9C4}"/>
    <cellStyle name="Comma 2 3 2 8 6" xfId="13758" xr:uid="{48A98E72-70CF-448E-A2F5-666247F9B54F}"/>
    <cellStyle name="Comma 2 3 2 8 7" xfId="3218" xr:uid="{F10AA4D1-4BA8-4D54-A843-E7187DB2A41F}"/>
    <cellStyle name="Comma 2 3 2 9" xfId="488" xr:uid="{00000000-0005-0000-0000-0000B6010000}"/>
    <cellStyle name="Comma 2 3 2 9 2" xfId="5853" xr:uid="{82BE22C8-9D88-4E9A-8339-596E58B6F1C9}"/>
    <cellStyle name="Comma 2 3 2 9 2 2" xfId="16387" xr:uid="{BDC34152-A50F-4702-90C7-D553C57A0A23}"/>
    <cellStyle name="Comma 2 3 2 9 3" xfId="8481" xr:uid="{C6EA0EFC-D398-4E6F-AE73-3C2116AAEF53}"/>
    <cellStyle name="Comma 2 3 2 9 3 2" xfId="19015" xr:uid="{BE4B8BBD-35C1-46C2-87BB-2EB0E50A0255}"/>
    <cellStyle name="Comma 2 3 2 9 4" xfId="11108" xr:uid="{312BD52D-DFD7-4A60-A9D6-032714444DD7}"/>
    <cellStyle name="Comma 2 3 2 9 4 2" xfId="21642" xr:uid="{ABAC1FCE-7B2B-4306-8471-334FCD4CC96D}"/>
    <cellStyle name="Comma 2 3 2 9 5" xfId="13760" xr:uid="{168AF1A6-513B-4DEA-B1B0-C11A894FCFB2}"/>
    <cellStyle name="Comma 2 3 2 9 6" xfId="3220" xr:uid="{EEE23D7D-E662-499D-A116-17F082079384}"/>
    <cellStyle name="Comma 2 3 20" xfId="13341" xr:uid="{F0D915DB-D757-4AF9-B7C4-01A868E26324}"/>
    <cellStyle name="Comma 2 3 21" xfId="2799" xr:uid="{E6CC5625-A127-41D3-B6CF-528FCE1CD911}"/>
    <cellStyle name="Comma 2 3 3" xfId="67" xr:uid="{00000000-0005-0000-0000-0000B7010000}"/>
    <cellStyle name="Comma 2 3 3 10" xfId="490" xr:uid="{00000000-0005-0000-0000-0000B8010000}"/>
    <cellStyle name="Comma 2 3 3 10 2" xfId="5855" xr:uid="{D3E8BEFC-CBF2-452D-9FFD-57D5EF5BA958}"/>
    <cellStyle name="Comma 2 3 3 10 2 2" xfId="16389" xr:uid="{FF08BEE2-1DB0-46B1-A9F0-C62696383DE5}"/>
    <cellStyle name="Comma 2 3 3 10 3" xfId="8483" xr:uid="{784DCAB9-7770-4ABF-996C-805133F53677}"/>
    <cellStyle name="Comma 2 3 3 10 3 2" xfId="19017" xr:uid="{440C971A-ECD9-4808-810F-5213406EBFCA}"/>
    <cellStyle name="Comma 2 3 3 10 4" xfId="11110" xr:uid="{8EE0DBD8-8426-4ED5-A532-1658A8081BB3}"/>
    <cellStyle name="Comma 2 3 3 10 4 2" xfId="21644" xr:uid="{84A208F7-2B07-4B60-B57F-40979FEFE1E3}"/>
    <cellStyle name="Comma 2 3 3 10 5" xfId="13762" xr:uid="{1A3F8F07-36E6-4FC0-A3EB-776CA5752D4B}"/>
    <cellStyle name="Comma 2 3 3 10 6" xfId="3222" xr:uid="{765E5694-29C6-4B4C-8B20-BD4ABEF0197E}"/>
    <cellStyle name="Comma 2 3 3 11" xfId="2585" xr:uid="{00000000-0005-0000-0000-0000B9010000}"/>
    <cellStyle name="Comma 2 3 3 11 2" xfId="7910" xr:uid="{9ED61297-3476-4B99-A75A-DAFC5FDD3FAA}"/>
    <cellStyle name="Comma 2 3 3 11 2 2" xfId="18444" xr:uid="{5AE95301-3A4D-4D18-B814-2BEFE91A02D1}"/>
    <cellStyle name="Comma 2 3 3 11 3" xfId="10538" xr:uid="{C0335B78-2559-4385-8B05-23EF065F648E}"/>
    <cellStyle name="Comma 2 3 3 11 3 2" xfId="21072" xr:uid="{F5DDB5AC-4EA3-44DA-9DB9-D76EDA75DAD9}"/>
    <cellStyle name="Comma 2 3 3 11 4" xfId="13165" xr:uid="{A91A8EC4-205F-417D-A75E-89E3799834FF}"/>
    <cellStyle name="Comma 2 3 3 11 4 2" xfId="23699" xr:uid="{93F25320-2CA4-4BB5-B122-C6F2E76D133D}"/>
    <cellStyle name="Comma 2 3 3 11 5" xfId="15817" xr:uid="{157DC897-C2FF-4FEF-8E22-DBBB7232A97C}"/>
    <cellStyle name="Comma 2 3 3 11 6" xfId="5278" xr:uid="{7D7E0F75-69DB-47F3-99ED-213A7699BA3E}"/>
    <cellStyle name="Comma 2 3 3 12" xfId="2645" xr:uid="{00000000-0005-0000-0000-0000BA010000}"/>
    <cellStyle name="Comma 2 3 3 12 2" xfId="7964" xr:uid="{BEAF0C4C-4B4D-4319-B5D0-66D4B54BC8F1}"/>
    <cellStyle name="Comma 2 3 3 12 2 2" xfId="18498" xr:uid="{9F91B5B7-3C67-4B5A-95C7-E1E3B27073A1}"/>
    <cellStyle name="Comma 2 3 3 12 3" xfId="10592" xr:uid="{2C05E758-F049-45A5-A744-D55ADE811539}"/>
    <cellStyle name="Comma 2 3 3 12 3 2" xfId="21126" xr:uid="{ED7AF75C-8207-403E-934D-F9FA411CCA3E}"/>
    <cellStyle name="Comma 2 3 3 12 4" xfId="13219" xr:uid="{4BDDABC6-F1F6-414E-97CF-13F9DE0A8242}"/>
    <cellStyle name="Comma 2 3 3 12 4 2" xfId="23753" xr:uid="{1FA1E75E-C915-4378-ACB9-7A6F0A15F05F}"/>
    <cellStyle name="Comma 2 3 3 12 5" xfId="15871" xr:uid="{BFAFA7F6-43B6-49F4-80E1-F96C1E0F60B5}"/>
    <cellStyle name="Comma 2 3 3 12 6" xfId="5332" xr:uid="{77B85AAD-108A-4219-895E-29EF32494051}"/>
    <cellStyle name="Comma 2 3 3 13" xfId="489" xr:uid="{00000000-0005-0000-0000-0000BB010000}"/>
    <cellStyle name="Comma 2 3 3 13 2" xfId="5854" xr:uid="{A003EAD2-1445-4466-BBF3-59D47E440999}"/>
    <cellStyle name="Comma 2 3 3 13 2 2" xfId="16388" xr:uid="{9BFD7FFD-6819-472E-9151-102554B0E196}"/>
    <cellStyle name="Comma 2 3 3 13 3" xfId="8482" xr:uid="{A1EB5BF3-27B9-40E4-A9F9-FC9B8F8AA6EF}"/>
    <cellStyle name="Comma 2 3 3 13 3 2" xfId="19016" xr:uid="{469EC546-D220-4794-AB36-A8B036B41930}"/>
    <cellStyle name="Comma 2 3 3 13 4" xfId="11109" xr:uid="{32E247D7-2C6D-418F-B923-D36C172B677B}"/>
    <cellStyle name="Comma 2 3 3 13 4 2" xfId="21643" xr:uid="{E1CB262A-B1FF-4913-9075-0BCA17A8B7AE}"/>
    <cellStyle name="Comma 2 3 3 13 5" xfId="13761" xr:uid="{EF895AA4-C606-46B4-A0D1-E31E7AA40B2A}"/>
    <cellStyle name="Comma 2 3 3 13 6" xfId="3221" xr:uid="{3B8EF855-38EA-4AAA-AFD5-413559963911}"/>
    <cellStyle name="Comma 2 3 3 14" xfId="5445" xr:uid="{304A1C64-51F3-48D2-B0F8-FE69536AB73C}"/>
    <cellStyle name="Comma 2 3 3 14 2" xfId="15979" xr:uid="{A4ED4FDA-6E7C-448A-BBB7-42B302992EAB}"/>
    <cellStyle name="Comma 2 3 3 15" xfId="8073" xr:uid="{F30329E5-71B6-40AF-A89F-12AE123FD7CF}"/>
    <cellStyle name="Comma 2 3 3 15 2" xfId="18607" xr:uid="{027B9460-01D8-4713-9CE0-A53F74E6763C}"/>
    <cellStyle name="Comma 2 3 3 16" xfId="10700" xr:uid="{D69143E7-F644-4479-8B60-086BF649BF75}"/>
    <cellStyle name="Comma 2 3 3 16 2" xfId="21234" xr:uid="{E1DC0110-0403-43D9-8689-92412145D11B}"/>
    <cellStyle name="Comma 2 3 3 17" xfId="13353" xr:uid="{09C1B66A-1702-414B-9CE3-E31CE8823C26}"/>
    <cellStyle name="Comma 2 3 3 18" xfId="2811" xr:uid="{0BC5E8CF-DEDE-41DE-BF94-761E775814D2}"/>
    <cellStyle name="Comma 2 3 3 2" xfId="96" xr:uid="{00000000-0005-0000-0000-0000BC010000}"/>
    <cellStyle name="Comma 2 3 3 2 10" xfId="2613" xr:uid="{00000000-0005-0000-0000-0000BD010000}"/>
    <cellStyle name="Comma 2 3 3 2 10 2" xfId="7937" xr:uid="{55D4B636-A614-4C98-8B5E-506ECDDCBA84}"/>
    <cellStyle name="Comma 2 3 3 2 10 2 2" xfId="18471" xr:uid="{F170A047-3EC6-4876-86BC-38A140B116A3}"/>
    <cellStyle name="Comma 2 3 3 2 10 3" xfId="10565" xr:uid="{C0BE5FA4-2264-4461-9332-CC033F45FDF9}"/>
    <cellStyle name="Comma 2 3 3 2 10 3 2" xfId="21099" xr:uid="{592FE721-C7A3-4AAE-B376-BF2A785553AB}"/>
    <cellStyle name="Comma 2 3 3 2 10 4" xfId="13192" xr:uid="{BD831393-4B00-4B87-8851-845A40ABB6A6}"/>
    <cellStyle name="Comma 2 3 3 2 10 4 2" xfId="23726" xr:uid="{E9FBCD66-1D95-43CA-9D27-224B6357B5BE}"/>
    <cellStyle name="Comma 2 3 3 2 10 5" xfId="15844" xr:uid="{F54C9AC7-5D11-40A0-892F-8EF940735BE7}"/>
    <cellStyle name="Comma 2 3 3 2 10 6" xfId="5305" xr:uid="{36EF2968-F968-4508-B63E-72EADDD3744D}"/>
    <cellStyle name="Comma 2 3 3 2 11" xfId="2672" xr:uid="{00000000-0005-0000-0000-0000BE010000}"/>
    <cellStyle name="Comma 2 3 3 2 11 2" xfId="7991" xr:uid="{69FBA0C4-90EF-48AD-9699-CC942AE72D18}"/>
    <cellStyle name="Comma 2 3 3 2 11 2 2" xfId="18525" xr:uid="{0E84655D-F541-49B2-8CFC-B719E04CD89C}"/>
    <cellStyle name="Comma 2 3 3 2 11 3" xfId="10619" xr:uid="{BE534E0C-C5F9-45F8-A9D0-A43772C33664}"/>
    <cellStyle name="Comma 2 3 3 2 11 3 2" xfId="21153" xr:uid="{299FF8EE-5634-411D-9187-5ABE149DC91D}"/>
    <cellStyle name="Comma 2 3 3 2 11 4" xfId="13246" xr:uid="{B391632C-66DD-4F9B-BCC0-91CECFD649C4}"/>
    <cellStyle name="Comma 2 3 3 2 11 4 2" xfId="23780" xr:uid="{E01E3E51-3350-4CC4-A96E-CEB583781C64}"/>
    <cellStyle name="Comma 2 3 3 2 11 5" xfId="15898" xr:uid="{39D59EC8-9B1A-42CC-934F-9DE7CBF705A6}"/>
    <cellStyle name="Comma 2 3 3 2 11 6" xfId="5359" xr:uid="{92024D98-1661-4A14-8824-B01E3CE606F0}"/>
    <cellStyle name="Comma 2 3 3 2 12" xfId="491" xr:uid="{00000000-0005-0000-0000-0000BF010000}"/>
    <cellStyle name="Comma 2 3 3 2 12 2" xfId="5856" xr:uid="{A4B9B465-0F9F-49DF-8DFE-B91E07359BA6}"/>
    <cellStyle name="Comma 2 3 3 2 12 2 2" xfId="16390" xr:uid="{AB814BA4-36D7-4FAD-8270-C315D540A101}"/>
    <cellStyle name="Comma 2 3 3 2 12 3" xfId="8484" xr:uid="{D993F4FD-7FC9-4A7B-B5D7-B8E961A73627}"/>
    <cellStyle name="Comma 2 3 3 2 12 3 2" xfId="19018" xr:uid="{7648D346-6AA0-4B96-91F1-36D4574C3E55}"/>
    <cellStyle name="Comma 2 3 3 2 12 4" xfId="11111" xr:uid="{5F0A4CEF-39E4-4645-AA6C-3CAF05902612}"/>
    <cellStyle name="Comma 2 3 3 2 12 4 2" xfId="21645" xr:uid="{1EB176FD-B37A-4AFA-9538-0F3DD031D300}"/>
    <cellStyle name="Comma 2 3 3 2 12 5" xfId="13763" xr:uid="{6D48D058-7CDF-401D-B0DA-58D2E7DAA7EA}"/>
    <cellStyle name="Comma 2 3 3 2 12 6" xfId="3223" xr:uid="{D009CF33-4C5B-4EF0-8CCB-D752E15CC0CA}"/>
    <cellStyle name="Comma 2 3 3 2 13" xfId="5472" xr:uid="{547EE667-0353-4994-96EB-EBFC05A0FC78}"/>
    <cellStyle name="Comma 2 3 3 2 13 2" xfId="16006" xr:uid="{D361CDF9-C11A-4B24-AC03-CA1A4E638F88}"/>
    <cellStyle name="Comma 2 3 3 2 14" xfId="8100" xr:uid="{7B8D9927-507E-4514-AB95-DAA8185D2B87}"/>
    <cellStyle name="Comma 2 3 3 2 14 2" xfId="18634" xr:uid="{911D4BBD-271A-4EAB-A107-726A3C093A25}"/>
    <cellStyle name="Comma 2 3 3 2 15" xfId="10727" xr:uid="{8B2DC597-9E05-4849-83FC-67361C4789F2}"/>
    <cellStyle name="Comma 2 3 3 2 15 2" xfId="21261" xr:uid="{F2A212DA-7532-41D0-83D1-B9DD78934C92}"/>
    <cellStyle name="Comma 2 3 3 2 16" xfId="13379" xr:uid="{2FB036F8-F5A4-4EE4-AB47-81D0A73B3C07}"/>
    <cellStyle name="Comma 2 3 3 2 17" xfId="2839" xr:uid="{55D4388E-831D-4A73-820B-2F0827F1DB5E}"/>
    <cellStyle name="Comma 2 3 3 2 2" xfId="150" xr:uid="{00000000-0005-0000-0000-0000C0010000}"/>
    <cellStyle name="Comma 2 3 3 2 2 10" xfId="13433" xr:uid="{262E6E71-F2D7-4E73-8A66-3E35DE92EDFE}"/>
    <cellStyle name="Comma 2 3 3 2 2 11" xfId="2893" xr:uid="{211E3124-12BC-4423-8E59-904F7C60ABAD}"/>
    <cellStyle name="Comma 2 3 3 2 2 2" xfId="493" xr:uid="{00000000-0005-0000-0000-0000C1010000}"/>
    <cellStyle name="Comma 2 3 3 2 2 2 2" xfId="494" xr:uid="{00000000-0005-0000-0000-0000C2010000}"/>
    <cellStyle name="Comma 2 3 3 2 2 2 2 2" xfId="5859" xr:uid="{3213ABA3-718E-4056-A8BB-02AD9E35CFB1}"/>
    <cellStyle name="Comma 2 3 3 2 2 2 2 2 2" xfId="16393" xr:uid="{7EF944D3-960C-4FD2-83FF-8333F5F999D6}"/>
    <cellStyle name="Comma 2 3 3 2 2 2 2 3" xfId="8487" xr:uid="{D3B612A7-6FA3-4785-92A6-054D14C9F958}"/>
    <cellStyle name="Comma 2 3 3 2 2 2 2 3 2" xfId="19021" xr:uid="{B924051F-3714-4FF4-BEC7-697BC992E1FD}"/>
    <cellStyle name="Comma 2 3 3 2 2 2 2 4" xfId="11114" xr:uid="{925282E3-CDF6-4628-B18D-4D3BE4C150F1}"/>
    <cellStyle name="Comma 2 3 3 2 2 2 2 4 2" xfId="21648" xr:uid="{CAD6F728-8B39-43F0-A635-3A51BA34AE13}"/>
    <cellStyle name="Comma 2 3 3 2 2 2 2 5" xfId="13766" xr:uid="{F0C7C19E-2D27-4C6E-9A92-D95D6BF4532C}"/>
    <cellStyle name="Comma 2 3 3 2 2 2 2 6" xfId="3226" xr:uid="{23E3EBC8-EF49-4B6C-8CED-E21A0218BBB0}"/>
    <cellStyle name="Comma 2 3 3 2 2 2 3" xfId="5858" xr:uid="{E5980823-DEB1-49FE-BAD1-1885DA8D7178}"/>
    <cellStyle name="Comma 2 3 3 2 2 2 3 2" xfId="16392" xr:uid="{9EB5ECEE-2AB1-4141-BEAF-8B57FAE60FEB}"/>
    <cellStyle name="Comma 2 3 3 2 2 2 4" xfId="8486" xr:uid="{D3CD7F27-FDD6-4A7D-A949-2E2BADF88C29}"/>
    <cellStyle name="Comma 2 3 3 2 2 2 4 2" xfId="19020" xr:uid="{53F776DB-1625-429E-84CF-5E12288CB62D}"/>
    <cellStyle name="Comma 2 3 3 2 2 2 5" xfId="11113" xr:uid="{5A518029-42E7-4E9A-A575-173C57C1B7A9}"/>
    <cellStyle name="Comma 2 3 3 2 2 2 5 2" xfId="21647" xr:uid="{0598E69F-9A47-4988-AA7F-C7817132850A}"/>
    <cellStyle name="Comma 2 3 3 2 2 2 6" xfId="13765" xr:uid="{346B6B78-5D82-4048-85BE-4EDABA2AA827}"/>
    <cellStyle name="Comma 2 3 3 2 2 2 7" xfId="3225" xr:uid="{AB174475-1E7F-44FF-8D89-B846F0A42BB2}"/>
    <cellStyle name="Comma 2 3 3 2 2 3" xfId="495" xr:uid="{00000000-0005-0000-0000-0000C3010000}"/>
    <cellStyle name="Comma 2 3 3 2 2 3 2" xfId="5860" xr:uid="{FF55043B-6D21-4B44-8F47-1DA8048588ED}"/>
    <cellStyle name="Comma 2 3 3 2 2 3 2 2" xfId="16394" xr:uid="{3ECBF69D-C880-46D9-B2D7-77A09E873404}"/>
    <cellStyle name="Comma 2 3 3 2 2 3 3" xfId="8488" xr:uid="{B7B82308-4837-49C1-8728-40530B781A69}"/>
    <cellStyle name="Comma 2 3 3 2 2 3 3 2" xfId="19022" xr:uid="{4AB2667D-9AA9-4933-8240-F85ECA7CF721}"/>
    <cellStyle name="Comma 2 3 3 2 2 3 4" xfId="11115" xr:uid="{5568975D-6F6B-49CE-82FE-B76C55167789}"/>
    <cellStyle name="Comma 2 3 3 2 2 3 4 2" xfId="21649" xr:uid="{82A66A34-2EC1-41AD-AF6D-DD9EFFA1DDD9}"/>
    <cellStyle name="Comma 2 3 3 2 2 3 5" xfId="13767" xr:uid="{A2D68717-CDDA-4DCC-A273-DC6F5597B61D}"/>
    <cellStyle name="Comma 2 3 3 2 2 3 6" xfId="3227" xr:uid="{FE49DB86-15D8-4916-AAD7-19E8F63844DD}"/>
    <cellStyle name="Comma 2 3 3 2 2 4" xfId="496" xr:uid="{00000000-0005-0000-0000-0000C4010000}"/>
    <cellStyle name="Comma 2 3 3 2 2 4 2" xfId="5861" xr:uid="{E72A0E70-0E3A-4FBD-92A3-59CC49CE5528}"/>
    <cellStyle name="Comma 2 3 3 2 2 4 2 2" xfId="16395" xr:uid="{351C8551-FEBE-4CBA-A269-A1D8D0D96253}"/>
    <cellStyle name="Comma 2 3 3 2 2 4 3" xfId="8489" xr:uid="{CC3DB6D4-BD6E-46F4-86E5-23A5CFAA2B12}"/>
    <cellStyle name="Comma 2 3 3 2 2 4 3 2" xfId="19023" xr:uid="{8D6A2F59-7C34-40DA-9E92-D6FD0B5EAA81}"/>
    <cellStyle name="Comma 2 3 3 2 2 4 4" xfId="11116" xr:uid="{126D9CC0-DC20-43C9-B954-FC0E37D4EE4B}"/>
    <cellStyle name="Comma 2 3 3 2 2 4 4 2" xfId="21650" xr:uid="{904043FD-C9EC-49D9-A5F5-E4CA0ED5100E}"/>
    <cellStyle name="Comma 2 3 3 2 2 4 5" xfId="13768" xr:uid="{4B272971-E777-4503-B941-871434F45D59}"/>
    <cellStyle name="Comma 2 3 3 2 2 4 6" xfId="3228" xr:uid="{BE81676E-3821-444F-9FC0-66C281F01F75}"/>
    <cellStyle name="Comma 2 3 3 2 2 5" xfId="2726" xr:uid="{00000000-0005-0000-0000-0000C5010000}"/>
    <cellStyle name="Comma 2 3 3 2 2 5 2" xfId="8045" xr:uid="{835B96E3-48D2-48A1-B6EB-5C0F9F667579}"/>
    <cellStyle name="Comma 2 3 3 2 2 5 2 2" xfId="18579" xr:uid="{883DE944-79FE-4BCE-AEEC-7568EEE1B5AB}"/>
    <cellStyle name="Comma 2 3 3 2 2 5 3" xfId="10673" xr:uid="{C2D8B900-1DCE-47B7-BBDE-C6280A306FB4}"/>
    <cellStyle name="Comma 2 3 3 2 2 5 3 2" xfId="21207" xr:uid="{7957BADA-D22E-470E-8E81-14EDEE94D560}"/>
    <cellStyle name="Comma 2 3 3 2 2 5 4" xfId="13300" xr:uid="{7D0A81A8-E13B-4433-BBBF-B6F105C2C27B}"/>
    <cellStyle name="Comma 2 3 3 2 2 5 4 2" xfId="23834" xr:uid="{54348F3C-D157-46B3-934E-B5DA6EC34B85}"/>
    <cellStyle name="Comma 2 3 3 2 2 5 5" xfId="15952" xr:uid="{C2A7BF72-1C70-4732-8796-A0DBE16FB25B}"/>
    <cellStyle name="Comma 2 3 3 2 2 5 6" xfId="5413" xr:uid="{8D44C452-BCC5-4703-88D1-63F494A9AFF4}"/>
    <cellStyle name="Comma 2 3 3 2 2 6" xfId="492" xr:uid="{00000000-0005-0000-0000-0000C6010000}"/>
    <cellStyle name="Comma 2 3 3 2 2 6 2" xfId="5857" xr:uid="{2DA56FA7-D50A-4794-B8E3-A11D73B50DC0}"/>
    <cellStyle name="Comma 2 3 3 2 2 6 2 2" xfId="16391" xr:uid="{47639F38-7CF9-4C5B-BCBB-DB972E3FA1F2}"/>
    <cellStyle name="Comma 2 3 3 2 2 6 3" xfId="8485" xr:uid="{E0E21E72-CCBE-4C7E-84F4-CF78192F6BAF}"/>
    <cellStyle name="Comma 2 3 3 2 2 6 3 2" xfId="19019" xr:uid="{33F81AE7-8347-4F93-B869-81DA754CD687}"/>
    <cellStyle name="Comma 2 3 3 2 2 6 4" xfId="11112" xr:uid="{79EBE405-7D5D-4EA2-AFF4-0E36FEEE19C1}"/>
    <cellStyle name="Comma 2 3 3 2 2 6 4 2" xfId="21646" xr:uid="{51CEAB67-FA0D-4E66-8F50-74005B81C400}"/>
    <cellStyle name="Comma 2 3 3 2 2 6 5" xfId="13764" xr:uid="{D374E131-0237-4B6A-8F96-970430766ABD}"/>
    <cellStyle name="Comma 2 3 3 2 2 6 6" xfId="3224" xr:uid="{55889082-2713-4B8E-8D45-CB5FBD21A2A9}"/>
    <cellStyle name="Comma 2 3 3 2 2 7" xfId="5526" xr:uid="{F0A91227-99A7-4E0F-AF7A-2939A077489C}"/>
    <cellStyle name="Comma 2 3 3 2 2 7 2" xfId="16060" xr:uid="{E63D1014-E72E-4C6E-BBE9-4D35D4529585}"/>
    <cellStyle name="Comma 2 3 3 2 2 8" xfId="8154" xr:uid="{44B8EA43-CB69-4AE2-9DFE-5B6FD61486AE}"/>
    <cellStyle name="Comma 2 3 3 2 2 8 2" xfId="18688" xr:uid="{D60D50AB-929C-47E5-929C-8C77C9DC69F4}"/>
    <cellStyle name="Comma 2 3 3 2 2 9" xfId="10781" xr:uid="{DB20EB25-D566-4ABF-BFC8-5349A9C789C5}"/>
    <cellStyle name="Comma 2 3 3 2 2 9 2" xfId="21315" xr:uid="{A5ACA476-62D2-48A2-8C5C-EC7875B849B0}"/>
    <cellStyle name="Comma 2 3 3 2 3" xfId="497" xr:uid="{00000000-0005-0000-0000-0000C7010000}"/>
    <cellStyle name="Comma 2 3 3 2 3 2" xfId="498" xr:uid="{00000000-0005-0000-0000-0000C8010000}"/>
    <cellStyle name="Comma 2 3 3 2 3 2 2" xfId="499" xr:uid="{00000000-0005-0000-0000-0000C9010000}"/>
    <cellStyle name="Comma 2 3 3 2 3 2 2 2" xfId="5864" xr:uid="{7D8BCD1D-5580-4F1F-AE0A-FC731D1E29A0}"/>
    <cellStyle name="Comma 2 3 3 2 3 2 2 2 2" xfId="16398" xr:uid="{0DCF9D41-C1DD-4F64-B600-04CBCE7BAB5F}"/>
    <cellStyle name="Comma 2 3 3 2 3 2 2 3" xfId="8492" xr:uid="{5D6D1894-0924-437C-A5CF-108F75E6DFEC}"/>
    <cellStyle name="Comma 2 3 3 2 3 2 2 3 2" xfId="19026" xr:uid="{36AAFDE1-0B65-4DCE-9957-1EF43BB29C79}"/>
    <cellStyle name="Comma 2 3 3 2 3 2 2 4" xfId="11119" xr:uid="{AF007D80-060F-4E19-A47F-06D429D58201}"/>
    <cellStyle name="Comma 2 3 3 2 3 2 2 4 2" xfId="21653" xr:uid="{4EC9A623-8187-4965-BA56-CF1E4BF723BD}"/>
    <cellStyle name="Comma 2 3 3 2 3 2 2 5" xfId="13771" xr:uid="{CBBE3DD2-DFDC-4381-B0EA-2BFEBEAE831C}"/>
    <cellStyle name="Comma 2 3 3 2 3 2 2 6" xfId="3231" xr:uid="{24AF6C4C-E6B5-4D43-A7BE-510444225661}"/>
    <cellStyle name="Comma 2 3 3 2 3 2 3" xfId="5863" xr:uid="{C1873D39-8F3D-484C-A722-AE05C7705981}"/>
    <cellStyle name="Comma 2 3 3 2 3 2 3 2" xfId="16397" xr:uid="{32F82A55-0629-4C84-AE0B-735512D1D0CA}"/>
    <cellStyle name="Comma 2 3 3 2 3 2 4" xfId="8491" xr:uid="{6004A271-B13A-4F65-A69D-7707AD7F0A73}"/>
    <cellStyle name="Comma 2 3 3 2 3 2 4 2" xfId="19025" xr:uid="{6C2E18D6-58FE-44F6-950E-CFB58DFD352F}"/>
    <cellStyle name="Comma 2 3 3 2 3 2 5" xfId="11118" xr:uid="{04D86A3A-F29C-40D1-8367-C2B5E3274033}"/>
    <cellStyle name="Comma 2 3 3 2 3 2 5 2" xfId="21652" xr:uid="{9E4C451A-14F1-4E1A-8337-6B0C8E877CAB}"/>
    <cellStyle name="Comma 2 3 3 2 3 2 6" xfId="13770" xr:uid="{E84FC8B6-D637-491B-A518-868868A3E825}"/>
    <cellStyle name="Comma 2 3 3 2 3 2 7" xfId="3230" xr:uid="{F97438B9-42E8-401D-9E00-D6531F5815A0}"/>
    <cellStyle name="Comma 2 3 3 2 3 3" xfId="500" xr:uid="{00000000-0005-0000-0000-0000CA010000}"/>
    <cellStyle name="Comma 2 3 3 2 3 3 2" xfId="5865" xr:uid="{3474DCE6-0C44-4699-8204-EE8614E31EFB}"/>
    <cellStyle name="Comma 2 3 3 2 3 3 2 2" xfId="16399" xr:uid="{B518F175-A46D-4F99-AA9E-D6BD8CB32EE2}"/>
    <cellStyle name="Comma 2 3 3 2 3 3 3" xfId="8493" xr:uid="{CD51CCDD-D71C-4A5E-BD78-E5E330EFFD10}"/>
    <cellStyle name="Comma 2 3 3 2 3 3 3 2" xfId="19027" xr:uid="{6B04E792-C66F-4A2E-8B8C-A78A00B92908}"/>
    <cellStyle name="Comma 2 3 3 2 3 3 4" xfId="11120" xr:uid="{C890E3BB-03DF-4378-BCC3-6537A6EBBDFF}"/>
    <cellStyle name="Comma 2 3 3 2 3 3 4 2" xfId="21654" xr:uid="{25190218-0618-4871-A275-EC39126EB86C}"/>
    <cellStyle name="Comma 2 3 3 2 3 3 5" xfId="13772" xr:uid="{ADF0435D-70CD-457E-8496-4121A5B3968C}"/>
    <cellStyle name="Comma 2 3 3 2 3 3 6" xfId="3232" xr:uid="{B7CE8ABC-EEB3-4933-A4AF-A7E846A985A0}"/>
    <cellStyle name="Comma 2 3 3 2 3 4" xfId="501" xr:uid="{00000000-0005-0000-0000-0000CB010000}"/>
    <cellStyle name="Comma 2 3 3 2 3 4 2" xfId="5866" xr:uid="{B86033C7-B9DA-4B9D-AFE9-83427701E18C}"/>
    <cellStyle name="Comma 2 3 3 2 3 4 2 2" xfId="16400" xr:uid="{425825B1-EDB5-4012-9A12-B5FEFFBBE9D8}"/>
    <cellStyle name="Comma 2 3 3 2 3 4 3" xfId="8494" xr:uid="{0F757010-59A4-4F35-8B28-7B3C56C1B554}"/>
    <cellStyle name="Comma 2 3 3 2 3 4 3 2" xfId="19028" xr:uid="{04114EBB-CEAC-4A53-8E94-08FB3BC1715F}"/>
    <cellStyle name="Comma 2 3 3 2 3 4 4" xfId="11121" xr:uid="{D2EF66E3-999F-49F5-8000-1AEC6E83741A}"/>
    <cellStyle name="Comma 2 3 3 2 3 4 4 2" xfId="21655" xr:uid="{5F8DA925-8A92-46FC-85D9-CBEA05D2C183}"/>
    <cellStyle name="Comma 2 3 3 2 3 4 5" xfId="13773" xr:uid="{A09DE4D3-8046-4111-9876-EC63FEEFDB88}"/>
    <cellStyle name="Comma 2 3 3 2 3 4 6" xfId="3233" xr:uid="{72EE2CBF-35D3-4535-96E3-B7BC47F369F4}"/>
    <cellStyle name="Comma 2 3 3 2 3 5" xfId="5862" xr:uid="{47084643-E588-40F9-A9D0-9277EE58806A}"/>
    <cellStyle name="Comma 2 3 3 2 3 5 2" xfId="16396" xr:uid="{3CD70D27-BEC8-4143-B9C2-A8B26AB6862C}"/>
    <cellStyle name="Comma 2 3 3 2 3 6" xfId="8490" xr:uid="{FAD5E1E2-3FC9-46CE-8804-7F4411AA2017}"/>
    <cellStyle name="Comma 2 3 3 2 3 6 2" xfId="19024" xr:uid="{A0EA489E-E76F-4A20-90D8-43F04931D89D}"/>
    <cellStyle name="Comma 2 3 3 2 3 7" xfId="11117" xr:uid="{DBF42F2C-E1D5-472F-8E00-4844929828C2}"/>
    <cellStyle name="Comma 2 3 3 2 3 7 2" xfId="21651" xr:uid="{A6D34A82-48FF-418D-B6D5-B97980A9084A}"/>
    <cellStyle name="Comma 2 3 3 2 3 8" xfId="13769" xr:uid="{86187C1B-FF76-4801-B177-804BD551C2F6}"/>
    <cellStyle name="Comma 2 3 3 2 3 9" xfId="3229" xr:uid="{C7DDA370-80ED-426B-B92F-D33E6E3B6587}"/>
    <cellStyle name="Comma 2 3 3 2 4" xfId="502" xr:uid="{00000000-0005-0000-0000-0000CC010000}"/>
    <cellStyle name="Comma 2 3 3 2 4 2" xfId="503" xr:uid="{00000000-0005-0000-0000-0000CD010000}"/>
    <cellStyle name="Comma 2 3 3 2 4 2 2" xfId="504" xr:uid="{00000000-0005-0000-0000-0000CE010000}"/>
    <cellStyle name="Comma 2 3 3 2 4 2 2 2" xfId="5869" xr:uid="{41307F3C-7180-4E2F-8AFE-4C1738F08D1A}"/>
    <cellStyle name="Comma 2 3 3 2 4 2 2 2 2" xfId="16403" xr:uid="{7D3A01E4-3FFC-4D62-9195-3582F35179DE}"/>
    <cellStyle name="Comma 2 3 3 2 4 2 2 3" xfId="8497" xr:uid="{82A76D1D-400E-4274-86D6-AEC798CD46A6}"/>
    <cellStyle name="Comma 2 3 3 2 4 2 2 3 2" xfId="19031" xr:uid="{12AC2E4A-E570-4604-9B00-C9A95E940C7E}"/>
    <cellStyle name="Comma 2 3 3 2 4 2 2 4" xfId="11124" xr:uid="{019B35C7-16ED-4CA3-A335-CC1DCE2960F8}"/>
    <cellStyle name="Comma 2 3 3 2 4 2 2 4 2" xfId="21658" xr:uid="{77AE60E2-69A8-46D2-8D35-EADCFF9066A1}"/>
    <cellStyle name="Comma 2 3 3 2 4 2 2 5" xfId="13776" xr:uid="{597804AB-6ED9-40FB-88F6-0CB1B43D3574}"/>
    <cellStyle name="Comma 2 3 3 2 4 2 2 6" xfId="3236" xr:uid="{2977E81A-0257-45BF-932C-04FB6A399AE2}"/>
    <cellStyle name="Comma 2 3 3 2 4 2 3" xfId="5868" xr:uid="{FD38FB97-1A5A-4562-89F9-6C4511C50006}"/>
    <cellStyle name="Comma 2 3 3 2 4 2 3 2" xfId="16402" xr:uid="{E3024CFF-19FA-4951-BCA7-78C876A7678C}"/>
    <cellStyle name="Comma 2 3 3 2 4 2 4" xfId="8496" xr:uid="{45230460-ACA6-4566-B0C9-F62A8D992F35}"/>
    <cellStyle name="Comma 2 3 3 2 4 2 4 2" xfId="19030" xr:uid="{0FF41250-AC58-4C14-B66C-39911766090B}"/>
    <cellStyle name="Comma 2 3 3 2 4 2 5" xfId="11123" xr:uid="{72FAE95A-7C67-416A-BFC4-B5ABD84F11E9}"/>
    <cellStyle name="Comma 2 3 3 2 4 2 5 2" xfId="21657" xr:uid="{4AB597AF-9D05-4B2E-A174-0FC4181A46B8}"/>
    <cellStyle name="Comma 2 3 3 2 4 2 6" xfId="13775" xr:uid="{F6EBD6A6-5B09-45BC-95DC-F283F362506D}"/>
    <cellStyle name="Comma 2 3 3 2 4 2 7" xfId="3235" xr:uid="{18E0255F-737F-49BC-9F3F-6EEB2D4887FA}"/>
    <cellStyle name="Comma 2 3 3 2 4 3" xfId="505" xr:uid="{00000000-0005-0000-0000-0000CF010000}"/>
    <cellStyle name="Comma 2 3 3 2 4 3 2" xfId="5870" xr:uid="{4F60BDCC-6B1A-43B8-9F59-0D57294516AD}"/>
    <cellStyle name="Comma 2 3 3 2 4 3 2 2" xfId="16404" xr:uid="{0DF6E36D-52ED-4E30-91FF-ADFF13E170FB}"/>
    <cellStyle name="Comma 2 3 3 2 4 3 3" xfId="8498" xr:uid="{69220620-0B42-4731-A5F7-984BE529D9BB}"/>
    <cellStyle name="Comma 2 3 3 2 4 3 3 2" xfId="19032" xr:uid="{17E49160-5448-437F-BD05-8BDF1B970CE4}"/>
    <cellStyle name="Comma 2 3 3 2 4 3 4" xfId="11125" xr:uid="{4A0E799B-020D-4081-AF62-213E6104A55B}"/>
    <cellStyle name="Comma 2 3 3 2 4 3 4 2" xfId="21659" xr:uid="{AEE46BB6-2183-40C6-9788-226B82137540}"/>
    <cellStyle name="Comma 2 3 3 2 4 3 5" xfId="13777" xr:uid="{52A6004E-EA1F-43FC-BA51-7E1A11AB2F5A}"/>
    <cellStyle name="Comma 2 3 3 2 4 3 6" xfId="3237" xr:uid="{760ED043-5AF8-42BF-A1B1-3F06702E3530}"/>
    <cellStyle name="Comma 2 3 3 2 4 4" xfId="506" xr:uid="{00000000-0005-0000-0000-0000D0010000}"/>
    <cellStyle name="Comma 2 3 3 2 4 4 2" xfId="5871" xr:uid="{802A3204-6E49-47F1-9330-6EAFF3626F09}"/>
    <cellStyle name="Comma 2 3 3 2 4 4 2 2" xfId="16405" xr:uid="{11F1923A-65E6-435D-90FC-AE88A7670D16}"/>
    <cellStyle name="Comma 2 3 3 2 4 4 3" xfId="8499" xr:uid="{9F5B7EF6-D569-4104-AB05-8E4C16B4E927}"/>
    <cellStyle name="Comma 2 3 3 2 4 4 3 2" xfId="19033" xr:uid="{D67A0295-3EC3-4795-9D56-642A017F63F6}"/>
    <cellStyle name="Comma 2 3 3 2 4 4 4" xfId="11126" xr:uid="{1BF1768B-B00F-42EF-B279-7E29F026A799}"/>
    <cellStyle name="Comma 2 3 3 2 4 4 4 2" xfId="21660" xr:uid="{20BBEB36-7679-4C10-BE9D-89453F740427}"/>
    <cellStyle name="Comma 2 3 3 2 4 4 5" xfId="13778" xr:uid="{49CA19B8-DC7B-451E-A743-27994F8F96B9}"/>
    <cellStyle name="Comma 2 3 3 2 4 4 6" xfId="3238" xr:uid="{DE277B8C-5775-43BF-AF0A-EDE12662962C}"/>
    <cellStyle name="Comma 2 3 3 2 4 5" xfId="5867" xr:uid="{FA694031-75BD-490B-AE40-8B8F679FA21E}"/>
    <cellStyle name="Comma 2 3 3 2 4 5 2" xfId="16401" xr:uid="{D1156366-4CA7-4E00-A530-5E2DDF82DF1E}"/>
    <cellStyle name="Comma 2 3 3 2 4 6" xfId="8495" xr:uid="{EF7A26D0-2256-4835-8B16-7C27D87382CC}"/>
    <cellStyle name="Comma 2 3 3 2 4 6 2" xfId="19029" xr:uid="{E52AE0B1-5F9A-4134-AC3D-C78DEE20CA29}"/>
    <cellStyle name="Comma 2 3 3 2 4 7" xfId="11122" xr:uid="{5C3A0838-D932-4A5C-BE32-11B8F772C174}"/>
    <cellStyle name="Comma 2 3 3 2 4 7 2" xfId="21656" xr:uid="{C437773A-0374-4A7E-954E-658943AC937B}"/>
    <cellStyle name="Comma 2 3 3 2 4 8" xfId="13774" xr:uid="{A7C1003B-189E-4B6F-9B3D-FDF7CB4FE018}"/>
    <cellStyle name="Comma 2 3 3 2 4 9" xfId="3234" xr:uid="{2E1CD38B-F4BA-4F02-ABA6-6FFACE2B4C3A}"/>
    <cellStyle name="Comma 2 3 3 2 5" xfId="507" xr:uid="{00000000-0005-0000-0000-0000D1010000}"/>
    <cellStyle name="Comma 2 3 3 2 5 2" xfId="508" xr:uid="{00000000-0005-0000-0000-0000D2010000}"/>
    <cellStyle name="Comma 2 3 3 2 5 2 2" xfId="509" xr:uid="{00000000-0005-0000-0000-0000D3010000}"/>
    <cellStyle name="Comma 2 3 3 2 5 2 2 2" xfId="5874" xr:uid="{B1572834-0C87-44A2-89D1-157D69FB8249}"/>
    <cellStyle name="Comma 2 3 3 2 5 2 2 2 2" xfId="16408" xr:uid="{0FB64467-AEA3-4414-B714-29062190330B}"/>
    <cellStyle name="Comma 2 3 3 2 5 2 2 3" xfId="8502" xr:uid="{D56CE22A-2FCE-4CAC-A586-59C879F9690B}"/>
    <cellStyle name="Comma 2 3 3 2 5 2 2 3 2" xfId="19036" xr:uid="{DE12C4B0-F0E5-412F-A05A-7A2614BD0058}"/>
    <cellStyle name="Comma 2 3 3 2 5 2 2 4" xfId="11129" xr:uid="{6D6C593D-9E82-41FF-8CFD-2A09003EDDA7}"/>
    <cellStyle name="Comma 2 3 3 2 5 2 2 4 2" xfId="21663" xr:uid="{73D5C33E-163C-4EC5-9133-09598F900405}"/>
    <cellStyle name="Comma 2 3 3 2 5 2 2 5" xfId="13781" xr:uid="{CD9D0DCB-6BB4-43F5-8E26-DCC90541B618}"/>
    <cellStyle name="Comma 2 3 3 2 5 2 2 6" xfId="3241" xr:uid="{4C9D2696-0999-48E8-8C71-FC949C6C8520}"/>
    <cellStyle name="Comma 2 3 3 2 5 2 3" xfId="5873" xr:uid="{C9F7AA4B-C5BB-42AF-99E6-3E9ACFEA843D}"/>
    <cellStyle name="Comma 2 3 3 2 5 2 3 2" xfId="16407" xr:uid="{3DCD7233-03C9-4BE5-BAFD-153C2A61AE7D}"/>
    <cellStyle name="Comma 2 3 3 2 5 2 4" xfId="8501" xr:uid="{C935C331-F9BA-49BC-BA13-47BD68CC60CE}"/>
    <cellStyle name="Comma 2 3 3 2 5 2 4 2" xfId="19035" xr:uid="{CEC96C5E-315E-4771-9D29-30197303FC24}"/>
    <cellStyle name="Comma 2 3 3 2 5 2 5" xfId="11128" xr:uid="{CBBB4C5B-E233-4507-92CF-D5AAD1CB7EB9}"/>
    <cellStyle name="Comma 2 3 3 2 5 2 5 2" xfId="21662" xr:uid="{94455447-36FA-4D24-8B0D-F9CB789F70D6}"/>
    <cellStyle name="Comma 2 3 3 2 5 2 6" xfId="13780" xr:uid="{E8C27924-07DA-41F7-BB67-AD846ABA7757}"/>
    <cellStyle name="Comma 2 3 3 2 5 2 7" xfId="3240" xr:uid="{4F6454B7-1099-4CCF-B110-6F5B0CF7A034}"/>
    <cellStyle name="Comma 2 3 3 2 5 3" xfId="510" xr:uid="{00000000-0005-0000-0000-0000D4010000}"/>
    <cellStyle name="Comma 2 3 3 2 5 3 2" xfId="5875" xr:uid="{AC05765B-2B92-4A4C-BCC4-A3E995F77FD9}"/>
    <cellStyle name="Comma 2 3 3 2 5 3 2 2" xfId="16409" xr:uid="{31314075-C62B-443A-A36B-25013D16D9E7}"/>
    <cellStyle name="Comma 2 3 3 2 5 3 3" xfId="8503" xr:uid="{D8A9BD32-5E71-43A4-9AD1-320AA45D1693}"/>
    <cellStyle name="Comma 2 3 3 2 5 3 3 2" xfId="19037" xr:uid="{340FA6EE-FBE9-4791-9FF2-74FB70AE8B79}"/>
    <cellStyle name="Comma 2 3 3 2 5 3 4" xfId="11130" xr:uid="{020173A6-4B5A-48D0-847B-DEBAE91653F4}"/>
    <cellStyle name="Comma 2 3 3 2 5 3 4 2" xfId="21664" xr:uid="{2F8BDB36-548A-4F33-A5D6-A69A97BC68C9}"/>
    <cellStyle name="Comma 2 3 3 2 5 3 5" xfId="13782" xr:uid="{8994B3D9-85FF-47E1-A6AA-0E5BA4B6C33F}"/>
    <cellStyle name="Comma 2 3 3 2 5 3 6" xfId="3242" xr:uid="{74D699BB-F747-46F2-ADA0-7F30593B1DB3}"/>
    <cellStyle name="Comma 2 3 3 2 5 4" xfId="511" xr:uid="{00000000-0005-0000-0000-0000D5010000}"/>
    <cellStyle name="Comma 2 3 3 2 5 4 2" xfId="5876" xr:uid="{9485095C-A469-4C78-9B44-92F1E9378B99}"/>
    <cellStyle name="Comma 2 3 3 2 5 4 2 2" xfId="16410" xr:uid="{1AC5E51E-DD23-4DE0-AF3C-A1C6628E78B7}"/>
    <cellStyle name="Comma 2 3 3 2 5 4 3" xfId="8504" xr:uid="{B5ABCC05-A98B-4D88-80F7-9BF943B2D6D4}"/>
    <cellStyle name="Comma 2 3 3 2 5 4 3 2" xfId="19038" xr:uid="{3B11C231-F526-4822-A601-2DF3FA1F0180}"/>
    <cellStyle name="Comma 2 3 3 2 5 4 4" xfId="11131" xr:uid="{588A702C-489C-4B6A-B36C-BC08F49DF414}"/>
    <cellStyle name="Comma 2 3 3 2 5 4 4 2" xfId="21665" xr:uid="{115024BD-C870-4609-BA50-7FA599F59288}"/>
    <cellStyle name="Comma 2 3 3 2 5 4 5" xfId="13783" xr:uid="{F156BC65-A786-45CB-A71C-6B00A6611ED5}"/>
    <cellStyle name="Comma 2 3 3 2 5 4 6" xfId="3243" xr:uid="{ABC5C26F-F9E0-4205-9189-E79659AA2A4A}"/>
    <cellStyle name="Comma 2 3 3 2 5 5" xfId="5872" xr:uid="{AD02EAF4-1173-42A2-A2B3-643A60E250D1}"/>
    <cellStyle name="Comma 2 3 3 2 5 5 2" xfId="16406" xr:uid="{8840ADDE-9AA7-49FB-805B-0D33D182EA6F}"/>
    <cellStyle name="Comma 2 3 3 2 5 6" xfId="8500" xr:uid="{3EC5446E-3B0E-4BA9-9316-FA29F4422153}"/>
    <cellStyle name="Comma 2 3 3 2 5 6 2" xfId="19034" xr:uid="{2B2F171A-B77B-4507-8CA0-29992535A39B}"/>
    <cellStyle name="Comma 2 3 3 2 5 7" xfId="11127" xr:uid="{B9950E25-711D-4314-8AAA-C1557AABA8FA}"/>
    <cellStyle name="Comma 2 3 3 2 5 7 2" xfId="21661" xr:uid="{D46446BF-EDB6-41F0-A0B9-96539A6EF365}"/>
    <cellStyle name="Comma 2 3 3 2 5 8" xfId="13779" xr:uid="{C7B8413B-B4A5-40BF-A636-87699D7F7F3D}"/>
    <cellStyle name="Comma 2 3 3 2 5 9" xfId="3239" xr:uid="{37A644DC-AFA3-43D8-81DB-D87645C31B52}"/>
    <cellStyle name="Comma 2 3 3 2 6" xfId="512" xr:uid="{00000000-0005-0000-0000-0000D6010000}"/>
    <cellStyle name="Comma 2 3 3 2 6 2" xfId="513" xr:uid="{00000000-0005-0000-0000-0000D7010000}"/>
    <cellStyle name="Comma 2 3 3 2 6 2 2" xfId="5878" xr:uid="{0239641B-B60B-4794-B8F7-B8194F0E6018}"/>
    <cellStyle name="Comma 2 3 3 2 6 2 2 2" xfId="16412" xr:uid="{1BE3044F-C969-4A92-853A-D293EF184667}"/>
    <cellStyle name="Comma 2 3 3 2 6 2 3" xfId="8506" xr:uid="{00E5F76B-0953-4F34-AF1B-5F1B9EA04F9E}"/>
    <cellStyle name="Comma 2 3 3 2 6 2 3 2" xfId="19040" xr:uid="{D40F0A98-3DCB-4B83-AD95-3048C9B9BD9D}"/>
    <cellStyle name="Comma 2 3 3 2 6 2 4" xfId="11133" xr:uid="{7E120A67-BD01-432C-9C9A-72A470BE5178}"/>
    <cellStyle name="Comma 2 3 3 2 6 2 4 2" xfId="21667" xr:uid="{71BF900A-0537-40A2-BCD3-ACF87426AD2F}"/>
    <cellStyle name="Comma 2 3 3 2 6 2 5" xfId="13785" xr:uid="{B4BCB204-6606-4021-B6DC-3BFF415F8CBA}"/>
    <cellStyle name="Comma 2 3 3 2 6 2 6" xfId="3245" xr:uid="{135D97AC-2743-431C-8906-4708226B563C}"/>
    <cellStyle name="Comma 2 3 3 2 6 3" xfId="514" xr:uid="{00000000-0005-0000-0000-0000D8010000}"/>
    <cellStyle name="Comma 2 3 3 2 6 3 2" xfId="5879" xr:uid="{C723FC3B-31D7-4F48-9CB6-04291423B23C}"/>
    <cellStyle name="Comma 2 3 3 2 6 3 2 2" xfId="16413" xr:uid="{9BC91AFA-2162-4261-BB85-743389765D3E}"/>
    <cellStyle name="Comma 2 3 3 2 6 3 3" xfId="8507" xr:uid="{533C28DE-DF33-47C6-A96E-02E5484D06B0}"/>
    <cellStyle name="Comma 2 3 3 2 6 3 3 2" xfId="19041" xr:uid="{4CD2AA9D-B332-4EB6-A7AD-77E633EF02AA}"/>
    <cellStyle name="Comma 2 3 3 2 6 3 4" xfId="11134" xr:uid="{FD432E2A-934D-4F76-9005-A7008B40296C}"/>
    <cellStyle name="Comma 2 3 3 2 6 3 4 2" xfId="21668" xr:uid="{0DF8F2B0-9929-41A6-A4E8-DDB85E4596BD}"/>
    <cellStyle name="Comma 2 3 3 2 6 3 5" xfId="13786" xr:uid="{4F027035-036C-4DEE-AA15-046983A2AAB9}"/>
    <cellStyle name="Comma 2 3 3 2 6 3 6" xfId="3246" xr:uid="{6A3D3715-1F50-447B-B658-3D41302509E9}"/>
    <cellStyle name="Comma 2 3 3 2 6 4" xfId="5877" xr:uid="{1340713A-0D5F-4A6E-82B2-44072387B329}"/>
    <cellStyle name="Comma 2 3 3 2 6 4 2" xfId="16411" xr:uid="{ACCC34A0-CDAB-49A6-B10B-8BE4CB70FEEF}"/>
    <cellStyle name="Comma 2 3 3 2 6 5" xfId="8505" xr:uid="{1F098A64-3F94-4448-AD1C-7FA03F1D332E}"/>
    <cellStyle name="Comma 2 3 3 2 6 5 2" xfId="19039" xr:uid="{6E7901F9-0106-4A6B-B0E5-75282EC3E17F}"/>
    <cellStyle name="Comma 2 3 3 2 6 6" xfId="11132" xr:uid="{E40E8CFA-B406-426F-8BA7-D2F9752E6526}"/>
    <cellStyle name="Comma 2 3 3 2 6 6 2" xfId="21666" xr:uid="{278F44DD-549B-49F7-95C0-E70F45A9F01E}"/>
    <cellStyle name="Comma 2 3 3 2 6 7" xfId="13784" xr:uid="{D866EAE3-4DA0-44AA-A2D3-32A3D823A585}"/>
    <cellStyle name="Comma 2 3 3 2 6 8" xfId="3244" xr:uid="{BD44A11E-2189-494F-8010-416547A41BBF}"/>
    <cellStyle name="Comma 2 3 3 2 7" xfId="515" xr:uid="{00000000-0005-0000-0000-0000D9010000}"/>
    <cellStyle name="Comma 2 3 3 2 7 2" xfId="516" xr:uid="{00000000-0005-0000-0000-0000DA010000}"/>
    <cellStyle name="Comma 2 3 3 2 7 2 2" xfId="5881" xr:uid="{EE507DFB-3711-49FD-BB34-E05BDBE5D5CB}"/>
    <cellStyle name="Comma 2 3 3 2 7 2 2 2" xfId="16415" xr:uid="{389EC838-0B9E-4127-96C7-221B71EEA9E6}"/>
    <cellStyle name="Comma 2 3 3 2 7 2 3" xfId="8509" xr:uid="{217ECE46-0FE7-4969-86DC-D89E7F046E09}"/>
    <cellStyle name="Comma 2 3 3 2 7 2 3 2" xfId="19043" xr:uid="{5E1815A3-601B-49AB-AEC8-B6AD50FD72BB}"/>
    <cellStyle name="Comma 2 3 3 2 7 2 4" xfId="11136" xr:uid="{AAACFB90-D43F-4102-B48F-5A3876602994}"/>
    <cellStyle name="Comma 2 3 3 2 7 2 4 2" xfId="21670" xr:uid="{55755BDD-8946-4A10-90A9-AF3899CDB483}"/>
    <cellStyle name="Comma 2 3 3 2 7 2 5" xfId="13788" xr:uid="{F2334C9D-2821-4126-939D-DBEA5BA88F4C}"/>
    <cellStyle name="Comma 2 3 3 2 7 2 6" xfId="3248" xr:uid="{7F5802DC-FA9B-4F90-BE60-08010C25957B}"/>
    <cellStyle name="Comma 2 3 3 2 7 3" xfId="5880" xr:uid="{099785A2-EF1F-4CCA-B5C7-D4402C5A67CE}"/>
    <cellStyle name="Comma 2 3 3 2 7 3 2" xfId="16414" xr:uid="{AC513619-6A6B-4A78-95D4-878A53E09689}"/>
    <cellStyle name="Comma 2 3 3 2 7 4" xfId="8508" xr:uid="{2F7711E6-AD29-4D58-90A2-8C6B19024831}"/>
    <cellStyle name="Comma 2 3 3 2 7 4 2" xfId="19042" xr:uid="{C1FCEFA9-4DEB-4E99-A513-97F43D09B848}"/>
    <cellStyle name="Comma 2 3 3 2 7 5" xfId="11135" xr:uid="{C3E44168-FE64-4DAC-BB49-D1C214A32CD6}"/>
    <cellStyle name="Comma 2 3 3 2 7 5 2" xfId="21669" xr:uid="{D85133BA-A083-434C-92C9-B82609792CE4}"/>
    <cellStyle name="Comma 2 3 3 2 7 6" xfId="13787" xr:uid="{7C657D7B-0DBB-446D-BFA3-EE967DAB9195}"/>
    <cellStyle name="Comma 2 3 3 2 7 7" xfId="3247" xr:uid="{4B712ADE-5682-4328-8242-BC5861252C19}"/>
    <cellStyle name="Comma 2 3 3 2 8" xfId="517" xr:uid="{00000000-0005-0000-0000-0000DB010000}"/>
    <cellStyle name="Comma 2 3 3 2 8 2" xfId="5882" xr:uid="{98C9411B-D4CB-4A1F-AAAF-B1D736CFDF2D}"/>
    <cellStyle name="Comma 2 3 3 2 8 2 2" xfId="16416" xr:uid="{C8F2E030-764E-438E-8E32-56FD31A5A16E}"/>
    <cellStyle name="Comma 2 3 3 2 8 3" xfId="8510" xr:uid="{597D058E-A31E-4B85-8B36-9A3CBE53CEC2}"/>
    <cellStyle name="Comma 2 3 3 2 8 3 2" xfId="19044" xr:uid="{FB52F261-800E-4CD9-A55B-65D5287CE7C3}"/>
    <cellStyle name="Comma 2 3 3 2 8 4" xfId="11137" xr:uid="{260A1B53-32CD-4574-88A8-477F0C1A0CBA}"/>
    <cellStyle name="Comma 2 3 3 2 8 4 2" xfId="21671" xr:uid="{164AFE0D-54F8-4623-8BF6-C7B752585F40}"/>
    <cellStyle name="Comma 2 3 3 2 8 5" xfId="13789" xr:uid="{0F79D07E-D3B8-40E5-B08F-D9D698E22488}"/>
    <cellStyle name="Comma 2 3 3 2 8 6" xfId="3249" xr:uid="{969B4E11-83D5-4F11-B8FD-A678B5F8306D}"/>
    <cellStyle name="Comma 2 3 3 2 9" xfId="518" xr:uid="{00000000-0005-0000-0000-0000DC010000}"/>
    <cellStyle name="Comma 2 3 3 2 9 2" xfId="5883" xr:uid="{168EFFD4-A01F-4684-B89E-3C18C3939F0B}"/>
    <cellStyle name="Comma 2 3 3 2 9 2 2" xfId="16417" xr:uid="{95CF1A42-F31F-4B0A-8160-4C59CC50A71D}"/>
    <cellStyle name="Comma 2 3 3 2 9 3" xfId="8511" xr:uid="{4C017C29-F910-43DE-86D6-A2B902C8AA20}"/>
    <cellStyle name="Comma 2 3 3 2 9 3 2" xfId="19045" xr:uid="{2F238756-E4F8-4440-896A-00C0E2E84120}"/>
    <cellStyle name="Comma 2 3 3 2 9 4" xfId="11138" xr:uid="{6BDE6F57-9BF6-4EF7-9868-15DB3A3B65D7}"/>
    <cellStyle name="Comma 2 3 3 2 9 4 2" xfId="21672" xr:uid="{22C53324-0EA2-45E3-8C40-FFB244685A11}"/>
    <cellStyle name="Comma 2 3 3 2 9 5" xfId="13790" xr:uid="{39982A81-B99B-41D6-9A06-93B8F6B764F9}"/>
    <cellStyle name="Comma 2 3 3 2 9 6" xfId="3250" xr:uid="{EEE3E659-F8F5-48CD-A62A-E7B51C07FDA7}"/>
    <cellStyle name="Comma 2 3 3 3" xfId="123" xr:uid="{00000000-0005-0000-0000-0000DD010000}"/>
    <cellStyle name="Comma 2 3 3 3 10" xfId="13406" xr:uid="{8D6D6ED2-3775-4E07-803C-06895D4F6D16}"/>
    <cellStyle name="Comma 2 3 3 3 11" xfId="2866" xr:uid="{AD8F61B3-06CE-4587-8CC9-7E9703FB559A}"/>
    <cellStyle name="Comma 2 3 3 3 2" xfId="520" xr:uid="{00000000-0005-0000-0000-0000DE010000}"/>
    <cellStyle name="Comma 2 3 3 3 2 2" xfId="521" xr:uid="{00000000-0005-0000-0000-0000DF010000}"/>
    <cellStyle name="Comma 2 3 3 3 2 2 2" xfId="5886" xr:uid="{03E13BCE-9C29-4F1D-9E5C-108E455F7CAA}"/>
    <cellStyle name="Comma 2 3 3 3 2 2 2 2" xfId="16420" xr:uid="{9B584698-51A6-491F-BFC0-978642AEC999}"/>
    <cellStyle name="Comma 2 3 3 3 2 2 3" xfId="8514" xr:uid="{CC629E9C-21ED-4B9E-AC35-BF6C4891AB6F}"/>
    <cellStyle name="Comma 2 3 3 3 2 2 3 2" xfId="19048" xr:uid="{E10AE2F7-99C9-48BB-B06D-9EDD0802DAE2}"/>
    <cellStyle name="Comma 2 3 3 3 2 2 4" xfId="11141" xr:uid="{DBF5C88D-25E4-40EC-9A83-494A74BDA485}"/>
    <cellStyle name="Comma 2 3 3 3 2 2 4 2" xfId="21675" xr:uid="{CD170707-E032-4D6A-B7E8-5042A267E8C5}"/>
    <cellStyle name="Comma 2 3 3 3 2 2 5" xfId="13793" xr:uid="{AC7F5821-83DC-494C-817E-1E9C71AB167B}"/>
    <cellStyle name="Comma 2 3 3 3 2 2 6" xfId="3253" xr:uid="{14CE3408-DC44-45C1-A1DD-B0494EE53DD7}"/>
    <cellStyle name="Comma 2 3 3 3 2 3" xfId="5885" xr:uid="{BE2448D0-35CB-47AB-B1FF-7B70D13D4535}"/>
    <cellStyle name="Comma 2 3 3 3 2 3 2" xfId="16419" xr:uid="{C919F3DB-2C95-40A3-AFF3-E4C7DDF1FE3A}"/>
    <cellStyle name="Comma 2 3 3 3 2 4" xfId="8513" xr:uid="{0E805E5C-DB86-48C1-BE5B-739B9F395896}"/>
    <cellStyle name="Comma 2 3 3 3 2 4 2" xfId="19047" xr:uid="{45741578-B176-4E1B-AF2E-4902361D4374}"/>
    <cellStyle name="Comma 2 3 3 3 2 5" xfId="11140" xr:uid="{1834DDFF-A2BD-4F1A-9429-DB50B8A2C38A}"/>
    <cellStyle name="Comma 2 3 3 3 2 5 2" xfId="21674" xr:uid="{615D159C-2EA7-4DF8-82F1-055D73DBD5EB}"/>
    <cellStyle name="Comma 2 3 3 3 2 6" xfId="13792" xr:uid="{E84459A8-0790-4189-A670-52B67F51A8AD}"/>
    <cellStyle name="Comma 2 3 3 3 2 7" xfId="3252" xr:uid="{1FDA7689-DEA9-4C84-8930-59296B0BF2CD}"/>
    <cellStyle name="Comma 2 3 3 3 3" xfId="522" xr:uid="{00000000-0005-0000-0000-0000E0010000}"/>
    <cellStyle name="Comma 2 3 3 3 3 2" xfId="5887" xr:uid="{155D5D38-3FEA-4FD1-B793-4579FE3944A4}"/>
    <cellStyle name="Comma 2 3 3 3 3 2 2" xfId="16421" xr:uid="{D83A837B-5362-45F7-BE1A-CB117E1827D8}"/>
    <cellStyle name="Comma 2 3 3 3 3 3" xfId="8515" xr:uid="{1963CCDE-737A-449E-B314-48F46586673B}"/>
    <cellStyle name="Comma 2 3 3 3 3 3 2" xfId="19049" xr:uid="{4E44585C-C9E1-47B8-AEC1-83FBD60C92C1}"/>
    <cellStyle name="Comma 2 3 3 3 3 4" xfId="11142" xr:uid="{CDC5F407-06CE-414E-8C2A-0CC9BBA93B95}"/>
    <cellStyle name="Comma 2 3 3 3 3 4 2" xfId="21676" xr:uid="{B4A7FC36-294A-4CE5-87B8-FEAF8C59EF6F}"/>
    <cellStyle name="Comma 2 3 3 3 3 5" xfId="13794" xr:uid="{C27C374E-B7AA-4D23-8B1E-BACB50F535A8}"/>
    <cellStyle name="Comma 2 3 3 3 3 6" xfId="3254" xr:uid="{B02B6189-4C51-4664-81FE-FF5BD2004925}"/>
    <cellStyle name="Comma 2 3 3 3 4" xfId="523" xr:uid="{00000000-0005-0000-0000-0000E1010000}"/>
    <cellStyle name="Comma 2 3 3 3 4 2" xfId="5888" xr:uid="{1390597E-C679-4BB1-A9E5-3A867CAA9E44}"/>
    <cellStyle name="Comma 2 3 3 3 4 2 2" xfId="16422" xr:uid="{F9C54805-9D87-4448-9726-930F4B060E3C}"/>
    <cellStyle name="Comma 2 3 3 3 4 3" xfId="8516" xr:uid="{5E1DDA64-C0F5-42C3-8EFA-5BE365E23237}"/>
    <cellStyle name="Comma 2 3 3 3 4 3 2" xfId="19050" xr:uid="{CE8E63A8-434A-4FF8-8BCD-16621B907DFA}"/>
    <cellStyle name="Comma 2 3 3 3 4 4" xfId="11143" xr:uid="{AC61C1A1-85B6-48D4-A86A-5D20CCDA6D4B}"/>
    <cellStyle name="Comma 2 3 3 3 4 4 2" xfId="21677" xr:uid="{A3A91853-0ACF-4473-B184-B80E5C32F026}"/>
    <cellStyle name="Comma 2 3 3 3 4 5" xfId="13795" xr:uid="{ED495B35-8C5C-42B6-A82C-0666E76CB242}"/>
    <cellStyle name="Comma 2 3 3 3 4 6" xfId="3255" xr:uid="{1C161A1C-A44E-4BEA-91AB-E729D55391E5}"/>
    <cellStyle name="Comma 2 3 3 3 5" xfId="2699" xr:uid="{00000000-0005-0000-0000-0000E2010000}"/>
    <cellStyle name="Comma 2 3 3 3 5 2" xfId="8018" xr:uid="{E2300B23-C196-49E5-A37E-0D715E7DCC78}"/>
    <cellStyle name="Comma 2 3 3 3 5 2 2" xfId="18552" xr:uid="{2CA67E07-0B6C-4619-B2A0-78AF39BE81F2}"/>
    <cellStyle name="Comma 2 3 3 3 5 3" xfId="10646" xr:uid="{79996E09-D0BA-49E1-B312-F3EFFD54834A}"/>
    <cellStyle name="Comma 2 3 3 3 5 3 2" xfId="21180" xr:uid="{2D65A6EF-EA33-4AD2-8E0A-2BB83D8E7E4F}"/>
    <cellStyle name="Comma 2 3 3 3 5 4" xfId="13273" xr:uid="{B570744C-873A-47F8-BD21-E7B7A3449C6F}"/>
    <cellStyle name="Comma 2 3 3 3 5 4 2" xfId="23807" xr:uid="{890C613E-38DE-4E22-B3A0-5667B0F26BB4}"/>
    <cellStyle name="Comma 2 3 3 3 5 5" xfId="15925" xr:uid="{375D752A-9110-47ED-9479-A8E6BDB437F4}"/>
    <cellStyle name="Comma 2 3 3 3 5 6" xfId="5386" xr:uid="{7062BCCD-B1B3-4110-A575-7AD24E7FC145}"/>
    <cellStyle name="Comma 2 3 3 3 6" xfId="519" xr:uid="{00000000-0005-0000-0000-0000E3010000}"/>
    <cellStyle name="Comma 2 3 3 3 6 2" xfId="5884" xr:uid="{66DA06FE-A97D-4C21-8110-17E7C541CAA1}"/>
    <cellStyle name="Comma 2 3 3 3 6 2 2" xfId="16418" xr:uid="{299FEF1A-E28E-49FD-8EB9-E382458915F3}"/>
    <cellStyle name="Comma 2 3 3 3 6 3" xfId="8512" xr:uid="{E49E45A1-8A2E-42CE-AD18-802F7D66DBB3}"/>
    <cellStyle name="Comma 2 3 3 3 6 3 2" xfId="19046" xr:uid="{4ADAD0BA-A97F-4CB3-B028-F4161E7AB771}"/>
    <cellStyle name="Comma 2 3 3 3 6 4" xfId="11139" xr:uid="{E7133B4B-A8DE-4822-A069-7764863B5896}"/>
    <cellStyle name="Comma 2 3 3 3 6 4 2" xfId="21673" xr:uid="{D36908A4-73D8-4777-A252-37FE65E16EF2}"/>
    <cellStyle name="Comma 2 3 3 3 6 5" xfId="13791" xr:uid="{622AC20A-C214-4971-A6AB-0AFCDBA66BCA}"/>
    <cellStyle name="Comma 2 3 3 3 6 6" xfId="3251" xr:uid="{16CDB102-D5F6-4508-ABE4-3822E7135B71}"/>
    <cellStyle name="Comma 2 3 3 3 7" xfId="5499" xr:uid="{DDD3D9BA-7CDB-442F-9AC8-AAA7955F0F1D}"/>
    <cellStyle name="Comma 2 3 3 3 7 2" xfId="16033" xr:uid="{7734F861-3254-4B04-B395-92F03E116621}"/>
    <cellStyle name="Comma 2 3 3 3 8" xfId="8127" xr:uid="{C16AD58C-B85B-4FCB-AD94-D81F5751314F}"/>
    <cellStyle name="Comma 2 3 3 3 8 2" xfId="18661" xr:uid="{2BC3D257-334A-4775-B7F4-607A1DA3D050}"/>
    <cellStyle name="Comma 2 3 3 3 9" xfId="10754" xr:uid="{8CC7424E-6E27-47ED-8638-981A86DA64E8}"/>
    <cellStyle name="Comma 2 3 3 3 9 2" xfId="21288" xr:uid="{58C029E2-A3CC-4828-B872-2ECC33346B77}"/>
    <cellStyle name="Comma 2 3 3 4" xfId="524" xr:uid="{00000000-0005-0000-0000-0000E4010000}"/>
    <cellStyle name="Comma 2 3 3 4 2" xfId="525" xr:uid="{00000000-0005-0000-0000-0000E5010000}"/>
    <cellStyle name="Comma 2 3 3 4 2 2" xfId="526" xr:uid="{00000000-0005-0000-0000-0000E6010000}"/>
    <cellStyle name="Comma 2 3 3 4 2 2 2" xfId="5891" xr:uid="{95C4C644-F379-4687-AA5F-50B536FC8A04}"/>
    <cellStyle name="Comma 2 3 3 4 2 2 2 2" xfId="16425" xr:uid="{EACD4D5E-4D51-4C99-B10D-F94889386AA1}"/>
    <cellStyle name="Comma 2 3 3 4 2 2 3" xfId="8519" xr:uid="{4970E820-944D-47C4-AD0F-81FF4F0409C1}"/>
    <cellStyle name="Comma 2 3 3 4 2 2 3 2" xfId="19053" xr:uid="{34C900FC-AA94-407E-83E4-24F368654366}"/>
    <cellStyle name="Comma 2 3 3 4 2 2 4" xfId="11146" xr:uid="{4F9E181A-504F-4E2F-AAE9-95731C72CEB5}"/>
    <cellStyle name="Comma 2 3 3 4 2 2 4 2" xfId="21680" xr:uid="{9DA0A48F-E855-46F3-A670-CC07B408F276}"/>
    <cellStyle name="Comma 2 3 3 4 2 2 5" xfId="13798" xr:uid="{95E035E2-BA49-40CE-A42D-ED6359A2007C}"/>
    <cellStyle name="Comma 2 3 3 4 2 2 6" xfId="3258" xr:uid="{236A21D1-353F-468E-BC6B-7084C7571F05}"/>
    <cellStyle name="Comma 2 3 3 4 2 3" xfId="5890" xr:uid="{4CB3CE4A-0CFD-4D7F-AAB7-8504A8F1DAB7}"/>
    <cellStyle name="Comma 2 3 3 4 2 3 2" xfId="16424" xr:uid="{8CC12BF2-CF97-4017-9A0C-1961ED3E2A79}"/>
    <cellStyle name="Comma 2 3 3 4 2 4" xfId="8518" xr:uid="{46F4F3ED-953A-41AF-A518-704CC0ADCB1A}"/>
    <cellStyle name="Comma 2 3 3 4 2 4 2" xfId="19052" xr:uid="{12EB977C-562A-4FC5-8944-7051A4D08BBE}"/>
    <cellStyle name="Comma 2 3 3 4 2 5" xfId="11145" xr:uid="{2B4072BD-B822-4BDC-9376-765513590D1D}"/>
    <cellStyle name="Comma 2 3 3 4 2 5 2" xfId="21679" xr:uid="{58F58E70-A98E-4180-8725-219EE8B2D5E2}"/>
    <cellStyle name="Comma 2 3 3 4 2 6" xfId="13797" xr:uid="{B1BDEE70-A3DF-4BDF-B7E3-8ACF8A5CAC99}"/>
    <cellStyle name="Comma 2 3 3 4 2 7" xfId="3257" xr:uid="{F1FFCAC3-B91F-4F79-A4D1-3642C12E5A52}"/>
    <cellStyle name="Comma 2 3 3 4 3" xfId="527" xr:uid="{00000000-0005-0000-0000-0000E7010000}"/>
    <cellStyle name="Comma 2 3 3 4 3 2" xfId="5892" xr:uid="{8DE258E2-A68E-46B9-8E54-46B0F1A21ABC}"/>
    <cellStyle name="Comma 2 3 3 4 3 2 2" xfId="16426" xr:uid="{0FF509D6-3D7B-49B9-A60E-3674AB479F81}"/>
    <cellStyle name="Comma 2 3 3 4 3 3" xfId="8520" xr:uid="{F646751E-B594-4C17-B024-6048F707F96C}"/>
    <cellStyle name="Comma 2 3 3 4 3 3 2" xfId="19054" xr:uid="{E01A18DE-D8A6-4BC7-842D-EFFA3CE7855F}"/>
    <cellStyle name="Comma 2 3 3 4 3 4" xfId="11147" xr:uid="{D0C33E22-D59E-4C73-A404-BC5D99F2A668}"/>
    <cellStyle name="Comma 2 3 3 4 3 4 2" xfId="21681" xr:uid="{143317F0-C070-436B-9D47-9C3C7EFA514F}"/>
    <cellStyle name="Comma 2 3 3 4 3 5" xfId="13799" xr:uid="{8D9B9EF9-3FEE-48B8-ABCC-330D35C09584}"/>
    <cellStyle name="Comma 2 3 3 4 3 6" xfId="3259" xr:uid="{DB19F45E-9326-40AD-88C9-7C7C2374A6D5}"/>
    <cellStyle name="Comma 2 3 3 4 4" xfId="528" xr:uid="{00000000-0005-0000-0000-0000E8010000}"/>
    <cellStyle name="Comma 2 3 3 4 4 2" xfId="5893" xr:uid="{2B65FCC8-63C5-49A4-8E8C-36C84E327950}"/>
    <cellStyle name="Comma 2 3 3 4 4 2 2" xfId="16427" xr:uid="{5936C5B1-FE16-419D-8B3C-2C3FF45B251D}"/>
    <cellStyle name="Comma 2 3 3 4 4 3" xfId="8521" xr:uid="{3E4945E5-296B-4D4E-BF8B-E0416AB2A007}"/>
    <cellStyle name="Comma 2 3 3 4 4 3 2" xfId="19055" xr:uid="{6BD6FEA9-F0B1-45C8-81BC-094759470008}"/>
    <cellStyle name="Comma 2 3 3 4 4 4" xfId="11148" xr:uid="{95C2BBD3-C072-4AC1-9FDB-AA4FD1DF15C6}"/>
    <cellStyle name="Comma 2 3 3 4 4 4 2" xfId="21682" xr:uid="{522712D8-0736-47CD-BB38-5C56DD4E93FB}"/>
    <cellStyle name="Comma 2 3 3 4 4 5" xfId="13800" xr:uid="{3B9FA7B6-50E2-4E28-8A0E-E3A43D0602D3}"/>
    <cellStyle name="Comma 2 3 3 4 4 6" xfId="3260" xr:uid="{B6FAB994-644B-4292-B5FA-015795F42CC6}"/>
    <cellStyle name="Comma 2 3 3 4 5" xfId="5889" xr:uid="{D027176C-FA6F-4FD9-ACD2-A7277EEBAD7E}"/>
    <cellStyle name="Comma 2 3 3 4 5 2" xfId="16423" xr:uid="{4C4B1B77-90CB-498B-931C-5C0C8FCC44EE}"/>
    <cellStyle name="Comma 2 3 3 4 6" xfId="8517" xr:uid="{0D838057-1B24-4E16-B8AD-E0272F88019D}"/>
    <cellStyle name="Comma 2 3 3 4 6 2" xfId="19051" xr:uid="{FD096F7C-4302-4182-B299-9025F4C6A0FF}"/>
    <cellStyle name="Comma 2 3 3 4 7" xfId="11144" xr:uid="{62696F44-1DAB-46E7-88AB-C82300777F62}"/>
    <cellStyle name="Comma 2 3 3 4 7 2" xfId="21678" xr:uid="{276ECB43-AE10-4B54-A934-6F9A6C7326F4}"/>
    <cellStyle name="Comma 2 3 3 4 8" xfId="13796" xr:uid="{57CD018E-40D6-4031-8652-139BDF5982F4}"/>
    <cellStyle name="Comma 2 3 3 4 9" xfId="3256" xr:uid="{05261147-8AE7-4BD2-AF66-F2E7389F9218}"/>
    <cellStyle name="Comma 2 3 3 5" xfId="529" xr:uid="{00000000-0005-0000-0000-0000E9010000}"/>
    <cellStyle name="Comma 2 3 3 5 2" xfId="530" xr:uid="{00000000-0005-0000-0000-0000EA010000}"/>
    <cellStyle name="Comma 2 3 3 5 2 2" xfId="531" xr:uid="{00000000-0005-0000-0000-0000EB010000}"/>
    <cellStyle name="Comma 2 3 3 5 2 2 2" xfId="5896" xr:uid="{7C1F10BB-9E8D-4284-9A28-7EE283F04A4E}"/>
    <cellStyle name="Comma 2 3 3 5 2 2 2 2" xfId="16430" xr:uid="{9023AA9C-FED4-49EE-9554-544E41DFD99D}"/>
    <cellStyle name="Comma 2 3 3 5 2 2 3" xfId="8524" xr:uid="{A62B9A86-391F-4AB3-95B5-80DA9E1C9891}"/>
    <cellStyle name="Comma 2 3 3 5 2 2 3 2" xfId="19058" xr:uid="{4A79266F-A9AC-43A9-AB0E-6BF5DA466E22}"/>
    <cellStyle name="Comma 2 3 3 5 2 2 4" xfId="11151" xr:uid="{24E8D08A-F49C-48BC-B855-67AC65B2D7F5}"/>
    <cellStyle name="Comma 2 3 3 5 2 2 4 2" xfId="21685" xr:uid="{B243379D-93B1-4446-BCD6-D645CCB11752}"/>
    <cellStyle name="Comma 2 3 3 5 2 2 5" xfId="13803" xr:uid="{E282C361-A41A-4315-B57E-323301792A31}"/>
    <cellStyle name="Comma 2 3 3 5 2 2 6" xfId="3263" xr:uid="{E5046E97-F9F0-4983-A62F-05B46054B0D5}"/>
    <cellStyle name="Comma 2 3 3 5 2 3" xfId="5895" xr:uid="{BD1437B4-220B-4F04-AFEC-21B7A817B484}"/>
    <cellStyle name="Comma 2 3 3 5 2 3 2" xfId="16429" xr:uid="{99361410-957B-4B07-8E78-8F19CE337F21}"/>
    <cellStyle name="Comma 2 3 3 5 2 4" xfId="8523" xr:uid="{EE3BED29-4D3B-41C9-B148-B702C9F566D2}"/>
    <cellStyle name="Comma 2 3 3 5 2 4 2" xfId="19057" xr:uid="{820D53D8-CF1A-46E6-A613-0ADBA1D4F832}"/>
    <cellStyle name="Comma 2 3 3 5 2 5" xfId="11150" xr:uid="{CB5AFEA6-8DE5-4547-A614-EDD34ABBA074}"/>
    <cellStyle name="Comma 2 3 3 5 2 5 2" xfId="21684" xr:uid="{045AABC7-4081-406E-9AC7-B722644118C6}"/>
    <cellStyle name="Comma 2 3 3 5 2 6" xfId="13802" xr:uid="{1794FCD6-0F56-4F18-A250-F1F4A5DE4A13}"/>
    <cellStyle name="Comma 2 3 3 5 2 7" xfId="3262" xr:uid="{7B54E61E-9BDD-47F9-8783-9E45E1053577}"/>
    <cellStyle name="Comma 2 3 3 5 3" xfId="532" xr:uid="{00000000-0005-0000-0000-0000EC010000}"/>
    <cellStyle name="Comma 2 3 3 5 3 2" xfId="5897" xr:uid="{5409FB38-87C8-44B8-967C-3DA25071BBB2}"/>
    <cellStyle name="Comma 2 3 3 5 3 2 2" xfId="16431" xr:uid="{F0FB3034-FA57-482F-B41D-E019933C5730}"/>
    <cellStyle name="Comma 2 3 3 5 3 3" xfId="8525" xr:uid="{23F570AD-26E2-4155-8A24-3A314C89154C}"/>
    <cellStyle name="Comma 2 3 3 5 3 3 2" xfId="19059" xr:uid="{850AAF0D-E545-41CE-855F-56831A688983}"/>
    <cellStyle name="Comma 2 3 3 5 3 4" xfId="11152" xr:uid="{7837C430-7C4F-4FA1-A57C-2B0020DFDECC}"/>
    <cellStyle name="Comma 2 3 3 5 3 4 2" xfId="21686" xr:uid="{7AD24526-2F99-4EAB-A12B-8D6D8C8AD7A5}"/>
    <cellStyle name="Comma 2 3 3 5 3 5" xfId="13804" xr:uid="{2AAF022B-DE16-48AE-81B6-E126D7DED3EF}"/>
    <cellStyle name="Comma 2 3 3 5 3 6" xfId="3264" xr:uid="{8220FA72-07D8-4734-BF73-ED273FE35923}"/>
    <cellStyle name="Comma 2 3 3 5 4" xfId="533" xr:uid="{00000000-0005-0000-0000-0000ED010000}"/>
    <cellStyle name="Comma 2 3 3 5 4 2" xfId="5898" xr:uid="{49B5BA1E-FD94-4E0B-9963-13224E021A68}"/>
    <cellStyle name="Comma 2 3 3 5 4 2 2" xfId="16432" xr:uid="{98846A02-0F7A-463D-831D-1D2807B02B43}"/>
    <cellStyle name="Comma 2 3 3 5 4 3" xfId="8526" xr:uid="{9588A47A-3345-4BA6-B1D1-2378FB328FDE}"/>
    <cellStyle name="Comma 2 3 3 5 4 3 2" xfId="19060" xr:uid="{3BDA1678-B894-4E12-BA4A-BFD17C09498A}"/>
    <cellStyle name="Comma 2 3 3 5 4 4" xfId="11153" xr:uid="{A0227227-B8C1-482A-9ABD-70FFBD5ADC0F}"/>
    <cellStyle name="Comma 2 3 3 5 4 4 2" xfId="21687" xr:uid="{CA670E1E-7DE2-4632-BE99-869BC0C37F64}"/>
    <cellStyle name="Comma 2 3 3 5 4 5" xfId="13805" xr:uid="{D210C0F1-7F0D-48F1-961F-45FE2444C902}"/>
    <cellStyle name="Comma 2 3 3 5 4 6" xfId="3265" xr:uid="{DBDFB6A7-5D67-4B88-8EF0-6BD11051245D}"/>
    <cellStyle name="Comma 2 3 3 5 5" xfId="5894" xr:uid="{4EC547CC-3A77-4F89-8EFE-4A9304C6E2A4}"/>
    <cellStyle name="Comma 2 3 3 5 5 2" xfId="16428" xr:uid="{50E47E1E-5862-4863-B976-2EC88578E7F0}"/>
    <cellStyle name="Comma 2 3 3 5 6" xfId="8522" xr:uid="{B422FE9E-5350-4097-80C4-9B2C9151D170}"/>
    <cellStyle name="Comma 2 3 3 5 6 2" xfId="19056" xr:uid="{77E7AD6E-9C79-47C3-ACFE-525D9E03F8F6}"/>
    <cellStyle name="Comma 2 3 3 5 7" xfId="11149" xr:uid="{84D60090-B0FF-458B-8888-1C1F3C8AC415}"/>
    <cellStyle name="Comma 2 3 3 5 7 2" xfId="21683" xr:uid="{EA152AD0-B863-42E9-A0DA-3B600A0BD6C3}"/>
    <cellStyle name="Comma 2 3 3 5 8" xfId="13801" xr:uid="{6CA1C822-5B51-4CA4-8E2C-C7F37383AF36}"/>
    <cellStyle name="Comma 2 3 3 5 9" xfId="3261" xr:uid="{199842B9-44E7-4F3A-9F33-E030664767AA}"/>
    <cellStyle name="Comma 2 3 3 6" xfId="534" xr:uid="{00000000-0005-0000-0000-0000EE010000}"/>
    <cellStyle name="Comma 2 3 3 6 2" xfId="535" xr:uid="{00000000-0005-0000-0000-0000EF010000}"/>
    <cellStyle name="Comma 2 3 3 6 2 2" xfId="536" xr:uid="{00000000-0005-0000-0000-0000F0010000}"/>
    <cellStyle name="Comma 2 3 3 6 2 2 2" xfId="5901" xr:uid="{683B5B16-C85F-4742-A9A5-6EE8293EEA19}"/>
    <cellStyle name="Comma 2 3 3 6 2 2 2 2" xfId="16435" xr:uid="{C49BBEA7-6727-4321-9DC4-DC88A14E1EAB}"/>
    <cellStyle name="Comma 2 3 3 6 2 2 3" xfId="8529" xr:uid="{D82C9507-EE30-4D12-B26D-DDE167FB80E8}"/>
    <cellStyle name="Comma 2 3 3 6 2 2 3 2" xfId="19063" xr:uid="{BECB59BB-C3C5-4786-9589-00F02C58B03B}"/>
    <cellStyle name="Comma 2 3 3 6 2 2 4" xfId="11156" xr:uid="{355CE91F-B082-4B18-9880-CD56EC6EF57B}"/>
    <cellStyle name="Comma 2 3 3 6 2 2 4 2" xfId="21690" xr:uid="{3DEFF73A-EFDF-4A9D-823F-6228D573F1E2}"/>
    <cellStyle name="Comma 2 3 3 6 2 2 5" xfId="13808" xr:uid="{4F6D7F68-5B0D-4617-A5E3-A71055177DA6}"/>
    <cellStyle name="Comma 2 3 3 6 2 2 6" xfId="3268" xr:uid="{45B88E26-BA85-49F5-93E5-2368F30BE159}"/>
    <cellStyle name="Comma 2 3 3 6 2 3" xfId="5900" xr:uid="{684F2D1A-4FA4-474B-ACA8-FE9B785B4074}"/>
    <cellStyle name="Comma 2 3 3 6 2 3 2" xfId="16434" xr:uid="{3B5943B2-6A25-4903-B77C-A3A782C48183}"/>
    <cellStyle name="Comma 2 3 3 6 2 4" xfId="8528" xr:uid="{54ADD940-D430-4C84-B1CC-BA337D9CE47D}"/>
    <cellStyle name="Comma 2 3 3 6 2 4 2" xfId="19062" xr:uid="{9A3347ED-231C-48A3-B4CF-D23E6BFF6CFD}"/>
    <cellStyle name="Comma 2 3 3 6 2 5" xfId="11155" xr:uid="{725B54CA-CAA4-46A0-B454-AAC6F499B96B}"/>
    <cellStyle name="Comma 2 3 3 6 2 5 2" xfId="21689" xr:uid="{A4C81195-67EF-4689-849B-193347FE1A67}"/>
    <cellStyle name="Comma 2 3 3 6 2 6" xfId="13807" xr:uid="{F6535B9F-4C0D-44DF-9D79-84E81FD157DD}"/>
    <cellStyle name="Comma 2 3 3 6 2 7" xfId="3267" xr:uid="{F26FB02E-F755-4C31-88A8-5564A82C3B03}"/>
    <cellStyle name="Comma 2 3 3 6 3" xfId="537" xr:uid="{00000000-0005-0000-0000-0000F1010000}"/>
    <cellStyle name="Comma 2 3 3 6 3 2" xfId="5902" xr:uid="{38F86931-07BB-4246-A9F3-DB73FE5D5B95}"/>
    <cellStyle name="Comma 2 3 3 6 3 2 2" xfId="16436" xr:uid="{7870B046-A74F-48BA-A17F-2931C7394DBD}"/>
    <cellStyle name="Comma 2 3 3 6 3 3" xfId="8530" xr:uid="{27905176-E49E-4924-90AC-8F451A47761F}"/>
    <cellStyle name="Comma 2 3 3 6 3 3 2" xfId="19064" xr:uid="{A9E93565-4FEE-452F-892F-0DCF3E18B16C}"/>
    <cellStyle name="Comma 2 3 3 6 3 4" xfId="11157" xr:uid="{99DAA7A9-180F-4545-A6D5-F69B17E174DA}"/>
    <cellStyle name="Comma 2 3 3 6 3 4 2" xfId="21691" xr:uid="{819278D3-CE29-46CB-A61D-90973D9AB1C0}"/>
    <cellStyle name="Comma 2 3 3 6 3 5" xfId="13809" xr:uid="{E881086A-862B-467C-9972-BF060362F690}"/>
    <cellStyle name="Comma 2 3 3 6 3 6" xfId="3269" xr:uid="{15A1810B-939F-497F-84A8-09D8B16B3EF6}"/>
    <cellStyle name="Comma 2 3 3 6 4" xfId="538" xr:uid="{00000000-0005-0000-0000-0000F2010000}"/>
    <cellStyle name="Comma 2 3 3 6 4 2" xfId="5903" xr:uid="{946CC6F0-4098-47D8-A090-A46F36BB592B}"/>
    <cellStyle name="Comma 2 3 3 6 4 2 2" xfId="16437" xr:uid="{D1DAA9E3-6788-4EB4-9C1E-559D68BF6928}"/>
    <cellStyle name="Comma 2 3 3 6 4 3" xfId="8531" xr:uid="{A8C32FB8-4332-40A4-9AB5-79EBE3530DC5}"/>
    <cellStyle name="Comma 2 3 3 6 4 3 2" xfId="19065" xr:uid="{02AB9AAB-F6C3-41F2-A7D3-A6F06E7ECEC7}"/>
    <cellStyle name="Comma 2 3 3 6 4 4" xfId="11158" xr:uid="{F15F0DD4-4FAF-4DF1-83CA-C487A6A417EC}"/>
    <cellStyle name="Comma 2 3 3 6 4 4 2" xfId="21692" xr:uid="{29A56084-A2F5-4F8D-BF76-E3A21A83A3AA}"/>
    <cellStyle name="Comma 2 3 3 6 4 5" xfId="13810" xr:uid="{44949C6B-E098-47FC-8C86-7AB84A9A3273}"/>
    <cellStyle name="Comma 2 3 3 6 4 6" xfId="3270" xr:uid="{A33CED1C-9233-4F3F-94D5-9EB525F09540}"/>
    <cellStyle name="Comma 2 3 3 6 5" xfId="5899" xr:uid="{D2E760AB-E164-4AFC-BF48-9E0D85F76A03}"/>
    <cellStyle name="Comma 2 3 3 6 5 2" xfId="16433" xr:uid="{345C5B4F-9E49-4496-A228-7F7CE87731D1}"/>
    <cellStyle name="Comma 2 3 3 6 6" xfId="8527" xr:uid="{9472D9A1-1CFF-4490-B0B0-E5D3ACAE2617}"/>
    <cellStyle name="Comma 2 3 3 6 6 2" xfId="19061" xr:uid="{FB140F0C-FA68-4E1B-886D-76ECB0223661}"/>
    <cellStyle name="Comma 2 3 3 6 7" xfId="11154" xr:uid="{865BC8BB-F666-487E-ABE7-936D034B2C04}"/>
    <cellStyle name="Comma 2 3 3 6 7 2" xfId="21688" xr:uid="{3F666AE5-794D-476F-8C44-B92AF81E6631}"/>
    <cellStyle name="Comma 2 3 3 6 8" xfId="13806" xr:uid="{8E40A3AC-8EFB-472E-8322-9F0029D4C5C5}"/>
    <cellStyle name="Comma 2 3 3 6 9" xfId="3266" xr:uid="{0CFC673F-B009-44DD-9223-D1609240D9C0}"/>
    <cellStyle name="Comma 2 3 3 7" xfId="539" xr:uid="{00000000-0005-0000-0000-0000F3010000}"/>
    <cellStyle name="Comma 2 3 3 7 2" xfId="540" xr:uid="{00000000-0005-0000-0000-0000F4010000}"/>
    <cellStyle name="Comma 2 3 3 7 2 2" xfId="5905" xr:uid="{85DB68D6-C476-45CF-862E-4E88D2C84338}"/>
    <cellStyle name="Comma 2 3 3 7 2 2 2" xfId="16439" xr:uid="{6D448094-7221-42AF-ACD6-B0523F25EE10}"/>
    <cellStyle name="Comma 2 3 3 7 2 3" xfId="8533" xr:uid="{DCB8D524-700E-4325-B894-8A29DAEC7892}"/>
    <cellStyle name="Comma 2 3 3 7 2 3 2" xfId="19067" xr:uid="{61CA7B6C-849E-428C-AD00-21E701AB7BFA}"/>
    <cellStyle name="Comma 2 3 3 7 2 4" xfId="11160" xr:uid="{A3D09834-A46A-42C1-ADE3-196BB3CA3437}"/>
    <cellStyle name="Comma 2 3 3 7 2 4 2" xfId="21694" xr:uid="{2A8527BA-7EF0-476E-86D7-9D547408B1F2}"/>
    <cellStyle name="Comma 2 3 3 7 2 5" xfId="13812" xr:uid="{AF7616AD-E4D6-48BA-806C-6BE7E0E97F08}"/>
    <cellStyle name="Comma 2 3 3 7 2 6" xfId="3272" xr:uid="{723339F7-5F07-45BB-9D00-18AD8D159B7E}"/>
    <cellStyle name="Comma 2 3 3 7 3" xfId="541" xr:uid="{00000000-0005-0000-0000-0000F5010000}"/>
    <cellStyle name="Comma 2 3 3 7 3 2" xfId="5906" xr:uid="{FC379AF3-D75B-4C8B-8F43-A222E95E4F9C}"/>
    <cellStyle name="Comma 2 3 3 7 3 2 2" xfId="16440" xr:uid="{4440543F-9BF7-41D6-B44E-66D2782D1E99}"/>
    <cellStyle name="Comma 2 3 3 7 3 3" xfId="8534" xr:uid="{59751433-AEE4-49DF-BAB0-9A6A687A3281}"/>
    <cellStyle name="Comma 2 3 3 7 3 3 2" xfId="19068" xr:uid="{C54723F6-EBC8-4D61-BF4D-4922101E8129}"/>
    <cellStyle name="Comma 2 3 3 7 3 4" xfId="11161" xr:uid="{A5AE1A12-7D3B-4890-8189-B97350ABDD2B}"/>
    <cellStyle name="Comma 2 3 3 7 3 4 2" xfId="21695" xr:uid="{D6A57CF8-2489-441C-947F-9FEF6628A64B}"/>
    <cellStyle name="Comma 2 3 3 7 3 5" xfId="13813" xr:uid="{ECA2B970-7474-42C5-860C-64523DA02248}"/>
    <cellStyle name="Comma 2 3 3 7 3 6" xfId="3273" xr:uid="{0D34DC98-9A4E-4D63-8A9D-D4C8F83257F5}"/>
    <cellStyle name="Comma 2 3 3 7 4" xfId="5904" xr:uid="{976B694A-F38D-4F16-A7E1-D6820EE0C67B}"/>
    <cellStyle name="Comma 2 3 3 7 4 2" xfId="16438" xr:uid="{7BC23EC9-7BDB-4F92-BBA2-115C363AE9C8}"/>
    <cellStyle name="Comma 2 3 3 7 5" xfId="8532" xr:uid="{32F4DA9E-3A1D-416E-8023-EFD270A02A25}"/>
    <cellStyle name="Comma 2 3 3 7 5 2" xfId="19066" xr:uid="{9287AF53-D559-4714-A15C-D8A2F538EE11}"/>
    <cellStyle name="Comma 2 3 3 7 6" xfId="11159" xr:uid="{414E8FC4-0C91-4BCB-BD5F-D7A4C67DBAA0}"/>
    <cellStyle name="Comma 2 3 3 7 6 2" xfId="21693" xr:uid="{74B6F74B-E530-45FF-96CC-6DDDA001687E}"/>
    <cellStyle name="Comma 2 3 3 7 7" xfId="13811" xr:uid="{93795C60-E0DE-4BF5-8678-7E3A05F86C42}"/>
    <cellStyle name="Comma 2 3 3 7 8" xfId="3271" xr:uid="{8C9FBD1B-D342-4885-98CD-EDEC4AF94BE2}"/>
    <cellStyle name="Comma 2 3 3 8" xfId="542" xr:uid="{00000000-0005-0000-0000-0000F6010000}"/>
    <cellStyle name="Comma 2 3 3 8 2" xfId="543" xr:uid="{00000000-0005-0000-0000-0000F7010000}"/>
    <cellStyle name="Comma 2 3 3 8 2 2" xfId="5908" xr:uid="{0DC54AF7-0CC1-4F95-8BF6-078B3C743D7A}"/>
    <cellStyle name="Comma 2 3 3 8 2 2 2" xfId="16442" xr:uid="{6494BEBF-671E-4C85-897B-AC638EBB4017}"/>
    <cellStyle name="Comma 2 3 3 8 2 3" xfId="8536" xr:uid="{D16BB25F-0AB7-4263-82D2-1D77027924F1}"/>
    <cellStyle name="Comma 2 3 3 8 2 3 2" xfId="19070" xr:uid="{6ABE3C58-18AF-4F31-A69E-F9FF5129BB16}"/>
    <cellStyle name="Comma 2 3 3 8 2 4" xfId="11163" xr:uid="{18329F1F-8580-4477-81B5-AE8331EC4833}"/>
    <cellStyle name="Comma 2 3 3 8 2 4 2" xfId="21697" xr:uid="{C2FD07D5-44D0-4F90-AD2E-576A19B0A23F}"/>
    <cellStyle name="Comma 2 3 3 8 2 5" xfId="13815" xr:uid="{68A25BD2-3DDE-4DE3-904E-5F3D153FF3E7}"/>
    <cellStyle name="Comma 2 3 3 8 2 6" xfId="3275" xr:uid="{74731E0C-01ED-45D7-899E-6C61BF0868FD}"/>
    <cellStyle name="Comma 2 3 3 8 3" xfId="5907" xr:uid="{A7E429B9-52EF-4C3E-BE4A-CB0DCC280055}"/>
    <cellStyle name="Comma 2 3 3 8 3 2" xfId="16441" xr:uid="{E193AA65-E4F8-450B-91F5-84855EC16A9E}"/>
    <cellStyle name="Comma 2 3 3 8 4" xfId="8535" xr:uid="{916596F8-4EC1-4ABE-8ED1-EB1E9B26B7B2}"/>
    <cellStyle name="Comma 2 3 3 8 4 2" xfId="19069" xr:uid="{9F3AC40D-4C81-4311-9B4C-416AFADC16C5}"/>
    <cellStyle name="Comma 2 3 3 8 5" xfId="11162" xr:uid="{E532C782-34A1-454C-BC48-0CC31BCF0C67}"/>
    <cellStyle name="Comma 2 3 3 8 5 2" xfId="21696" xr:uid="{120A4C11-6835-4586-B9D2-665FC6FE78C7}"/>
    <cellStyle name="Comma 2 3 3 8 6" xfId="13814" xr:uid="{3A837743-8F3D-4056-AF3C-2AB5CC865C59}"/>
    <cellStyle name="Comma 2 3 3 8 7" xfId="3274" xr:uid="{F6690AEB-0119-41F0-88B3-77E2DE36E772}"/>
    <cellStyle name="Comma 2 3 3 9" xfId="544" xr:uid="{00000000-0005-0000-0000-0000F8010000}"/>
    <cellStyle name="Comma 2 3 3 9 2" xfId="5909" xr:uid="{DFECFCC4-B273-4742-8D79-5E1B8D69BF96}"/>
    <cellStyle name="Comma 2 3 3 9 2 2" xfId="16443" xr:uid="{6085D2AC-8A38-496E-BDFD-0F70B3FD901C}"/>
    <cellStyle name="Comma 2 3 3 9 3" xfId="8537" xr:uid="{D9E25B21-9ADD-4654-97C7-B3B54D90FA9B}"/>
    <cellStyle name="Comma 2 3 3 9 3 2" xfId="19071" xr:uid="{3541F8C8-EFC6-4E01-8AE7-65DFE706EE4F}"/>
    <cellStyle name="Comma 2 3 3 9 4" xfId="11164" xr:uid="{0BB30C02-7C78-4F86-BF06-C5352E1A6FBE}"/>
    <cellStyle name="Comma 2 3 3 9 4 2" xfId="21698" xr:uid="{2325C9D8-E9C4-4FF5-9FC5-1E6476682377}"/>
    <cellStyle name="Comma 2 3 3 9 5" xfId="13816" xr:uid="{070D41B2-B095-4709-BE64-9E66B2DF8271}"/>
    <cellStyle name="Comma 2 3 3 9 6" xfId="3276" xr:uid="{22ACCFFE-EFA8-403D-BB89-894CEEBF5FCE}"/>
    <cellStyle name="Comma 2 3 4" xfId="83" xr:uid="{00000000-0005-0000-0000-0000F9010000}"/>
    <cellStyle name="Comma 2 3 4 10" xfId="546" xr:uid="{00000000-0005-0000-0000-0000FA010000}"/>
    <cellStyle name="Comma 2 3 4 10 2" xfId="5911" xr:uid="{27746750-FFEA-4BAB-926D-162D75A48748}"/>
    <cellStyle name="Comma 2 3 4 10 2 2" xfId="16445" xr:uid="{41B906EA-097E-4160-B115-9D85EFF9CD2D}"/>
    <cellStyle name="Comma 2 3 4 10 3" xfId="8539" xr:uid="{85918D9D-1C2F-4914-84BF-7CD31B0369D5}"/>
    <cellStyle name="Comma 2 3 4 10 3 2" xfId="19073" xr:uid="{A434ADC2-3976-44BF-A9E5-570479986878}"/>
    <cellStyle name="Comma 2 3 4 10 4" xfId="11166" xr:uid="{C90BD37F-7004-4BF6-B999-E5211674E395}"/>
    <cellStyle name="Comma 2 3 4 10 4 2" xfId="21700" xr:uid="{5902B800-C0B7-4B6B-B8EF-2BF8BE0BADC8}"/>
    <cellStyle name="Comma 2 3 4 10 5" xfId="13818" xr:uid="{1F8EB03A-1D8E-47C1-8FA5-07601C6AC18D}"/>
    <cellStyle name="Comma 2 3 4 10 6" xfId="3278" xr:uid="{433E7564-FA99-4C89-90F0-08A6FD1DC960}"/>
    <cellStyle name="Comma 2 3 4 11" xfId="2600" xr:uid="{00000000-0005-0000-0000-0000FB010000}"/>
    <cellStyle name="Comma 2 3 4 11 2" xfId="7924" xr:uid="{D66D166F-948D-43DC-8AF9-84F66990824C}"/>
    <cellStyle name="Comma 2 3 4 11 2 2" xfId="18458" xr:uid="{2BADAF8C-8D26-43E4-A89A-6DB23D642203}"/>
    <cellStyle name="Comma 2 3 4 11 3" xfId="10552" xr:uid="{71076462-D9E5-4651-A0BC-154ABA7C6765}"/>
    <cellStyle name="Comma 2 3 4 11 3 2" xfId="21086" xr:uid="{F085D630-639A-4467-A7D3-7DA4E4EF9EBB}"/>
    <cellStyle name="Comma 2 3 4 11 4" xfId="13179" xr:uid="{56F53E35-C696-4B1D-A04B-C51CA62008FA}"/>
    <cellStyle name="Comma 2 3 4 11 4 2" xfId="23713" xr:uid="{4761F301-90B9-4AA9-897D-CDD368DE268A}"/>
    <cellStyle name="Comma 2 3 4 11 5" xfId="15831" xr:uid="{BF0AD2F1-803C-4D73-8137-80CF4CCA2927}"/>
    <cellStyle name="Comma 2 3 4 11 6" xfId="5292" xr:uid="{61A0ADAF-5A4C-464D-ADD2-0E3E889B2EEA}"/>
    <cellStyle name="Comma 2 3 4 12" xfId="2659" xr:uid="{00000000-0005-0000-0000-0000FC010000}"/>
    <cellStyle name="Comma 2 3 4 12 2" xfId="7978" xr:uid="{9E34E186-A563-470A-B5DB-475C46E2FC32}"/>
    <cellStyle name="Comma 2 3 4 12 2 2" xfId="18512" xr:uid="{749FA0BA-AC29-4B0F-A17A-9863E0A0C488}"/>
    <cellStyle name="Comma 2 3 4 12 3" xfId="10606" xr:uid="{E3023BF4-2114-4724-AD49-56C660959776}"/>
    <cellStyle name="Comma 2 3 4 12 3 2" xfId="21140" xr:uid="{0AF38781-485D-432A-BE36-F6300B74F345}"/>
    <cellStyle name="Comma 2 3 4 12 4" xfId="13233" xr:uid="{7A6A9588-80DF-4073-9FB2-372BA16A90F4}"/>
    <cellStyle name="Comma 2 3 4 12 4 2" xfId="23767" xr:uid="{A2DEA27B-7CC2-4C06-938C-A89D8BB4C62E}"/>
    <cellStyle name="Comma 2 3 4 12 5" xfId="15885" xr:uid="{31AA0BA0-9741-4B06-A838-6ED0E3B71395}"/>
    <cellStyle name="Comma 2 3 4 12 6" xfId="5346" xr:uid="{5CA8C557-58C5-4FEA-8972-42283FC411D6}"/>
    <cellStyle name="Comma 2 3 4 13" xfId="545" xr:uid="{00000000-0005-0000-0000-0000FD010000}"/>
    <cellStyle name="Comma 2 3 4 13 2" xfId="5910" xr:uid="{DC1A3DC1-726F-41BA-A011-63D5AA7C8D81}"/>
    <cellStyle name="Comma 2 3 4 13 2 2" xfId="16444" xr:uid="{5E9AE389-2CB4-4CEE-8168-73B79E9830CA}"/>
    <cellStyle name="Comma 2 3 4 13 3" xfId="8538" xr:uid="{0EF2B68A-32EE-4D83-A8CF-65603C80B03D}"/>
    <cellStyle name="Comma 2 3 4 13 3 2" xfId="19072" xr:uid="{3427C67E-59BE-470F-8671-FEB714353FA1}"/>
    <cellStyle name="Comma 2 3 4 13 4" xfId="11165" xr:uid="{AB80B16C-9A6A-487C-9FEF-25D3D8E0CAD9}"/>
    <cellStyle name="Comma 2 3 4 13 4 2" xfId="21699" xr:uid="{B4482818-AA0C-477C-B4A9-62C27EA5D2C6}"/>
    <cellStyle name="Comma 2 3 4 13 5" xfId="13817" xr:uid="{5A5BAAC3-E621-4A58-8D8C-16BAA24BE21E}"/>
    <cellStyle name="Comma 2 3 4 13 6" xfId="3277" xr:uid="{CAA8943A-D1FB-40EC-B830-59BF8E12D2E5}"/>
    <cellStyle name="Comma 2 3 4 14" xfId="5459" xr:uid="{7431AFA4-650C-4141-B5F6-96C6216B17B3}"/>
    <cellStyle name="Comma 2 3 4 14 2" xfId="15993" xr:uid="{D16FC741-AF68-4508-9B2F-8570A3A7F8DB}"/>
    <cellStyle name="Comma 2 3 4 15" xfId="8087" xr:uid="{01968BE2-8CE5-4A2E-9D21-5A8595508FD2}"/>
    <cellStyle name="Comma 2 3 4 15 2" xfId="18621" xr:uid="{B533C4D9-CA42-4D2B-9265-7CDEDFD3747A}"/>
    <cellStyle name="Comma 2 3 4 16" xfId="10714" xr:uid="{B79D5E71-4D27-408F-88E8-50FA21211D22}"/>
    <cellStyle name="Comma 2 3 4 16 2" xfId="21248" xr:uid="{DE92D4D7-A73D-4406-94BF-5240AC7E19E4}"/>
    <cellStyle name="Comma 2 3 4 17" xfId="13366" xr:uid="{5CDC4CD5-8C1F-481E-B443-8164FCCEBBE6}"/>
    <cellStyle name="Comma 2 3 4 18" xfId="2826" xr:uid="{2AF569F9-A665-4106-81D5-751F1773D9DF}"/>
    <cellStyle name="Comma 2 3 4 2" xfId="137" xr:uid="{00000000-0005-0000-0000-0000FE010000}"/>
    <cellStyle name="Comma 2 3 4 2 10" xfId="2713" xr:uid="{00000000-0005-0000-0000-0000FF010000}"/>
    <cellStyle name="Comma 2 3 4 2 10 2" xfId="8032" xr:uid="{A00521D2-B091-45E7-8D78-319A2AF45333}"/>
    <cellStyle name="Comma 2 3 4 2 10 2 2" xfId="18566" xr:uid="{53527EEA-C4BD-4CF6-84A0-495572FFEEF5}"/>
    <cellStyle name="Comma 2 3 4 2 10 3" xfId="10660" xr:uid="{36A9BF26-0D93-4C26-8E8A-7D49EB9CCA1D}"/>
    <cellStyle name="Comma 2 3 4 2 10 3 2" xfId="21194" xr:uid="{01F6F425-39D4-4FE6-95A4-F839ADD40ACA}"/>
    <cellStyle name="Comma 2 3 4 2 10 4" xfId="13287" xr:uid="{06846604-07C7-4BBC-B287-EA0C7FDDEB89}"/>
    <cellStyle name="Comma 2 3 4 2 10 4 2" xfId="23821" xr:uid="{65ED62B9-045A-453E-8837-5C26BB74F607}"/>
    <cellStyle name="Comma 2 3 4 2 10 5" xfId="15939" xr:uid="{B6726C49-6678-4418-A86D-CA7C590E2B39}"/>
    <cellStyle name="Comma 2 3 4 2 10 6" xfId="5400" xr:uid="{F6896A4C-F641-4F66-A307-D276C018F657}"/>
    <cellStyle name="Comma 2 3 4 2 11" xfId="547" xr:uid="{00000000-0005-0000-0000-000000020000}"/>
    <cellStyle name="Comma 2 3 4 2 11 2" xfId="5912" xr:uid="{12DC40D5-9A5C-4C02-97DD-481DD4594A4D}"/>
    <cellStyle name="Comma 2 3 4 2 11 2 2" xfId="16446" xr:uid="{5CBE6C34-A63A-4714-90EE-3CE539FCF0F6}"/>
    <cellStyle name="Comma 2 3 4 2 11 3" xfId="8540" xr:uid="{2B65A57C-42D5-4EAD-9097-9EE9461A04EB}"/>
    <cellStyle name="Comma 2 3 4 2 11 3 2" xfId="19074" xr:uid="{97C474AA-5A0F-48B8-8230-CBEDE619D503}"/>
    <cellStyle name="Comma 2 3 4 2 11 4" xfId="11167" xr:uid="{96E0EFB4-22F4-48C5-B1C2-DA967092E32B}"/>
    <cellStyle name="Comma 2 3 4 2 11 4 2" xfId="21701" xr:uid="{C6D8C1CA-C2F6-48E8-831F-B206B941A285}"/>
    <cellStyle name="Comma 2 3 4 2 11 5" xfId="13819" xr:uid="{D101BAAB-A3BE-4635-A87B-9A6E4F66956E}"/>
    <cellStyle name="Comma 2 3 4 2 11 6" xfId="3279" xr:uid="{059372DB-F106-465B-A2A7-CC91CE590266}"/>
    <cellStyle name="Comma 2 3 4 2 12" xfId="5513" xr:uid="{7404E976-D52F-4C79-892B-669CE593BED7}"/>
    <cellStyle name="Comma 2 3 4 2 12 2" xfId="16047" xr:uid="{A75674D0-89A0-473A-8028-EB721FF6DF0D}"/>
    <cellStyle name="Comma 2 3 4 2 13" xfId="8141" xr:uid="{377F4201-D814-4275-ADC6-1282053D745E}"/>
    <cellStyle name="Comma 2 3 4 2 13 2" xfId="18675" xr:uid="{4F178337-C135-4C16-A64E-E4AC1C2312F9}"/>
    <cellStyle name="Comma 2 3 4 2 14" xfId="10768" xr:uid="{4222B77A-0132-4D4F-90D7-27E2F4A30F59}"/>
    <cellStyle name="Comma 2 3 4 2 14 2" xfId="21302" xr:uid="{AF1E497F-D5AB-42C9-B117-5C08DB4D2D9F}"/>
    <cellStyle name="Comma 2 3 4 2 15" xfId="13420" xr:uid="{299C6FC4-2A15-4599-9396-C865232A8FF2}"/>
    <cellStyle name="Comma 2 3 4 2 16" xfId="2880" xr:uid="{17E4DBBD-6E24-48F3-AF60-B670665827C0}"/>
    <cellStyle name="Comma 2 3 4 2 2" xfId="548" xr:uid="{00000000-0005-0000-0000-000001020000}"/>
    <cellStyle name="Comma 2 3 4 2 2 2" xfId="549" xr:uid="{00000000-0005-0000-0000-000002020000}"/>
    <cellStyle name="Comma 2 3 4 2 2 2 2" xfId="550" xr:uid="{00000000-0005-0000-0000-000003020000}"/>
    <cellStyle name="Comma 2 3 4 2 2 2 2 2" xfId="5915" xr:uid="{0D094DD1-58EB-48CD-8A5D-BD1C71847E0A}"/>
    <cellStyle name="Comma 2 3 4 2 2 2 2 2 2" xfId="16449" xr:uid="{3D02433E-3A28-498D-B2EC-E2BC5756CE15}"/>
    <cellStyle name="Comma 2 3 4 2 2 2 2 3" xfId="8543" xr:uid="{8A502C6C-9374-4816-97A3-92EEC06C66C2}"/>
    <cellStyle name="Comma 2 3 4 2 2 2 2 3 2" xfId="19077" xr:uid="{51750373-36DA-499A-B384-68ACC9233A5F}"/>
    <cellStyle name="Comma 2 3 4 2 2 2 2 4" xfId="11170" xr:uid="{07935BF1-FAB0-4A3A-BDB5-0B01D7D1BAEC}"/>
    <cellStyle name="Comma 2 3 4 2 2 2 2 4 2" xfId="21704" xr:uid="{611A2FDB-24BE-4D8C-94C5-3726B0A63B8F}"/>
    <cellStyle name="Comma 2 3 4 2 2 2 2 5" xfId="13822" xr:uid="{5277A8A7-5E15-4343-925C-4A9F565C34B0}"/>
    <cellStyle name="Comma 2 3 4 2 2 2 2 6" xfId="3282" xr:uid="{11E0E197-6CD3-4115-9FAB-325129C62C5C}"/>
    <cellStyle name="Comma 2 3 4 2 2 2 3" xfId="5914" xr:uid="{8DEDF7B6-1B2B-4385-9734-D3C8D7C02C73}"/>
    <cellStyle name="Comma 2 3 4 2 2 2 3 2" xfId="16448" xr:uid="{85A53E76-FC79-4B6B-8F3A-2F189586E970}"/>
    <cellStyle name="Comma 2 3 4 2 2 2 4" xfId="8542" xr:uid="{92297A42-5E8E-4687-91D0-61884435A0F3}"/>
    <cellStyle name="Comma 2 3 4 2 2 2 4 2" xfId="19076" xr:uid="{03E20D2F-8B44-4B4E-981D-BA0B8CCC93F6}"/>
    <cellStyle name="Comma 2 3 4 2 2 2 5" xfId="11169" xr:uid="{0E9B4631-3340-46F4-8AE3-F054BE350135}"/>
    <cellStyle name="Comma 2 3 4 2 2 2 5 2" xfId="21703" xr:uid="{1CFE4881-4D4D-4C98-B086-CEEE08F6D2E9}"/>
    <cellStyle name="Comma 2 3 4 2 2 2 6" xfId="13821" xr:uid="{90014356-5AAA-4622-B26E-2AC33CD6D459}"/>
    <cellStyle name="Comma 2 3 4 2 2 2 7" xfId="3281" xr:uid="{F61F8865-86E0-4C68-9A0F-2CAA805DD9EF}"/>
    <cellStyle name="Comma 2 3 4 2 2 3" xfId="551" xr:uid="{00000000-0005-0000-0000-000004020000}"/>
    <cellStyle name="Comma 2 3 4 2 2 3 2" xfId="5916" xr:uid="{204B1BA3-AB39-41C1-9A52-2724F4756FBB}"/>
    <cellStyle name="Comma 2 3 4 2 2 3 2 2" xfId="16450" xr:uid="{0D6A9CC7-A096-4465-91BE-4A256F228F6F}"/>
    <cellStyle name="Comma 2 3 4 2 2 3 3" xfId="8544" xr:uid="{C34BFE1D-57AD-4F57-BB17-B5074AE0D8C3}"/>
    <cellStyle name="Comma 2 3 4 2 2 3 3 2" xfId="19078" xr:uid="{724BAA12-AE04-4805-B3D0-D51D03C48011}"/>
    <cellStyle name="Comma 2 3 4 2 2 3 4" xfId="11171" xr:uid="{8B4FB749-D5B5-449E-8410-9BF2C9D5E5F5}"/>
    <cellStyle name="Comma 2 3 4 2 2 3 4 2" xfId="21705" xr:uid="{7C585EB9-9EAF-4107-A348-367D0FFA3379}"/>
    <cellStyle name="Comma 2 3 4 2 2 3 5" xfId="13823" xr:uid="{45591DD5-9EE1-4285-9E98-4CAFE4ECAC12}"/>
    <cellStyle name="Comma 2 3 4 2 2 3 6" xfId="3283" xr:uid="{CC4C52DB-05A8-4BEB-ABBD-CDC6F9CD1AAF}"/>
    <cellStyle name="Comma 2 3 4 2 2 4" xfId="552" xr:uid="{00000000-0005-0000-0000-000005020000}"/>
    <cellStyle name="Comma 2 3 4 2 2 4 2" xfId="5917" xr:uid="{483460FD-BE93-41A0-B674-DCA38B57BF7F}"/>
    <cellStyle name="Comma 2 3 4 2 2 4 2 2" xfId="16451" xr:uid="{FF3F1B65-ADF8-4316-A6FE-ECC6087C4825}"/>
    <cellStyle name="Comma 2 3 4 2 2 4 3" xfId="8545" xr:uid="{E3817ABC-571A-4162-88BF-B6DAFF18B005}"/>
    <cellStyle name="Comma 2 3 4 2 2 4 3 2" xfId="19079" xr:uid="{3802EDF4-AD05-4CF2-AB99-56E3A117DB98}"/>
    <cellStyle name="Comma 2 3 4 2 2 4 4" xfId="11172" xr:uid="{D84105D8-C4F0-407E-884F-F5F19CC89A76}"/>
    <cellStyle name="Comma 2 3 4 2 2 4 4 2" xfId="21706" xr:uid="{C41916C4-3FE3-4B68-AD1B-E149B9DA276F}"/>
    <cellStyle name="Comma 2 3 4 2 2 4 5" xfId="13824" xr:uid="{891D632E-7EA6-45E1-A9A9-3D39DAFA0B6D}"/>
    <cellStyle name="Comma 2 3 4 2 2 4 6" xfId="3284" xr:uid="{40C9918E-9913-4500-B043-40248F08A8AD}"/>
    <cellStyle name="Comma 2 3 4 2 2 5" xfId="5913" xr:uid="{63E4DE92-D9FF-4823-976F-9B0400B16E0F}"/>
    <cellStyle name="Comma 2 3 4 2 2 5 2" xfId="16447" xr:uid="{3FF80BE4-D1FD-45C0-A7EA-209119CAB6EE}"/>
    <cellStyle name="Comma 2 3 4 2 2 6" xfId="8541" xr:uid="{14A378D4-8C66-4FFE-9C3D-17E174768BC4}"/>
    <cellStyle name="Comma 2 3 4 2 2 6 2" xfId="19075" xr:uid="{B79F7E52-A1B0-471F-90AD-6CB07878138D}"/>
    <cellStyle name="Comma 2 3 4 2 2 7" xfId="11168" xr:uid="{48F4C170-F4A1-472D-A8E2-DF65069F1E49}"/>
    <cellStyle name="Comma 2 3 4 2 2 7 2" xfId="21702" xr:uid="{BCD91554-E749-4458-B5D4-5DB12C63B1C5}"/>
    <cellStyle name="Comma 2 3 4 2 2 8" xfId="13820" xr:uid="{ABEF72D1-FAA8-4218-9403-D2CF9C460883}"/>
    <cellStyle name="Comma 2 3 4 2 2 9" xfId="3280" xr:uid="{4DD1FE5C-C04A-4EEE-A202-F5F5EFEF68B8}"/>
    <cellStyle name="Comma 2 3 4 2 3" xfId="553" xr:uid="{00000000-0005-0000-0000-000006020000}"/>
    <cellStyle name="Comma 2 3 4 2 3 2" xfId="554" xr:uid="{00000000-0005-0000-0000-000007020000}"/>
    <cellStyle name="Comma 2 3 4 2 3 2 2" xfId="555" xr:uid="{00000000-0005-0000-0000-000008020000}"/>
    <cellStyle name="Comma 2 3 4 2 3 2 2 2" xfId="5920" xr:uid="{260DD932-E961-4BBC-9DFD-2E9D6945B860}"/>
    <cellStyle name="Comma 2 3 4 2 3 2 2 2 2" xfId="16454" xr:uid="{9A480F73-F1F4-43EB-A86D-70F2D7FD4C8B}"/>
    <cellStyle name="Comma 2 3 4 2 3 2 2 3" xfId="8548" xr:uid="{7090E906-48B7-466C-B604-8EC1E98CC0A6}"/>
    <cellStyle name="Comma 2 3 4 2 3 2 2 3 2" xfId="19082" xr:uid="{4C3A7F57-6819-4E2C-A2A4-BB7BE0C7CC9F}"/>
    <cellStyle name="Comma 2 3 4 2 3 2 2 4" xfId="11175" xr:uid="{AEF7267F-B8ED-4E06-82C1-849B8389EA9A}"/>
    <cellStyle name="Comma 2 3 4 2 3 2 2 4 2" xfId="21709" xr:uid="{292B69AE-67F0-4139-82E8-BCD275583D83}"/>
    <cellStyle name="Comma 2 3 4 2 3 2 2 5" xfId="13827" xr:uid="{4203BF5C-E535-44C9-A96A-90A2582B17EF}"/>
    <cellStyle name="Comma 2 3 4 2 3 2 2 6" xfId="3287" xr:uid="{48DE0ECC-3635-44A6-9E12-5AC50637BB75}"/>
    <cellStyle name="Comma 2 3 4 2 3 2 3" xfId="5919" xr:uid="{11A451E8-69E3-4BBC-85E5-BB69B51F606B}"/>
    <cellStyle name="Comma 2 3 4 2 3 2 3 2" xfId="16453" xr:uid="{D4947D70-3593-468A-A3AC-138379F31730}"/>
    <cellStyle name="Comma 2 3 4 2 3 2 4" xfId="8547" xr:uid="{8BCCA427-31A9-4198-95B8-0291E6FBD097}"/>
    <cellStyle name="Comma 2 3 4 2 3 2 4 2" xfId="19081" xr:uid="{433FDB26-00F5-445C-8B52-4098C86B8602}"/>
    <cellStyle name="Comma 2 3 4 2 3 2 5" xfId="11174" xr:uid="{2397F56B-89CC-47E2-9CF2-543B6E42282A}"/>
    <cellStyle name="Comma 2 3 4 2 3 2 5 2" xfId="21708" xr:uid="{F431A4DD-CAA6-4CEA-B7F1-8868A39A221E}"/>
    <cellStyle name="Comma 2 3 4 2 3 2 6" xfId="13826" xr:uid="{6E115F00-2ADC-4CA0-9681-F2F339851588}"/>
    <cellStyle name="Comma 2 3 4 2 3 2 7" xfId="3286" xr:uid="{6EE94C61-58EA-4F05-9ADD-95691041112A}"/>
    <cellStyle name="Comma 2 3 4 2 3 3" xfId="556" xr:uid="{00000000-0005-0000-0000-000009020000}"/>
    <cellStyle name="Comma 2 3 4 2 3 3 2" xfId="5921" xr:uid="{CD203801-9C2F-42CE-ADC2-36067B7FCA26}"/>
    <cellStyle name="Comma 2 3 4 2 3 3 2 2" xfId="16455" xr:uid="{4F5C810A-370F-4D00-A86A-81CED3DB97FF}"/>
    <cellStyle name="Comma 2 3 4 2 3 3 3" xfId="8549" xr:uid="{98608981-DED1-4F70-A58A-0A4FEEB3A9F2}"/>
    <cellStyle name="Comma 2 3 4 2 3 3 3 2" xfId="19083" xr:uid="{2E71981F-353C-42FC-B260-278EAC1465AD}"/>
    <cellStyle name="Comma 2 3 4 2 3 3 4" xfId="11176" xr:uid="{83F4C254-8089-4A65-8FB2-25749E6B5559}"/>
    <cellStyle name="Comma 2 3 4 2 3 3 4 2" xfId="21710" xr:uid="{83457C44-BE52-41A9-A063-DA370CB9D85A}"/>
    <cellStyle name="Comma 2 3 4 2 3 3 5" xfId="13828" xr:uid="{B72088BA-26B6-401C-8308-6A28CCDABE62}"/>
    <cellStyle name="Comma 2 3 4 2 3 3 6" xfId="3288" xr:uid="{2AEFAA73-A8F3-4966-BF38-74237D021F79}"/>
    <cellStyle name="Comma 2 3 4 2 3 4" xfId="557" xr:uid="{00000000-0005-0000-0000-00000A020000}"/>
    <cellStyle name="Comma 2 3 4 2 3 4 2" xfId="5922" xr:uid="{0739565A-C097-4318-B3C1-7204B135BE13}"/>
    <cellStyle name="Comma 2 3 4 2 3 4 2 2" xfId="16456" xr:uid="{65E5BE14-42B9-4C53-8BBF-83757823A580}"/>
    <cellStyle name="Comma 2 3 4 2 3 4 3" xfId="8550" xr:uid="{66F89E3C-56B3-401B-830F-8F44519DA221}"/>
    <cellStyle name="Comma 2 3 4 2 3 4 3 2" xfId="19084" xr:uid="{4945C589-774E-4D67-A02C-CF4F93E7D926}"/>
    <cellStyle name="Comma 2 3 4 2 3 4 4" xfId="11177" xr:uid="{51978739-75E1-4CB5-848C-5D258FAF639D}"/>
    <cellStyle name="Comma 2 3 4 2 3 4 4 2" xfId="21711" xr:uid="{BF636B09-7A42-454C-908E-EED112F2AD8B}"/>
    <cellStyle name="Comma 2 3 4 2 3 4 5" xfId="13829" xr:uid="{52F37A82-83FE-42B8-8936-709B85B7A254}"/>
    <cellStyle name="Comma 2 3 4 2 3 4 6" xfId="3289" xr:uid="{F91E6CE7-FD95-437A-9F6C-84E49A8053DE}"/>
    <cellStyle name="Comma 2 3 4 2 3 5" xfId="5918" xr:uid="{98225853-E520-496C-A418-F0E855D92C94}"/>
    <cellStyle name="Comma 2 3 4 2 3 5 2" xfId="16452" xr:uid="{0D4AF725-B8FF-4091-BEB7-EF4EC357D2F0}"/>
    <cellStyle name="Comma 2 3 4 2 3 6" xfId="8546" xr:uid="{4AB2B1CF-1849-4FC7-82F6-C7324936423D}"/>
    <cellStyle name="Comma 2 3 4 2 3 6 2" xfId="19080" xr:uid="{D9BD04F8-B37E-4969-9CAE-582E300ED2FB}"/>
    <cellStyle name="Comma 2 3 4 2 3 7" xfId="11173" xr:uid="{0ED560EB-E229-431E-B532-E5E83F1D318B}"/>
    <cellStyle name="Comma 2 3 4 2 3 7 2" xfId="21707" xr:uid="{E562E70A-CB5A-4971-A92D-A1930443783F}"/>
    <cellStyle name="Comma 2 3 4 2 3 8" xfId="13825" xr:uid="{FD5E1C8F-ADBE-487E-A6DC-FE0AC0AD2D18}"/>
    <cellStyle name="Comma 2 3 4 2 3 9" xfId="3285" xr:uid="{00BF1750-2209-4ECF-B007-2D09FC241FBE}"/>
    <cellStyle name="Comma 2 3 4 2 4" xfId="558" xr:uid="{00000000-0005-0000-0000-00000B020000}"/>
    <cellStyle name="Comma 2 3 4 2 4 2" xfId="559" xr:uid="{00000000-0005-0000-0000-00000C020000}"/>
    <cellStyle name="Comma 2 3 4 2 4 2 2" xfId="560" xr:uid="{00000000-0005-0000-0000-00000D020000}"/>
    <cellStyle name="Comma 2 3 4 2 4 2 2 2" xfId="5925" xr:uid="{5470A1D0-85E9-4E65-98A6-9E704664EA8F}"/>
    <cellStyle name="Comma 2 3 4 2 4 2 2 2 2" xfId="16459" xr:uid="{AFD16097-A4E5-40D5-BAC3-EA4A3D0D3E28}"/>
    <cellStyle name="Comma 2 3 4 2 4 2 2 3" xfId="8553" xr:uid="{4AAC3AB7-FD29-4D81-9C32-2C319B42E055}"/>
    <cellStyle name="Comma 2 3 4 2 4 2 2 3 2" xfId="19087" xr:uid="{0F2CAFB8-452D-4A93-865A-72BE6BA79003}"/>
    <cellStyle name="Comma 2 3 4 2 4 2 2 4" xfId="11180" xr:uid="{3C00932B-4EF3-44D7-A10E-B9DC5BD6471C}"/>
    <cellStyle name="Comma 2 3 4 2 4 2 2 4 2" xfId="21714" xr:uid="{C09D2F55-46E3-4CFD-8066-45C5E350DD5C}"/>
    <cellStyle name="Comma 2 3 4 2 4 2 2 5" xfId="13832" xr:uid="{448E87BA-C1A9-42D1-AA74-C7506DC91C5A}"/>
    <cellStyle name="Comma 2 3 4 2 4 2 2 6" xfId="3292" xr:uid="{85C39053-47D3-4347-B9EE-C3AAA98B9EA3}"/>
    <cellStyle name="Comma 2 3 4 2 4 2 3" xfId="5924" xr:uid="{A66DCBF1-446C-4ECB-8F78-71532685740F}"/>
    <cellStyle name="Comma 2 3 4 2 4 2 3 2" xfId="16458" xr:uid="{BBE1C5AE-465C-494B-AAA8-9B3B9BAF1D0B}"/>
    <cellStyle name="Comma 2 3 4 2 4 2 4" xfId="8552" xr:uid="{38AB3E80-2AD7-492B-B0A8-17ED8635132B}"/>
    <cellStyle name="Comma 2 3 4 2 4 2 4 2" xfId="19086" xr:uid="{47DB02F7-E1D1-43CA-A20D-53ADE0AAB486}"/>
    <cellStyle name="Comma 2 3 4 2 4 2 5" xfId="11179" xr:uid="{B306E8E3-0798-4928-AB4C-A225AC994EE6}"/>
    <cellStyle name="Comma 2 3 4 2 4 2 5 2" xfId="21713" xr:uid="{FF41F97D-26F2-4D81-B32D-87880581B0A5}"/>
    <cellStyle name="Comma 2 3 4 2 4 2 6" xfId="13831" xr:uid="{CF286070-4515-4A76-B270-D8DAED09E826}"/>
    <cellStyle name="Comma 2 3 4 2 4 2 7" xfId="3291" xr:uid="{CB3922D4-BF6E-4A0A-BCD4-8853E6B212C3}"/>
    <cellStyle name="Comma 2 3 4 2 4 3" xfId="561" xr:uid="{00000000-0005-0000-0000-00000E020000}"/>
    <cellStyle name="Comma 2 3 4 2 4 3 2" xfId="5926" xr:uid="{232422A0-2EA1-4DC0-9A95-96A8EEFE83CB}"/>
    <cellStyle name="Comma 2 3 4 2 4 3 2 2" xfId="16460" xr:uid="{FA4DFF80-DB1A-44E3-944D-3CDAAAB744CB}"/>
    <cellStyle name="Comma 2 3 4 2 4 3 3" xfId="8554" xr:uid="{9A8ADC89-77AB-4471-ACC1-2EAEAE979458}"/>
    <cellStyle name="Comma 2 3 4 2 4 3 3 2" xfId="19088" xr:uid="{1F6A4421-6BCB-4CBE-9A51-6951FC3B2758}"/>
    <cellStyle name="Comma 2 3 4 2 4 3 4" xfId="11181" xr:uid="{509090D1-40D5-4B7B-A769-214028AECAF5}"/>
    <cellStyle name="Comma 2 3 4 2 4 3 4 2" xfId="21715" xr:uid="{F22BF651-6A2D-45E8-AD4B-44248F8994C7}"/>
    <cellStyle name="Comma 2 3 4 2 4 3 5" xfId="13833" xr:uid="{2418E9DE-9327-41D0-9048-414D807AD813}"/>
    <cellStyle name="Comma 2 3 4 2 4 3 6" xfId="3293" xr:uid="{C76DCDDE-CB6B-423E-BA17-5E3BE42DB137}"/>
    <cellStyle name="Comma 2 3 4 2 4 4" xfId="562" xr:uid="{00000000-0005-0000-0000-00000F020000}"/>
    <cellStyle name="Comma 2 3 4 2 4 4 2" xfId="5927" xr:uid="{2FFE66B4-C721-4584-B60E-A38E5C52F7F0}"/>
    <cellStyle name="Comma 2 3 4 2 4 4 2 2" xfId="16461" xr:uid="{E3AFA766-554D-4203-AE70-07F252418914}"/>
    <cellStyle name="Comma 2 3 4 2 4 4 3" xfId="8555" xr:uid="{13DB8AFF-EA6D-4058-8014-7E646A4E1420}"/>
    <cellStyle name="Comma 2 3 4 2 4 4 3 2" xfId="19089" xr:uid="{B20B5C34-71E5-410D-928C-462093009E67}"/>
    <cellStyle name="Comma 2 3 4 2 4 4 4" xfId="11182" xr:uid="{099EB91A-8EF3-4FD7-BFA0-157B4DD3566E}"/>
    <cellStyle name="Comma 2 3 4 2 4 4 4 2" xfId="21716" xr:uid="{A07E4E76-E029-4194-89A9-DCDB39241CC4}"/>
    <cellStyle name="Comma 2 3 4 2 4 4 5" xfId="13834" xr:uid="{3114CF37-FADB-408B-83B6-475613009D8E}"/>
    <cellStyle name="Comma 2 3 4 2 4 4 6" xfId="3294" xr:uid="{F1DC3ABD-9978-4FE2-A400-022FA72C16BA}"/>
    <cellStyle name="Comma 2 3 4 2 4 5" xfId="5923" xr:uid="{BE22250C-CB05-4E79-A00D-AE105120EBB9}"/>
    <cellStyle name="Comma 2 3 4 2 4 5 2" xfId="16457" xr:uid="{E6E5C3A7-065E-4CEE-BDBC-F4AB166E1FC2}"/>
    <cellStyle name="Comma 2 3 4 2 4 6" xfId="8551" xr:uid="{15D47EC9-CF77-46E7-98CB-1B0CA45CD514}"/>
    <cellStyle name="Comma 2 3 4 2 4 6 2" xfId="19085" xr:uid="{B2F055D1-ACD0-4AF7-A16A-9DFA055E279C}"/>
    <cellStyle name="Comma 2 3 4 2 4 7" xfId="11178" xr:uid="{01320541-E65A-4F86-AAB7-3FE0DCD9566C}"/>
    <cellStyle name="Comma 2 3 4 2 4 7 2" xfId="21712" xr:uid="{7DF29D65-F4D1-4B41-8BC0-7F1E13BE60DB}"/>
    <cellStyle name="Comma 2 3 4 2 4 8" xfId="13830" xr:uid="{BDA3E17C-B847-4321-9BC5-DC06641B1B56}"/>
    <cellStyle name="Comma 2 3 4 2 4 9" xfId="3290" xr:uid="{FF974886-1C88-4E22-9B0A-126C05B705F6}"/>
    <cellStyle name="Comma 2 3 4 2 5" xfId="563" xr:uid="{00000000-0005-0000-0000-000010020000}"/>
    <cellStyle name="Comma 2 3 4 2 5 2" xfId="564" xr:uid="{00000000-0005-0000-0000-000011020000}"/>
    <cellStyle name="Comma 2 3 4 2 5 2 2" xfId="565" xr:uid="{00000000-0005-0000-0000-000012020000}"/>
    <cellStyle name="Comma 2 3 4 2 5 2 2 2" xfId="5930" xr:uid="{29FFDB4E-F4B5-4D25-9A44-03C9B9FE6BBB}"/>
    <cellStyle name="Comma 2 3 4 2 5 2 2 2 2" xfId="16464" xr:uid="{0E9AABA9-B9FB-4DDA-B094-F143593CF520}"/>
    <cellStyle name="Comma 2 3 4 2 5 2 2 3" xfId="8558" xr:uid="{AC114D75-896F-4A48-BCFF-83D8427B9301}"/>
    <cellStyle name="Comma 2 3 4 2 5 2 2 3 2" xfId="19092" xr:uid="{E3B69412-5A7D-4DFB-A47A-7A55FA750046}"/>
    <cellStyle name="Comma 2 3 4 2 5 2 2 4" xfId="11185" xr:uid="{704A7F04-F814-4D6D-A9ED-B66869814327}"/>
    <cellStyle name="Comma 2 3 4 2 5 2 2 4 2" xfId="21719" xr:uid="{FB2EAC54-83F8-4543-98B1-334F0DB44016}"/>
    <cellStyle name="Comma 2 3 4 2 5 2 2 5" xfId="13837" xr:uid="{FFA9B058-8FB8-4926-A498-5EA9F91CE18C}"/>
    <cellStyle name="Comma 2 3 4 2 5 2 2 6" xfId="3297" xr:uid="{11FEE1D8-ABD3-4090-AF52-5F87AA53DC3B}"/>
    <cellStyle name="Comma 2 3 4 2 5 2 3" xfId="5929" xr:uid="{1C093E30-2B76-4576-887E-E5EFAD21953A}"/>
    <cellStyle name="Comma 2 3 4 2 5 2 3 2" xfId="16463" xr:uid="{979C49ED-FCB3-46F2-B20E-2D39C6A5106D}"/>
    <cellStyle name="Comma 2 3 4 2 5 2 4" xfId="8557" xr:uid="{70BEE4F1-A596-4156-B4A7-C66ABC7C2E14}"/>
    <cellStyle name="Comma 2 3 4 2 5 2 4 2" xfId="19091" xr:uid="{E1659897-9F2D-4BB2-9A89-A8D08C8F20AB}"/>
    <cellStyle name="Comma 2 3 4 2 5 2 5" xfId="11184" xr:uid="{5CCE0BEA-35C5-4D5E-BCAC-AC9B78EFF226}"/>
    <cellStyle name="Comma 2 3 4 2 5 2 5 2" xfId="21718" xr:uid="{48763C05-A01B-4FC5-BA29-F4E555B89607}"/>
    <cellStyle name="Comma 2 3 4 2 5 2 6" xfId="13836" xr:uid="{D72C4661-7394-4F73-9163-90CF0AB61ACD}"/>
    <cellStyle name="Comma 2 3 4 2 5 2 7" xfId="3296" xr:uid="{A8EC19F0-8039-4995-B17F-DF8806777F1E}"/>
    <cellStyle name="Comma 2 3 4 2 5 3" xfId="566" xr:uid="{00000000-0005-0000-0000-000013020000}"/>
    <cellStyle name="Comma 2 3 4 2 5 3 2" xfId="5931" xr:uid="{F4227505-576F-46E3-BE61-A810EF648473}"/>
    <cellStyle name="Comma 2 3 4 2 5 3 2 2" xfId="16465" xr:uid="{BE469B0D-EAA8-4678-A605-3A732F6DAA8D}"/>
    <cellStyle name="Comma 2 3 4 2 5 3 3" xfId="8559" xr:uid="{4AC85C74-1330-4228-A217-B6D0241B59E3}"/>
    <cellStyle name="Comma 2 3 4 2 5 3 3 2" xfId="19093" xr:uid="{6434577B-7FA6-4D61-93A9-3750CE2993E9}"/>
    <cellStyle name="Comma 2 3 4 2 5 3 4" xfId="11186" xr:uid="{CEFF4539-D0F3-4686-8594-3F5C10C42104}"/>
    <cellStyle name="Comma 2 3 4 2 5 3 4 2" xfId="21720" xr:uid="{9A287B8D-7028-4B45-9C12-A7D155C2DB22}"/>
    <cellStyle name="Comma 2 3 4 2 5 3 5" xfId="13838" xr:uid="{5B97DBEA-5448-4A56-9959-36C1A7B1B15B}"/>
    <cellStyle name="Comma 2 3 4 2 5 3 6" xfId="3298" xr:uid="{D4E9354B-B729-4B5B-B49E-D89F1DF72124}"/>
    <cellStyle name="Comma 2 3 4 2 5 4" xfId="567" xr:uid="{00000000-0005-0000-0000-000014020000}"/>
    <cellStyle name="Comma 2 3 4 2 5 4 2" xfId="5932" xr:uid="{92121B5F-3135-4E48-A2E9-D9AC7429C317}"/>
    <cellStyle name="Comma 2 3 4 2 5 4 2 2" xfId="16466" xr:uid="{9ED056FC-6479-4DA9-8C52-8A387DC8E935}"/>
    <cellStyle name="Comma 2 3 4 2 5 4 3" xfId="8560" xr:uid="{C30C1B30-EA7D-490E-B771-B653B722F068}"/>
    <cellStyle name="Comma 2 3 4 2 5 4 3 2" xfId="19094" xr:uid="{A3B18AFF-5AF9-4323-B323-BFEE81B1EB56}"/>
    <cellStyle name="Comma 2 3 4 2 5 4 4" xfId="11187" xr:uid="{21BA482A-5B28-4150-8E3A-8E9366809EDA}"/>
    <cellStyle name="Comma 2 3 4 2 5 4 4 2" xfId="21721" xr:uid="{E638E797-66B8-486C-A0C6-F19D3E375401}"/>
    <cellStyle name="Comma 2 3 4 2 5 4 5" xfId="13839" xr:uid="{C5EED059-2C3B-4844-9AE3-9C623376202C}"/>
    <cellStyle name="Comma 2 3 4 2 5 4 6" xfId="3299" xr:uid="{54312383-E7AA-461E-8FC3-DB3238CE7240}"/>
    <cellStyle name="Comma 2 3 4 2 5 5" xfId="5928" xr:uid="{DF043AA2-070A-4917-9949-FA00E246A9DE}"/>
    <cellStyle name="Comma 2 3 4 2 5 5 2" xfId="16462" xr:uid="{0C1A38D1-5522-4954-ADB3-A54E7607A6EF}"/>
    <cellStyle name="Comma 2 3 4 2 5 6" xfId="8556" xr:uid="{9E4B25C4-DFA6-48F4-B99E-F41F1C6414CE}"/>
    <cellStyle name="Comma 2 3 4 2 5 6 2" xfId="19090" xr:uid="{AE4B2AC7-5EC7-4D2A-A4E2-102B1E51E8AD}"/>
    <cellStyle name="Comma 2 3 4 2 5 7" xfId="11183" xr:uid="{4C1CAB09-55A7-4A96-AB33-6BB9DD7DB1F1}"/>
    <cellStyle name="Comma 2 3 4 2 5 7 2" xfId="21717" xr:uid="{EBCD6EC2-990B-46FD-9E81-542162F4772E}"/>
    <cellStyle name="Comma 2 3 4 2 5 8" xfId="13835" xr:uid="{4D0A7FF4-2175-4833-BEF0-977277300741}"/>
    <cellStyle name="Comma 2 3 4 2 5 9" xfId="3295" xr:uid="{F08749EF-C3FB-477A-B3F5-89C5BBA28B1C}"/>
    <cellStyle name="Comma 2 3 4 2 6" xfId="568" xr:uid="{00000000-0005-0000-0000-000015020000}"/>
    <cellStyle name="Comma 2 3 4 2 6 2" xfId="569" xr:uid="{00000000-0005-0000-0000-000016020000}"/>
    <cellStyle name="Comma 2 3 4 2 6 2 2" xfId="5934" xr:uid="{AA9F83A6-FEEC-4991-8A6C-5B7B15BC6B3E}"/>
    <cellStyle name="Comma 2 3 4 2 6 2 2 2" xfId="16468" xr:uid="{28D96C54-613F-446D-86BF-79C358EBCB5C}"/>
    <cellStyle name="Comma 2 3 4 2 6 2 3" xfId="8562" xr:uid="{D2FAFD03-FEF9-4893-B69D-91D05AFCA0D6}"/>
    <cellStyle name="Comma 2 3 4 2 6 2 3 2" xfId="19096" xr:uid="{7CF25CB3-7E86-45C8-923B-497B44128891}"/>
    <cellStyle name="Comma 2 3 4 2 6 2 4" xfId="11189" xr:uid="{82A6971A-CC2C-4272-A026-B27B982B9840}"/>
    <cellStyle name="Comma 2 3 4 2 6 2 4 2" xfId="21723" xr:uid="{84941E5D-450B-4FBA-9C55-79A165DA00AA}"/>
    <cellStyle name="Comma 2 3 4 2 6 2 5" xfId="13841" xr:uid="{D1D8E7AD-4451-4B1F-83E4-A0DBF24472A4}"/>
    <cellStyle name="Comma 2 3 4 2 6 2 6" xfId="3301" xr:uid="{A2463F5E-1095-46D4-B2FA-E9A86AC2583F}"/>
    <cellStyle name="Comma 2 3 4 2 6 3" xfId="570" xr:uid="{00000000-0005-0000-0000-000017020000}"/>
    <cellStyle name="Comma 2 3 4 2 6 3 2" xfId="5935" xr:uid="{D2FC0991-1E2E-4524-A9BA-43E7E91E0A31}"/>
    <cellStyle name="Comma 2 3 4 2 6 3 2 2" xfId="16469" xr:uid="{46D7AE9B-E6C8-4A9E-A652-5EFB71FC6BBE}"/>
    <cellStyle name="Comma 2 3 4 2 6 3 3" xfId="8563" xr:uid="{2A3A64DF-E8F4-44D0-8BD1-573798BE8BCD}"/>
    <cellStyle name="Comma 2 3 4 2 6 3 3 2" xfId="19097" xr:uid="{F62AAAF7-0BC4-48B4-AE26-3C71A0625805}"/>
    <cellStyle name="Comma 2 3 4 2 6 3 4" xfId="11190" xr:uid="{1BCB0E13-C600-4AC7-B16A-F2F0ED4BF53A}"/>
    <cellStyle name="Comma 2 3 4 2 6 3 4 2" xfId="21724" xr:uid="{FDB957C0-7BFD-4323-961B-2B984592D106}"/>
    <cellStyle name="Comma 2 3 4 2 6 3 5" xfId="13842" xr:uid="{5DCD8016-DC44-4CB2-8FEA-4164D558E611}"/>
    <cellStyle name="Comma 2 3 4 2 6 3 6" xfId="3302" xr:uid="{522EE607-8DA5-4375-9B28-FA633855844A}"/>
    <cellStyle name="Comma 2 3 4 2 6 4" xfId="5933" xr:uid="{C9F09E7F-32BA-42E1-B637-E4AB09396247}"/>
    <cellStyle name="Comma 2 3 4 2 6 4 2" xfId="16467" xr:uid="{25EB0D2E-0422-4FC5-A9BB-146E4BEDFEAE}"/>
    <cellStyle name="Comma 2 3 4 2 6 5" xfId="8561" xr:uid="{160C4EA0-C4C4-47D6-A4FE-D0AC35612558}"/>
    <cellStyle name="Comma 2 3 4 2 6 5 2" xfId="19095" xr:uid="{432E8C75-71A0-4370-8CF0-4B9A2054F434}"/>
    <cellStyle name="Comma 2 3 4 2 6 6" xfId="11188" xr:uid="{5260869D-D49C-4114-ACA7-D143278179C8}"/>
    <cellStyle name="Comma 2 3 4 2 6 6 2" xfId="21722" xr:uid="{8C001F19-A843-49BA-A208-5B669A3D08BF}"/>
    <cellStyle name="Comma 2 3 4 2 6 7" xfId="13840" xr:uid="{EE157FCA-6018-4D5F-B550-D64C47665309}"/>
    <cellStyle name="Comma 2 3 4 2 6 8" xfId="3300" xr:uid="{6E555D52-F757-4053-9145-F4C0396C61B9}"/>
    <cellStyle name="Comma 2 3 4 2 7" xfId="571" xr:uid="{00000000-0005-0000-0000-000018020000}"/>
    <cellStyle name="Comma 2 3 4 2 7 2" xfId="572" xr:uid="{00000000-0005-0000-0000-000019020000}"/>
    <cellStyle name="Comma 2 3 4 2 7 2 2" xfId="5937" xr:uid="{E1B3D139-C83E-4360-805D-9141AF44397A}"/>
    <cellStyle name="Comma 2 3 4 2 7 2 2 2" xfId="16471" xr:uid="{A20485D2-A110-4BA8-914C-D565AC84BBFD}"/>
    <cellStyle name="Comma 2 3 4 2 7 2 3" xfId="8565" xr:uid="{B9F97946-FD43-4A94-BA5C-A545B98F4C18}"/>
    <cellStyle name="Comma 2 3 4 2 7 2 3 2" xfId="19099" xr:uid="{C20889FD-2A7C-4BC5-AF87-9581E2716F18}"/>
    <cellStyle name="Comma 2 3 4 2 7 2 4" xfId="11192" xr:uid="{08AE48F3-67FF-4C1F-83C4-9374AAABDD5E}"/>
    <cellStyle name="Comma 2 3 4 2 7 2 4 2" xfId="21726" xr:uid="{542F14A6-FD8B-4563-B63E-8C1ED752F76C}"/>
    <cellStyle name="Comma 2 3 4 2 7 2 5" xfId="13844" xr:uid="{7C8EC2E7-63B3-49D9-9DA7-4DF9FDA22431}"/>
    <cellStyle name="Comma 2 3 4 2 7 2 6" xfId="3304" xr:uid="{097D319A-4B47-42F5-8986-0E5CE177BB59}"/>
    <cellStyle name="Comma 2 3 4 2 7 3" xfId="5936" xr:uid="{82B228AA-7014-4989-99D5-D941991433E4}"/>
    <cellStyle name="Comma 2 3 4 2 7 3 2" xfId="16470" xr:uid="{7284B7BB-04F7-4364-94DA-60CA8B2B8D14}"/>
    <cellStyle name="Comma 2 3 4 2 7 4" xfId="8564" xr:uid="{E61614DF-4D1A-4AA0-A3B1-0CD52D4B0786}"/>
    <cellStyle name="Comma 2 3 4 2 7 4 2" xfId="19098" xr:uid="{89714D27-D505-4DC8-8EFD-2128D86C5541}"/>
    <cellStyle name="Comma 2 3 4 2 7 5" xfId="11191" xr:uid="{27E4E825-F717-49D3-AC66-CF57FD80257D}"/>
    <cellStyle name="Comma 2 3 4 2 7 5 2" xfId="21725" xr:uid="{140519B9-D5E0-4975-AB8A-E4F2852AD146}"/>
    <cellStyle name="Comma 2 3 4 2 7 6" xfId="13843" xr:uid="{ADAE310A-E3AF-4830-A91C-705831C27293}"/>
    <cellStyle name="Comma 2 3 4 2 7 7" xfId="3303" xr:uid="{6A4886EE-35F9-47D1-AFCE-9E4DDB6158D6}"/>
    <cellStyle name="Comma 2 3 4 2 8" xfId="573" xr:uid="{00000000-0005-0000-0000-00001A020000}"/>
    <cellStyle name="Comma 2 3 4 2 8 2" xfId="5938" xr:uid="{2324EF45-C67F-4D10-B2BC-CD21B0EAD7C1}"/>
    <cellStyle name="Comma 2 3 4 2 8 2 2" xfId="16472" xr:uid="{0FCDCBDF-F332-4C55-8FA1-B8317A1D55F8}"/>
    <cellStyle name="Comma 2 3 4 2 8 3" xfId="8566" xr:uid="{1B851C4D-6BDD-495E-9F27-1E9A0B29F14A}"/>
    <cellStyle name="Comma 2 3 4 2 8 3 2" xfId="19100" xr:uid="{5FA1D382-CFC4-4086-87B7-4FBAC91F63D8}"/>
    <cellStyle name="Comma 2 3 4 2 8 4" xfId="11193" xr:uid="{08D59D6C-F98F-4575-A89D-A9AF88D8D3D9}"/>
    <cellStyle name="Comma 2 3 4 2 8 4 2" xfId="21727" xr:uid="{301E5FFA-F554-4EF0-BA91-71F92A900036}"/>
    <cellStyle name="Comma 2 3 4 2 8 5" xfId="13845" xr:uid="{74E50C09-ED59-4F57-B858-B6EBE5E34DC9}"/>
    <cellStyle name="Comma 2 3 4 2 8 6" xfId="3305" xr:uid="{DC6B13B5-CE3A-45B3-8668-87AE7C1EBEF9}"/>
    <cellStyle name="Comma 2 3 4 2 9" xfId="574" xr:uid="{00000000-0005-0000-0000-00001B020000}"/>
    <cellStyle name="Comma 2 3 4 2 9 2" xfId="5939" xr:uid="{0CF0F571-12E5-4C8B-9A88-131B4F50F77B}"/>
    <cellStyle name="Comma 2 3 4 2 9 2 2" xfId="16473" xr:uid="{DB22CB5C-FDBD-4F89-8389-60060419BBFD}"/>
    <cellStyle name="Comma 2 3 4 2 9 3" xfId="8567" xr:uid="{14D85572-7035-4AC9-A3EB-0B12359F6DB3}"/>
    <cellStyle name="Comma 2 3 4 2 9 3 2" xfId="19101" xr:uid="{BBCB5534-0E33-4D94-ABB0-C70E9954159E}"/>
    <cellStyle name="Comma 2 3 4 2 9 4" xfId="11194" xr:uid="{5C45EC50-E51B-45B0-9DEE-68E67035F64B}"/>
    <cellStyle name="Comma 2 3 4 2 9 4 2" xfId="21728" xr:uid="{ED677858-A9F9-4F3C-9F86-E1DD7EE05DC2}"/>
    <cellStyle name="Comma 2 3 4 2 9 5" xfId="13846" xr:uid="{0931CA3F-8D6A-42E6-88A3-BB4EBF058149}"/>
    <cellStyle name="Comma 2 3 4 2 9 6" xfId="3306" xr:uid="{6E96DB00-767C-4476-BC92-143872066167}"/>
    <cellStyle name="Comma 2 3 4 3" xfId="575" xr:uid="{00000000-0005-0000-0000-00001C020000}"/>
    <cellStyle name="Comma 2 3 4 3 2" xfId="576" xr:uid="{00000000-0005-0000-0000-00001D020000}"/>
    <cellStyle name="Comma 2 3 4 3 2 2" xfId="577" xr:uid="{00000000-0005-0000-0000-00001E020000}"/>
    <cellStyle name="Comma 2 3 4 3 2 2 2" xfId="5942" xr:uid="{F4E0AB8B-30C7-4030-85E7-F6E288F41CC6}"/>
    <cellStyle name="Comma 2 3 4 3 2 2 2 2" xfId="16476" xr:uid="{3A22ED0A-5FD0-4603-9C49-CE93F347E86A}"/>
    <cellStyle name="Comma 2 3 4 3 2 2 3" xfId="8570" xr:uid="{33421603-810A-487C-962A-97E7161DF1E2}"/>
    <cellStyle name="Comma 2 3 4 3 2 2 3 2" xfId="19104" xr:uid="{D847DD09-83B8-45D5-ABF6-E822C6C1628B}"/>
    <cellStyle name="Comma 2 3 4 3 2 2 4" xfId="11197" xr:uid="{189DA647-25BC-44A0-9C31-90B0C42D1E00}"/>
    <cellStyle name="Comma 2 3 4 3 2 2 4 2" xfId="21731" xr:uid="{678674D4-6A6A-4BF8-9FC9-CFB31C97FDF8}"/>
    <cellStyle name="Comma 2 3 4 3 2 2 5" xfId="13849" xr:uid="{3F0ABBBD-8446-4B43-B027-C5831E403EB1}"/>
    <cellStyle name="Comma 2 3 4 3 2 2 6" xfId="3309" xr:uid="{49B5BF8C-377E-4985-9260-5B2267C886C0}"/>
    <cellStyle name="Comma 2 3 4 3 2 3" xfId="5941" xr:uid="{964392A0-03BC-441D-B0DB-9D3A2C476AFF}"/>
    <cellStyle name="Comma 2 3 4 3 2 3 2" xfId="16475" xr:uid="{CEACF080-67AA-4093-ADBF-1E73F68DDAF1}"/>
    <cellStyle name="Comma 2 3 4 3 2 4" xfId="8569" xr:uid="{D604098F-85A0-4C42-A360-ED22956CAD02}"/>
    <cellStyle name="Comma 2 3 4 3 2 4 2" xfId="19103" xr:uid="{3493CDB9-2305-49EB-ADC4-321392B070F5}"/>
    <cellStyle name="Comma 2 3 4 3 2 5" xfId="11196" xr:uid="{E8FFB3C1-6C11-40D0-8D8C-83BA705E98F3}"/>
    <cellStyle name="Comma 2 3 4 3 2 5 2" xfId="21730" xr:uid="{4094700E-2BC4-4F66-B4C7-C0C6128EB9F5}"/>
    <cellStyle name="Comma 2 3 4 3 2 6" xfId="13848" xr:uid="{3E75D7C7-4317-4AEE-8FC1-7EF6784ACB42}"/>
    <cellStyle name="Comma 2 3 4 3 2 7" xfId="3308" xr:uid="{B4A382EC-512B-42D6-A93A-A7CE0999E0AB}"/>
    <cellStyle name="Comma 2 3 4 3 3" xfId="578" xr:uid="{00000000-0005-0000-0000-00001F020000}"/>
    <cellStyle name="Comma 2 3 4 3 3 2" xfId="5943" xr:uid="{71CC2EB7-72D6-4B81-BC9E-2D301551F183}"/>
    <cellStyle name="Comma 2 3 4 3 3 2 2" xfId="16477" xr:uid="{E5E59A8C-EAD1-49D5-AD82-89A9948D5556}"/>
    <cellStyle name="Comma 2 3 4 3 3 3" xfId="8571" xr:uid="{4B1B8DDB-F50D-49F0-B5E7-E3ECA1E378E4}"/>
    <cellStyle name="Comma 2 3 4 3 3 3 2" xfId="19105" xr:uid="{70FDED90-DAA8-4A33-B5B9-D7731BB8352A}"/>
    <cellStyle name="Comma 2 3 4 3 3 4" xfId="11198" xr:uid="{3A4D39E1-D642-485F-BA20-E10629922B47}"/>
    <cellStyle name="Comma 2 3 4 3 3 4 2" xfId="21732" xr:uid="{CA053B92-7C1D-4CB7-8D30-1729391573BC}"/>
    <cellStyle name="Comma 2 3 4 3 3 5" xfId="13850" xr:uid="{A1E6D04C-6C13-4895-AB5C-D4DDEC4A2C8F}"/>
    <cellStyle name="Comma 2 3 4 3 3 6" xfId="3310" xr:uid="{ADA224FB-CF7A-4ED1-B890-346AB58159CF}"/>
    <cellStyle name="Comma 2 3 4 3 4" xfId="579" xr:uid="{00000000-0005-0000-0000-000020020000}"/>
    <cellStyle name="Comma 2 3 4 3 4 2" xfId="5944" xr:uid="{57FC542D-A9EF-49AE-905A-953487495B12}"/>
    <cellStyle name="Comma 2 3 4 3 4 2 2" xfId="16478" xr:uid="{C0FA8764-A5AE-4AC9-93DB-C90E8AF942F1}"/>
    <cellStyle name="Comma 2 3 4 3 4 3" xfId="8572" xr:uid="{050E6D2C-927B-482D-97DE-DC533DEC92E6}"/>
    <cellStyle name="Comma 2 3 4 3 4 3 2" xfId="19106" xr:uid="{E466AAA1-642B-4EE1-AA8B-CECF511522E7}"/>
    <cellStyle name="Comma 2 3 4 3 4 4" xfId="11199" xr:uid="{989B4A29-50B8-42C3-9F21-6DEB2DE18B83}"/>
    <cellStyle name="Comma 2 3 4 3 4 4 2" xfId="21733" xr:uid="{1DC50AB0-8DFF-451F-A59D-0EC4E06AC0F2}"/>
    <cellStyle name="Comma 2 3 4 3 4 5" xfId="13851" xr:uid="{D5752D71-A4E7-41DF-9506-E9CE6BF8350C}"/>
    <cellStyle name="Comma 2 3 4 3 4 6" xfId="3311" xr:uid="{2D5C539E-AB06-4953-80EA-9224156987A9}"/>
    <cellStyle name="Comma 2 3 4 3 5" xfId="5940" xr:uid="{4A0269D6-5909-4493-A6F7-6EF5700AFD5C}"/>
    <cellStyle name="Comma 2 3 4 3 5 2" xfId="16474" xr:uid="{96389A38-BFAE-4E8C-9E1B-BC32EAB1B544}"/>
    <cellStyle name="Comma 2 3 4 3 6" xfId="8568" xr:uid="{AC2B8007-7FC7-4482-8362-04A2757800C2}"/>
    <cellStyle name="Comma 2 3 4 3 6 2" xfId="19102" xr:uid="{68ED2B74-7773-4AD3-BBB3-19961F689331}"/>
    <cellStyle name="Comma 2 3 4 3 7" xfId="11195" xr:uid="{8680649D-D5D1-4EEC-8796-CCCFD7534EC0}"/>
    <cellStyle name="Comma 2 3 4 3 7 2" xfId="21729" xr:uid="{E484CD38-0BC7-4CDD-971D-1DA1FEA2EB6B}"/>
    <cellStyle name="Comma 2 3 4 3 8" xfId="13847" xr:uid="{832BB728-DADB-4C25-9CB8-F4FAAF5AEE06}"/>
    <cellStyle name="Comma 2 3 4 3 9" xfId="3307" xr:uid="{FDC8D6CD-FA84-44F8-8EED-B4425FE75C15}"/>
    <cellStyle name="Comma 2 3 4 4" xfId="580" xr:uid="{00000000-0005-0000-0000-000021020000}"/>
    <cellStyle name="Comma 2 3 4 4 2" xfId="581" xr:uid="{00000000-0005-0000-0000-000022020000}"/>
    <cellStyle name="Comma 2 3 4 4 2 2" xfId="582" xr:uid="{00000000-0005-0000-0000-000023020000}"/>
    <cellStyle name="Comma 2 3 4 4 2 2 2" xfId="5947" xr:uid="{4FF3DAC6-ADE1-4FC0-A8B6-B106AC852935}"/>
    <cellStyle name="Comma 2 3 4 4 2 2 2 2" xfId="16481" xr:uid="{DBD37C55-1E17-4EAE-AEAE-FC6090DE63E9}"/>
    <cellStyle name="Comma 2 3 4 4 2 2 3" xfId="8575" xr:uid="{AE25628D-0372-4BED-B3A3-19F7BC932A4E}"/>
    <cellStyle name="Comma 2 3 4 4 2 2 3 2" xfId="19109" xr:uid="{A35B2ED2-77D7-4BD4-95D0-40605614A824}"/>
    <cellStyle name="Comma 2 3 4 4 2 2 4" xfId="11202" xr:uid="{3D74BC94-E31F-46FC-AEF6-F191FB300180}"/>
    <cellStyle name="Comma 2 3 4 4 2 2 4 2" xfId="21736" xr:uid="{7D4300E9-385D-47A6-A2B4-3F92A6895533}"/>
    <cellStyle name="Comma 2 3 4 4 2 2 5" xfId="13854" xr:uid="{A18FBF79-825C-4814-B568-40C9527461C7}"/>
    <cellStyle name="Comma 2 3 4 4 2 2 6" xfId="3314" xr:uid="{754ED07C-851B-4D48-B854-B360E6D675E9}"/>
    <cellStyle name="Comma 2 3 4 4 2 3" xfId="5946" xr:uid="{49408EE9-CBA1-4BB5-9F6E-6A87163B01DD}"/>
    <cellStyle name="Comma 2 3 4 4 2 3 2" xfId="16480" xr:uid="{F965898F-5017-470D-B4B3-538F8E0D1E32}"/>
    <cellStyle name="Comma 2 3 4 4 2 4" xfId="8574" xr:uid="{26897C9C-3203-43DF-A6FA-8C2D0F195A22}"/>
    <cellStyle name="Comma 2 3 4 4 2 4 2" xfId="19108" xr:uid="{729AB407-455B-411B-A694-133D711C43F9}"/>
    <cellStyle name="Comma 2 3 4 4 2 5" xfId="11201" xr:uid="{B6D4E079-C1A8-4166-A35D-9365744E9493}"/>
    <cellStyle name="Comma 2 3 4 4 2 5 2" xfId="21735" xr:uid="{56B2190F-09A1-4558-8AE4-E8EB5823145B}"/>
    <cellStyle name="Comma 2 3 4 4 2 6" xfId="13853" xr:uid="{AB7547AD-35DF-4464-923D-9C4FCEB7624E}"/>
    <cellStyle name="Comma 2 3 4 4 2 7" xfId="3313" xr:uid="{CF63E504-3FCD-46F3-A853-FF07BD2A35C8}"/>
    <cellStyle name="Comma 2 3 4 4 3" xfId="583" xr:uid="{00000000-0005-0000-0000-000024020000}"/>
    <cellStyle name="Comma 2 3 4 4 3 2" xfId="5948" xr:uid="{92044F87-1078-4808-91E8-B1D7CB3EEF34}"/>
    <cellStyle name="Comma 2 3 4 4 3 2 2" xfId="16482" xr:uid="{E1B3E9CD-697A-4C99-866D-910701769873}"/>
    <cellStyle name="Comma 2 3 4 4 3 3" xfId="8576" xr:uid="{2D58F4EE-8EFE-4EC4-B200-844D18D272F9}"/>
    <cellStyle name="Comma 2 3 4 4 3 3 2" xfId="19110" xr:uid="{E4DA120A-897E-42D7-95E7-B0A171494890}"/>
    <cellStyle name="Comma 2 3 4 4 3 4" xfId="11203" xr:uid="{CE68CBC3-C9C8-4955-B488-42BC092BA417}"/>
    <cellStyle name="Comma 2 3 4 4 3 4 2" xfId="21737" xr:uid="{5EF4A511-D145-47D6-89B1-4B815CAE915A}"/>
    <cellStyle name="Comma 2 3 4 4 3 5" xfId="13855" xr:uid="{DCF0ED87-5D11-4FBE-A1C3-F8D646CDA180}"/>
    <cellStyle name="Comma 2 3 4 4 3 6" xfId="3315" xr:uid="{2FEA0F16-334D-4177-B22F-1C3EFF2AB653}"/>
    <cellStyle name="Comma 2 3 4 4 4" xfId="584" xr:uid="{00000000-0005-0000-0000-000025020000}"/>
    <cellStyle name="Comma 2 3 4 4 4 2" xfId="5949" xr:uid="{BA360313-DD83-4F51-AF69-F2C44AE9D690}"/>
    <cellStyle name="Comma 2 3 4 4 4 2 2" xfId="16483" xr:uid="{E5323DD6-66BE-425D-839A-EBD6BCBA0F40}"/>
    <cellStyle name="Comma 2 3 4 4 4 3" xfId="8577" xr:uid="{7FDD7370-B4EE-457C-A0AE-60F40170CD43}"/>
    <cellStyle name="Comma 2 3 4 4 4 3 2" xfId="19111" xr:uid="{688D2069-40D1-43EE-8CFD-FABE7E533265}"/>
    <cellStyle name="Comma 2 3 4 4 4 4" xfId="11204" xr:uid="{E4EFA57C-09D6-46E3-8ADE-49A47744D5EA}"/>
    <cellStyle name="Comma 2 3 4 4 4 4 2" xfId="21738" xr:uid="{2B79D08A-89D7-4697-A818-8C2B6875528C}"/>
    <cellStyle name="Comma 2 3 4 4 4 5" xfId="13856" xr:uid="{82C9C92C-327C-4E02-B9F1-DA965D6C2B38}"/>
    <cellStyle name="Comma 2 3 4 4 4 6" xfId="3316" xr:uid="{4C15F578-D494-4241-A9FA-796331EF41D4}"/>
    <cellStyle name="Comma 2 3 4 4 5" xfId="5945" xr:uid="{D2B90AA6-5D09-4713-845A-74F46D4C11F4}"/>
    <cellStyle name="Comma 2 3 4 4 5 2" xfId="16479" xr:uid="{A7C717B6-EAD9-421D-9F30-0A14EBC56C4B}"/>
    <cellStyle name="Comma 2 3 4 4 6" xfId="8573" xr:uid="{6190600E-16AB-4E3B-A47D-ADEF6AFA1D44}"/>
    <cellStyle name="Comma 2 3 4 4 6 2" xfId="19107" xr:uid="{17382822-4A06-4CF9-9EFD-F5CB4955B242}"/>
    <cellStyle name="Comma 2 3 4 4 7" xfId="11200" xr:uid="{0C4CD9E5-3FFE-45E0-8CFE-1D74029CD8B8}"/>
    <cellStyle name="Comma 2 3 4 4 7 2" xfId="21734" xr:uid="{DB5E654D-BCF5-4B65-9550-0161843F2D4D}"/>
    <cellStyle name="Comma 2 3 4 4 8" xfId="13852" xr:uid="{835E4988-1AB9-4A00-89A4-928AF71C3D41}"/>
    <cellStyle name="Comma 2 3 4 4 9" xfId="3312" xr:uid="{1CFB5EC0-FFF6-4145-9771-DC60D982A27F}"/>
    <cellStyle name="Comma 2 3 4 5" xfId="585" xr:uid="{00000000-0005-0000-0000-000026020000}"/>
    <cellStyle name="Comma 2 3 4 5 2" xfId="586" xr:uid="{00000000-0005-0000-0000-000027020000}"/>
    <cellStyle name="Comma 2 3 4 5 2 2" xfId="587" xr:uid="{00000000-0005-0000-0000-000028020000}"/>
    <cellStyle name="Comma 2 3 4 5 2 2 2" xfId="5952" xr:uid="{2F706964-EE36-45AE-9A8C-3E97AA456368}"/>
    <cellStyle name="Comma 2 3 4 5 2 2 2 2" xfId="16486" xr:uid="{BC6491B0-7A00-42CB-A201-DD91588CF401}"/>
    <cellStyle name="Comma 2 3 4 5 2 2 3" xfId="8580" xr:uid="{C4FE106C-7630-482F-A8F5-D67E45808E36}"/>
    <cellStyle name="Comma 2 3 4 5 2 2 3 2" xfId="19114" xr:uid="{ADD9224C-AC45-4E4A-8A15-E25B19E4463A}"/>
    <cellStyle name="Comma 2 3 4 5 2 2 4" xfId="11207" xr:uid="{AF7AF268-4B86-4177-B16B-88AD1AA0C1CC}"/>
    <cellStyle name="Comma 2 3 4 5 2 2 4 2" xfId="21741" xr:uid="{D57802AD-0F6C-4328-99F5-DD6A22AC541F}"/>
    <cellStyle name="Comma 2 3 4 5 2 2 5" xfId="13859" xr:uid="{4C136B51-295A-4AC1-A96D-8B412BA0E5A5}"/>
    <cellStyle name="Comma 2 3 4 5 2 2 6" xfId="3319" xr:uid="{BE5BC3D8-F430-4A67-82BA-38287D938682}"/>
    <cellStyle name="Comma 2 3 4 5 2 3" xfId="5951" xr:uid="{2E392FC6-DA90-4072-8305-17912B9BCC85}"/>
    <cellStyle name="Comma 2 3 4 5 2 3 2" xfId="16485" xr:uid="{09078AB8-4CAB-4E17-9281-99D2FFBC987C}"/>
    <cellStyle name="Comma 2 3 4 5 2 4" xfId="8579" xr:uid="{0FE1E5D1-F295-440B-B43F-C7AD3C08BAA5}"/>
    <cellStyle name="Comma 2 3 4 5 2 4 2" xfId="19113" xr:uid="{9C0670E7-CEDD-45A9-AC6A-FADDCEFD6024}"/>
    <cellStyle name="Comma 2 3 4 5 2 5" xfId="11206" xr:uid="{4E812330-FA5C-486A-893D-A6F4928BD4C3}"/>
    <cellStyle name="Comma 2 3 4 5 2 5 2" xfId="21740" xr:uid="{AB3F0796-3866-42F6-A668-9B43E05C697B}"/>
    <cellStyle name="Comma 2 3 4 5 2 6" xfId="13858" xr:uid="{EA6E5B65-EE21-4521-8BE4-127DA320411E}"/>
    <cellStyle name="Comma 2 3 4 5 2 7" xfId="3318" xr:uid="{784ADB1C-9FAD-4E24-B637-6FAB48388948}"/>
    <cellStyle name="Comma 2 3 4 5 3" xfId="588" xr:uid="{00000000-0005-0000-0000-000029020000}"/>
    <cellStyle name="Comma 2 3 4 5 3 2" xfId="5953" xr:uid="{AD217906-E623-4263-8D4F-17BAA0ED0C89}"/>
    <cellStyle name="Comma 2 3 4 5 3 2 2" xfId="16487" xr:uid="{4517BC58-A882-4CAD-9541-CA70369F5376}"/>
    <cellStyle name="Comma 2 3 4 5 3 3" xfId="8581" xr:uid="{0AD0BAD0-8DFE-431E-9492-48A07B939760}"/>
    <cellStyle name="Comma 2 3 4 5 3 3 2" xfId="19115" xr:uid="{3628D1D8-D32E-49EE-9519-A803D7AED450}"/>
    <cellStyle name="Comma 2 3 4 5 3 4" xfId="11208" xr:uid="{2C77B8FC-1DCB-4CCD-9CDC-096B2337AEB4}"/>
    <cellStyle name="Comma 2 3 4 5 3 4 2" xfId="21742" xr:uid="{DDAA34C1-9C20-4C29-8AEB-F7C3A4214F3C}"/>
    <cellStyle name="Comma 2 3 4 5 3 5" xfId="13860" xr:uid="{5C66DF2A-5982-4234-98D3-8847EA2153D1}"/>
    <cellStyle name="Comma 2 3 4 5 3 6" xfId="3320" xr:uid="{7D93E2FE-DEC6-464E-8B34-CD5B7B8FB7DD}"/>
    <cellStyle name="Comma 2 3 4 5 4" xfId="589" xr:uid="{00000000-0005-0000-0000-00002A020000}"/>
    <cellStyle name="Comma 2 3 4 5 4 2" xfId="5954" xr:uid="{7765205E-6013-4776-97AC-44A7F10E2985}"/>
    <cellStyle name="Comma 2 3 4 5 4 2 2" xfId="16488" xr:uid="{ADF9AE3D-DF36-4DCC-8A94-8AAB124AE74F}"/>
    <cellStyle name="Comma 2 3 4 5 4 3" xfId="8582" xr:uid="{B3EF6F1F-1A34-44BE-B75D-8D7CB1830D28}"/>
    <cellStyle name="Comma 2 3 4 5 4 3 2" xfId="19116" xr:uid="{3C6F1258-CD2D-4FB5-8845-B269F84766E9}"/>
    <cellStyle name="Comma 2 3 4 5 4 4" xfId="11209" xr:uid="{4714E691-C853-45D4-96C5-6160E8ED3EBF}"/>
    <cellStyle name="Comma 2 3 4 5 4 4 2" xfId="21743" xr:uid="{8C5EFDA6-C109-4602-8B62-2EC5364E1A54}"/>
    <cellStyle name="Comma 2 3 4 5 4 5" xfId="13861" xr:uid="{FAD88991-F501-4885-9A9A-090927AEA05B}"/>
    <cellStyle name="Comma 2 3 4 5 4 6" xfId="3321" xr:uid="{E179E378-1518-4BEF-807F-0A4A4DBC5427}"/>
    <cellStyle name="Comma 2 3 4 5 5" xfId="5950" xr:uid="{BCC0D2E1-ED50-4AB8-B6C4-A80BB325CD65}"/>
    <cellStyle name="Comma 2 3 4 5 5 2" xfId="16484" xr:uid="{52886803-CC64-4231-92DA-68FB4E051234}"/>
    <cellStyle name="Comma 2 3 4 5 6" xfId="8578" xr:uid="{9553B682-E5E8-402C-A1C3-8DA3DC372643}"/>
    <cellStyle name="Comma 2 3 4 5 6 2" xfId="19112" xr:uid="{47182FCE-95F3-4FF4-AF41-4DD1EA0AFCE3}"/>
    <cellStyle name="Comma 2 3 4 5 7" xfId="11205" xr:uid="{18F9199E-8C86-45BF-9182-034FBAF16A9A}"/>
    <cellStyle name="Comma 2 3 4 5 7 2" xfId="21739" xr:uid="{C6F909CF-26DD-45B9-9DA4-75509D83B289}"/>
    <cellStyle name="Comma 2 3 4 5 8" xfId="13857" xr:uid="{8CA46A5C-0D39-4FF2-9238-185EA95E7486}"/>
    <cellStyle name="Comma 2 3 4 5 9" xfId="3317" xr:uid="{D0677A6A-EBF8-4F24-9937-DA7C74718CB2}"/>
    <cellStyle name="Comma 2 3 4 6" xfId="590" xr:uid="{00000000-0005-0000-0000-00002B020000}"/>
    <cellStyle name="Comma 2 3 4 6 2" xfId="591" xr:uid="{00000000-0005-0000-0000-00002C020000}"/>
    <cellStyle name="Comma 2 3 4 6 2 2" xfId="592" xr:uid="{00000000-0005-0000-0000-00002D020000}"/>
    <cellStyle name="Comma 2 3 4 6 2 2 2" xfId="5957" xr:uid="{F84AB17B-45BA-42FC-B293-5949C3CD977A}"/>
    <cellStyle name="Comma 2 3 4 6 2 2 2 2" xfId="16491" xr:uid="{E140B975-3AC0-40D8-B5D3-22A1E0C644DF}"/>
    <cellStyle name="Comma 2 3 4 6 2 2 3" xfId="8585" xr:uid="{941B6F05-732B-4394-ACFD-10BFB2263969}"/>
    <cellStyle name="Comma 2 3 4 6 2 2 3 2" xfId="19119" xr:uid="{F379D9AB-B4D3-4ECC-A34B-E8896B3912EE}"/>
    <cellStyle name="Comma 2 3 4 6 2 2 4" xfId="11212" xr:uid="{E3BB483D-6BFB-4243-B9C1-F4C04091C302}"/>
    <cellStyle name="Comma 2 3 4 6 2 2 4 2" xfId="21746" xr:uid="{B7ED494A-2430-4C0F-B49A-499D87FA688D}"/>
    <cellStyle name="Comma 2 3 4 6 2 2 5" xfId="13864" xr:uid="{C65DA58E-2A7A-4C1F-BAFA-BDDBDB85D5F0}"/>
    <cellStyle name="Comma 2 3 4 6 2 2 6" xfId="3324" xr:uid="{7DB47247-97C7-4439-98FB-AA52A0E9737E}"/>
    <cellStyle name="Comma 2 3 4 6 2 3" xfId="5956" xr:uid="{44F18DC5-55B3-444B-A08C-E2E7F6A623C8}"/>
    <cellStyle name="Comma 2 3 4 6 2 3 2" xfId="16490" xr:uid="{B41F9F1A-FA36-4B22-8367-4CBA9E91BD97}"/>
    <cellStyle name="Comma 2 3 4 6 2 4" xfId="8584" xr:uid="{9021DC5F-6E1E-4C0A-A644-6455B6D779F3}"/>
    <cellStyle name="Comma 2 3 4 6 2 4 2" xfId="19118" xr:uid="{0343A236-0989-4A85-8CAD-945FB840AE61}"/>
    <cellStyle name="Comma 2 3 4 6 2 5" xfId="11211" xr:uid="{A89B19F8-D46D-40BE-A733-B903EE035448}"/>
    <cellStyle name="Comma 2 3 4 6 2 5 2" xfId="21745" xr:uid="{3CDC45DA-56B9-4930-9662-7C06AF49BE95}"/>
    <cellStyle name="Comma 2 3 4 6 2 6" xfId="13863" xr:uid="{CF46E86C-8029-47FB-A855-AC02776E45A6}"/>
    <cellStyle name="Comma 2 3 4 6 2 7" xfId="3323" xr:uid="{658AA7C1-1051-4E41-9532-5355376BDA85}"/>
    <cellStyle name="Comma 2 3 4 6 3" xfId="593" xr:uid="{00000000-0005-0000-0000-00002E020000}"/>
    <cellStyle name="Comma 2 3 4 6 3 2" xfId="5958" xr:uid="{ED938FBA-1C3E-469C-9921-347D9B6507AC}"/>
    <cellStyle name="Comma 2 3 4 6 3 2 2" xfId="16492" xr:uid="{F095AC4A-A529-4A98-AE29-5D4282364CFF}"/>
    <cellStyle name="Comma 2 3 4 6 3 3" xfId="8586" xr:uid="{E198152D-40CE-4DCA-B325-2F77E31CAD56}"/>
    <cellStyle name="Comma 2 3 4 6 3 3 2" xfId="19120" xr:uid="{D4BC5641-BBD3-4C46-8962-2ED7D772110D}"/>
    <cellStyle name="Comma 2 3 4 6 3 4" xfId="11213" xr:uid="{98A28AA8-AC9B-44EA-AC23-DAEE82473C4F}"/>
    <cellStyle name="Comma 2 3 4 6 3 4 2" xfId="21747" xr:uid="{17A464D6-3B47-4DC5-A309-9E70C5AAE5CA}"/>
    <cellStyle name="Comma 2 3 4 6 3 5" xfId="13865" xr:uid="{F5CA7EF0-74CB-49CE-B682-689192C7CC8D}"/>
    <cellStyle name="Comma 2 3 4 6 3 6" xfId="3325" xr:uid="{B7602B9E-487A-45A2-93A0-405BE56B26A1}"/>
    <cellStyle name="Comma 2 3 4 6 4" xfId="594" xr:uid="{00000000-0005-0000-0000-00002F020000}"/>
    <cellStyle name="Comma 2 3 4 6 4 2" xfId="5959" xr:uid="{DB9292FD-F1BD-4B68-A3BF-0D2DD14C4181}"/>
    <cellStyle name="Comma 2 3 4 6 4 2 2" xfId="16493" xr:uid="{31DD008A-4E5D-408A-85B4-38563039419C}"/>
    <cellStyle name="Comma 2 3 4 6 4 3" xfId="8587" xr:uid="{02F08703-F510-40DA-A758-940C756BE914}"/>
    <cellStyle name="Comma 2 3 4 6 4 3 2" xfId="19121" xr:uid="{701925AD-372F-440C-8B55-671759458E92}"/>
    <cellStyle name="Comma 2 3 4 6 4 4" xfId="11214" xr:uid="{8E5FF71C-F87C-4700-A68E-7707D53CD6D9}"/>
    <cellStyle name="Comma 2 3 4 6 4 4 2" xfId="21748" xr:uid="{DD9ECEC0-3267-4789-B8DD-5FD6B270E9C6}"/>
    <cellStyle name="Comma 2 3 4 6 4 5" xfId="13866" xr:uid="{CFB08F8B-A004-44CF-952E-CB372AB77A26}"/>
    <cellStyle name="Comma 2 3 4 6 4 6" xfId="3326" xr:uid="{EB911B97-7266-44F7-A9C1-A2F75AB48F16}"/>
    <cellStyle name="Comma 2 3 4 6 5" xfId="5955" xr:uid="{5B8FA853-512B-4709-BAF3-4BF977217619}"/>
    <cellStyle name="Comma 2 3 4 6 5 2" xfId="16489" xr:uid="{F4E2C2DD-1A99-447F-811D-CB0186907623}"/>
    <cellStyle name="Comma 2 3 4 6 6" xfId="8583" xr:uid="{7AA836FA-3D6C-4EA7-8E6A-99F7F63447B3}"/>
    <cellStyle name="Comma 2 3 4 6 6 2" xfId="19117" xr:uid="{629B7DC5-8310-4958-9154-2928A7B09C4F}"/>
    <cellStyle name="Comma 2 3 4 6 7" xfId="11210" xr:uid="{F295E22E-7813-4563-A453-D28E23831201}"/>
    <cellStyle name="Comma 2 3 4 6 7 2" xfId="21744" xr:uid="{2D6CDA5D-CEFA-4618-A2F3-A2DC168887DE}"/>
    <cellStyle name="Comma 2 3 4 6 8" xfId="13862" xr:uid="{B79DABA2-1859-49E6-90FF-534DD56F1555}"/>
    <cellStyle name="Comma 2 3 4 6 9" xfId="3322" xr:uid="{61D69673-84F4-4ABF-ADCD-118F351D8427}"/>
    <cellStyle name="Comma 2 3 4 7" xfId="595" xr:uid="{00000000-0005-0000-0000-000030020000}"/>
    <cellStyle name="Comma 2 3 4 7 2" xfId="596" xr:uid="{00000000-0005-0000-0000-000031020000}"/>
    <cellStyle name="Comma 2 3 4 7 2 2" xfId="5961" xr:uid="{AC497ECE-F8F0-4E13-B87B-38F5892B33B6}"/>
    <cellStyle name="Comma 2 3 4 7 2 2 2" xfId="16495" xr:uid="{D7B52A83-4E24-4722-B78A-F01C9364414B}"/>
    <cellStyle name="Comma 2 3 4 7 2 3" xfId="8589" xr:uid="{D1E94B8B-1CEF-4B73-82CC-78F0DEADE4FC}"/>
    <cellStyle name="Comma 2 3 4 7 2 3 2" xfId="19123" xr:uid="{8B4FAF90-76BC-4708-BBCA-845C48608755}"/>
    <cellStyle name="Comma 2 3 4 7 2 4" xfId="11216" xr:uid="{5C88F688-3B61-4E8F-926B-49B43189B768}"/>
    <cellStyle name="Comma 2 3 4 7 2 4 2" xfId="21750" xr:uid="{6F94983C-208C-45DA-8F86-8362131FC60F}"/>
    <cellStyle name="Comma 2 3 4 7 2 5" xfId="13868" xr:uid="{B0BDFD04-726A-43A4-BAF3-AEB500E82BE7}"/>
    <cellStyle name="Comma 2 3 4 7 2 6" xfId="3328" xr:uid="{1F3A5F40-C8E0-42E2-81C3-64D81CD899D6}"/>
    <cellStyle name="Comma 2 3 4 7 3" xfId="597" xr:uid="{00000000-0005-0000-0000-000032020000}"/>
    <cellStyle name="Comma 2 3 4 7 3 2" xfId="5962" xr:uid="{CD394D5E-CC1F-40C1-8DA2-971338C4175C}"/>
    <cellStyle name="Comma 2 3 4 7 3 2 2" xfId="16496" xr:uid="{D4EDDE87-0888-493E-85BB-0DCA66A2A099}"/>
    <cellStyle name="Comma 2 3 4 7 3 3" xfId="8590" xr:uid="{8190B970-F71D-4035-B3BD-6686C6E61993}"/>
    <cellStyle name="Comma 2 3 4 7 3 3 2" xfId="19124" xr:uid="{2D4B1E2F-6255-4B9B-A70D-085219FFEB71}"/>
    <cellStyle name="Comma 2 3 4 7 3 4" xfId="11217" xr:uid="{526CB20E-9BFA-440A-BA33-29E74D86757B}"/>
    <cellStyle name="Comma 2 3 4 7 3 4 2" xfId="21751" xr:uid="{9157DD7C-EB28-479C-B0FF-1E962F6E2228}"/>
    <cellStyle name="Comma 2 3 4 7 3 5" xfId="13869" xr:uid="{6868E307-6856-412C-9996-41BDD76FF96A}"/>
    <cellStyle name="Comma 2 3 4 7 3 6" xfId="3329" xr:uid="{A53B7B03-03B9-418F-BC84-2A15D9145BDA}"/>
    <cellStyle name="Comma 2 3 4 7 4" xfId="5960" xr:uid="{432EF57E-0173-4F9F-8535-5CBCB86524F8}"/>
    <cellStyle name="Comma 2 3 4 7 4 2" xfId="16494" xr:uid="{72886C25-5238-4AC5-86C7-9CBC50E6BD9C}"/>
    <cellStyle name="Comma 2 3 4 7 5" xfId="8588" xr:uid="{C0FBA9C3-0FA3-4B87-9825-4E1312FDC236}"/>
    <cellStyle name="Comma 2 3 4 7 5 2" xfId="19122" xr:uid="{06979522-EED1-4C83-9A42-53E9F2E151BD}"/>
    <cellStyle name="Comma 2 3 4 7 6" xfId="11215" xr:uid="{97D4D639-F91F-421F-9834-06ED872F8310}"/>
    <cellStyle name="Comma 2 3 4 7 6 2" xfId="21749" xr:uid="{7CA84F44-3AB1-43FF-A848-BC62B7D84BF3}"/>
    <cellStyle name="Comma 2 3 4 7 7" xfId="13867" xr:uid="{540D1CB4-3C89-4254-B97F-51D393CCA295}"/>
    <cellStyle name="Comma 2 3 4 7 8" xfId="3327" xr:uid="{34C6676E-0386-4DA1-9244-0AC191643634}"/>
    <cellStyle name="Comma 2 3 4 8" xfId="598" xr:uid="{00000000-0005-0000-0000-000033020000}"/>
    <cellStyle name="Comma 2 3 4 8 2" xfId="599" xr:uid="{00000000-0005-0000-0000-000034020000}"/>
    <cellStyle name="Comma 2 3 4 8 2 2" xfId="5964" xr:uid="{486899ED-3AFE-44D6-BDAA-0AAE0BDAAE6F}"/>
    <cellStyle name="Comma 2 3 4 8 2 2 2" xfId="16498" xr:uid="{DDA5D1E8-F7B7-46B0-A4DA-0D03DEFD8D38}"/>
    <cellStyle name="Comma 2 3 4 8 2 3" xfId="8592" xr:uid="{3D97EF12-0FFD-4827-9618-1C119C841FA8}"/>
    <cellStyle name="Comma 2 3 4 8 2 3 2" xfId="19126" xr:uid="{3A9EB59A-EBFA-42D8-A027-F763DF00D934}"/>
    <cellStyle name="Comma 2 3 4 8 2 4" xfId="11219" xr:uid="{0BF6ED1F-2B58-46EC-9C7C-9F3D6B3399BB}"/>
    <cellStyle name="Comma 2 3 4 8 2 4 2" xfId="21753" xr:uid="{0E8F55D2-F463-48D3-B658-6AE3E80E2E0D}"/>
    <cellStyle name="Comma 2 3 4 8 2 5" xfId="13871" xr:uid="{F5F56D8E-A19E-48E3-8FDD-3DC8869E3FE3}"/>
    <cellStyle name="Comma 2 3 4 8 2 6" xfId="3331" xr:uid="{CE66107A-9DA8-4B2F-B113-155904FA54CD}"/>
    <cellStyle name="Comma 2 3 4 8 3" xfId="5963" xr:uid="{5E5AF723-3097-4270-92F0-B2E5880A54D8}"/>
    <cellStyle name="Comma 2 3 4 8 3 2" xfId="16497" xr:uid="{B398B410-F3F5-42FA-A8B8-8C02D4522510}"/>
    <cellStyle name="Comma 2 3 4 8 4" xfId="8591" xr:uid="{A02C72BA-933D-49F1-AEF7-9079D56E26A2}"/>
    <cellStyle name="Comma 2 3 4 8 4 2" xfId="19125" xr:uid="{8FD3F711-0A9B-45F1-9F6E-C5CFFAE7911C}"/>
    <cellStyle name="Comma 2 3 4 8 5" xfId="11218" xr:uid="{04B510BB-CB53-438B-BA33-51CC6FD0D874}"/>
    <cellStyle name="Comma 2 3 4 8 5 2" xfId="21752" xr:uid="{BDE1CCDF-D99A-49D0-82E4-10FD469DA1DC}"/>
    <cellStyle name="Comma 2 3 4 8 6" xfId="13870" xr:uid="{A6E59A80-17A1-4FD4-B730-E93E95FEB0F6}"/>
    <cellStyle name="Comma 2 3 4 8 7" xfId="3330" xr:uid="{8AF45AA3-9825-456D-9041-5B3BDB81092D}"/>
    <cellStyle name="Comma 2 3 4 9" xfId="600" xr:uid="{00000000-0005-0000-0000-000035020000}"/>
    <cellStyle name="Comma 2 3 4 9 2" xfId="5965" xr:uid="{BBB3E188-E5BC-4105-A08E-83C32E3EB0E1}"/>
    <cellStyle name="Comma 2 3 4 9 2 2" xfId="16499" xr:uid="{30AE5361-7C58-4A6C-9ECB-818D3C868654}"/>
    <cellStyle name="Comma 2 3 4 9 3" xfId="8593" xr:uid="{D59D9C52-AFBF-4156-9A7D-80DB82B9040E}"/>
    <cellStyle name="Comma 2 3 4 9 3 2" xfId="19127" xr:uid="{AE6E9C40-F9DD-4013-8DEA-45FEC357C5E4}"/>
    <cellStyle name="Comma 2 3 4 9 4" xfId="11220" xr:uid="{EBA330E9-1416-40DC-A19F-BA0E0DB7ABE5}"/>
    <cellStyle name="Comma 2 3 4 9 4 2" xfId="21754" xr:uid="{FD920F0C-0C87-44F7-92B4-74D1A3B65BBC}"/>
    <cellStyle name="Comma 2 3 4 9 5" xfId="13872" xr:uid="{619CAB1A-9A2F-44D9-90CC-3D9234808216}"/>
    <cellStyle name="Comma 2 3 4 9 6" xfId="3332" xr:uid="{34193E6D-6DF2-4900-9B58-556698204793}"/>
    <cellStyle name="Comma 2 3 5" xfId="110" xr:uid="{00000000-0005-0000-0000-000036020000}"/>
    <cellStyle name="Comma 2 3 5 10" xfId="2686" xr:uid="{00000000-0005-0000-0000-000037020000}"/>
    <cellStyle name="Comma 2 3 5 10 2" xfId="8005" xr:uid="{8706A350-5751-42C6-8C0A-E71D68E719CE}"/>
    <cellStyle name="Comma 2 3 5 10 2 2" xfId="18539" xr:uid="{9CDBDAE3-BFF8-4B6A-B181-66D787AAEE2A}"/>
    <cellStyle name="Comma 2 3 5 10 3" xfId="10633" xr:uid="{51EB3DB5-6AD7-409E-9AE1-D5EA0A40417D}"/>
    <cellStyle name="Comma 2 3 5 10 3 2" xfId="21167" xr:uid="{31C96D9E-2D27-42B7-AD13-023FDFFCC09A}"/>
    <cellStyle name="Comma 2 3 5 10 4" xfId="13260" xr:uid="{5427A3F9-E053-490D-8277-1C94E41A008E}"/>
    <cellStyle name="Comma 2 3 5 10 4 2" xfId="23794" xr:uid="{E6CAA28D-AD3F-4B02-AA84-988C1B9D8F40}"/>
    <cellStyle name="Comma 2 3 5 10 5" xfId="15912" xr:uid="{F3712F75-D733-4F4B-9749-9DC1191A4788}"/>
    <cellStyle name="Comma 2 3 5 10 6" xfId="5373" xr:uid="{6AE877FB-BC2D-457E-9EA4-431AADDF4DDC}"/>
    <cellStyle name="Comma 2 3 5 11" xfId="601" xr:uid="{00000000-0005-0000-0000-000038020000}"/>
    <cellStyle name="Comma 2 3 5 11 2" xfId="5966" xr:uid="{6F17BC6C-E663-4F1A-994D-D74EA92C1BDA}"/>
    <cellStyle name="Comma 2 3 5 11 2 2" xfId="16500" xr:uid="{7FD437A0-4ED3-4CE9-A47C-E3B450615B37}"/>
    <cellStyle name="Comma 2 3 5 11 3" xfId="8594" xr:uid="{B0E0D99C-4F67-41E4-9EE4-C01EE5436421}"/>
    <cellStyle name="Comma 2 3 5 11 3 2" xfId="19128" xr:uid="{261C8E59-5E1A-4ECE-BF5B-6327AE8CADDE}"/>
    <cellStyle name="Comma 2 3 5 11 4" xfId="11221" xr:uid="{2B986531-4236-40E9-BC5E-64E2FDFBCDD6}"/>
    <cellStyle name="Comma 2 3 5 11 4 2" xfId="21755" xr:uid="{29155ADD-7DBD-491E-87B7-AE6E91A9DBA1}"/>
    <cellStyle name="Comma 2 3 5 11 5" xfId="13873" xr:uid="{42ADD365-D1AC-415E-8B67-2DE86855CA79}"/>
    <cellStyle name="Comma 2 3 5 11 6" xfId="3333" xr:uid="{77819C60-1C88-40EA-9523-2A94D22E34F4}"/>
    <cellStyle name="Comma 2 3 5 12" xfId="5486" xr:uid="{D9005F68-36A7-47D3-A5FF-30AD3C127126}"/>
    <cellStyle name="Comma 2 3 5 12 2" xfId="16020" xr:uid="{7EC59DED-1A61-45A0-9F12-48EC935CD480}"/>
    <cellStyle name="Comma 2 3 5 13" xfId="8114" xr:uid="{0903A9CE-C47F-4C6F-B125-E3D71483069F}"/>
    <cellStyle name="Comma 2 3 5 13 2" xfId="18648" xr:uid="{0DF49762-A961-4E95-A014-C1AFE52F2660}"/>
    <cellStyle name="Comma 2 3 5 14" xfId="10741" xr:uid="{AA5F3A2D-0AC8-45F4-BF2E-1C9E541E4239}"/>
    <cellStyle name="Comma 2 3 5 14 2" xfId="21275" xr:uid="{3DAC432D-4466-4967-9529-6263BC79C072}"/>
    <cellStyle name="Comma 2 3 5 15" xfId="13393" xr:uid="{280EA29E-B679-41BD-BAE5-8E02097D4E23}"/>
    <cellStyle name="Comma 2 3 5 16" xfId="2853" xr:uid="{D2BD7A79-BB9E-43CC-979E-495339DB0E69}"/>
    <cellStyle name="Comma 2 3 5 2" xfId="602" xr:uid="{00000000-0005-0000-0000-000039020000}"/>
    <cellStyle name="Comma 2 3 5 2 2" xfId="603" xr:uid="{00000000-0005-0000-0000-00003A020000}"/>
    <cellStyle name="Comma 2 3 5 2 2 2" xfId="604" xr:uid="{00000000-0005-0000-0000-00003B020000}"/>
    <cellStyle name="Comma 2 3 5 2 2 2 2" xfId="5969" xr:uid="{1E203904-91ED-40F1-9038-651521821A96}"/>
    <cellStyle name="Comma 2 3 5 2 2 2 2 2" xfId="16503" xr:uid="{FC06C845-85CC-4570-B0BA-1A585B9F2512}"/>
    <cellStyle name="Comma 2 3 5 2 2 2 3" xfId="8597" xr:uid="{203769F2-2419-46A3-9C18-543B8891762E}"/>
    <cellStyle name="Comma 2 3 5 2 2 2 3 2" xfId="19131" xr:uid="{9B1FFFB7-0847-477E-8256-1D96DB6CF5D1}"/>
    <cellStyle name="Comma 2 3 5 2 2 2 4" xfId="11224" xr:uid="{F89C0D1C-6E17-413B-A876-6B9A6D8FACCC}"/>
    <cellStyle name="Comma 2 3 5 2 2 2 4 2" xfId="21758" xr:uid="{14A25929-9AD5-4DF2-97AA-71C9F70DB303}"/>
    <cellStyle name="Comma 2 3 5 2 2 2 5" xfId="13876" xr:uid="{71F3A920-934B-4994-8EA0-0B0941DFD6C2}"/>
    <cellStyle name="Comma 2 3 5 2 2 2 6" xfId="3336" xr:uid="{433FD6EF-2B4D-4EB1-9F96-D058264D2F7A}"/>
    <cellStyle name="Comma 2 3 5 2 2 3" xfId="5968" xr:uid="{5CF7DD68-7F9C-4E50-8DE6-9D1F180FCB5B}"/>
    <cellStyle name="Comma 2 3 5 2 2 3 2" xfId="16502" xr:uid="{C65B4081-5168-4972-9042-23F31AA6B310}"/>
    <cellStyle name="Comma 2 3 5 2 2 4" xfId="8596" xr:uid="{A3674266-86C0-4B1F-A1F7-CC000F09D82A}"/>
    <cellStyle name="Comma 2 3 5 2 2 4 2" xfId="19130" xr:uid="{463330A6-9EC5-42A6-A972-AE0500F35C45}"/>
    <cellStyle name="Comma 2 3 5 2 2 5" xfId="11223" xr:uid="{4D1EB0B8-5BD5-401B-9349-CCBE8189000C}"/>
    <cellStyle name="Comma 2 3 5 2 2 5 2" xfId="21757" xr:uid="{E2678617-DF60-4314-9D7B-0FA878103D19}"/>
    <cellStyle name="Comma 2 3 5 2 2 6" xfId="13875" xr:uid="{4DB50E6D-6DF3-48BF-8858-A7817FE66D93}"/>
    <cellStyle name="Comma 2 3 5 2 2 7" xfId="3335" xr:uid="{E82D1F77-BA61-4D68-94F9-F7873345E78E}"/>
    <cellStyle name="Comma 2 3 5 2 3" xfId="605" xr:uid="{00000000-0005-0000-0000-00003C020000}"/>
    <cellStyle name="Comma 2 3 5 2 3 2" xfId="5970" xr:uid="{C508E50A-EF3C-4E7D-9FC2-BAAF5E9E9EE1}"/>
    <cellStyle name="Comma 2 3 5 2 3 2 2" xfId="16504" xr:uid="{00EC2E95-E627-4FAB-BCD9-842B6B658779}"/>
    <cellStyle name="Comma 2 3 5 2 3 3" xfId="8598" xr:uid="{10FC99F8-E9D0-4CE2-9E7A-97182A4B35FA}"/>
    <cellStyle name="Comma 2 3 5 2 3 3 2" xfId="19132" xr:uid="{5E8AD543-5301-4FFB-9280-BCA1609F833E}"/>
    <cellStyle name="Comma 2 3 5 2 3 4" xfId="11225" xr:uid="{A5CB984E-115B-42B4-BFE2-AB4DC944A63A}"/>
    <cellStyle name="Comma 2 3 5 2 3 4 2" xfId="21759" xr:uid="{B6D3DA11-27F3-410F-AF18-1A4C9971D68E}"/>
    <cellStyle name="Comma 2 3 5 2 3 5" xfId="13877" xr:uid="{6DB80AE7-52BE-418C-972C-5C0001EA4E8A}"/>
    <cellStyle name="Comma 2 3 5 2 3 6" xfId="3337" xr:uid="{E911ECA6-06FF-4C51-A135-F4AA8C858544}"/>
    <cellStyle name="Comma 2 3 5 2 4" xfId="606" xr:uid="{00000000-0005-0000-0000-00003D020000}"/>
    <cellStyle name="Comma 2 3 5 2 4 2" xfId="5971" xr:uid="{E89E475E-A144-4476-A459-FD2AE464D3EA}"/>
    <cellStyle name="Comma 2 3 5 2 4 2 2" xfId="16505" xr:uid="{01700ABA-CB29-446C-9A37-B2293756E52D}"/>
    <cellStyle name="Comma 2 3 5 2 4 3" xfId="8599" xr:uid="{A161B1F1-EBD7-49B8-BBE4-7BEDE50C0A1C}"/>
    <cellStyle name="Comma 2 3 5 2 4 3 2" xfId="19133" xr:uid="{E7BB74B0-44B0-4319-A3C4-4A327A600A23}"/>
    <cellStyle name="Comma 2 3 5 2 4 4" xfId="11226" xr:uid="{D90A4BC9-EBFA-4689-979F-3BF581FFDA40}"/>
    <cellStyle name="Comma 2 3 5 2 4 4 2" xfId="21760" xr:uid="{18C48410-BD27-4F53-9764-C79DD32F9AB2}"/>
    <cellStyle name="Comma 2 3 5 2 4 5" xfId="13878" xr:uid="{4E09B56D-2C7C-4257-8A4E-040B233F0C68}"/>
    <cellStyle name="Comma 2 3 5 2 4 6" xfId="3338" xr:uid="{C7F632E8-6B20-46C7-A4A0-347BF11C74DC}"/>
    <cellStyle name="Comma 2 3 5 2 5" xfId="5967" xr:uid="{FB77C78E-1475-4C23-9120-64D637C0E2C3}"/>
    <cellStyle name="Comma 2 3 5 2 5 2" xfId="16501" xr:uid="{1DB5401D-DF1A-49FB-AD2B-E229603FE07C}"/>
    <cellStyle name="Comma 2 3 5 2 6" xfId="8595" xr:uid="{CFB7F80A-3DF6-4031-8E14-52C28D5CE47E}"/>
    <cellStyle name="Comma 2 3 5 2 6 2" xfId="19129" xr:uid="{3DCAE4E3-0732-4A1E-A39E-8E326381CF4C}"/>
    <cellStyle name="Comma 2 3 5 2 7" xfId="11222" xr:uid="{695E8D12-3983-4DF6-9B88-3E5D88D78AEE}"/>
    <cellStyle name="Comma 2 3 5 2 7 2" xfId="21756" xr:uid="{8040AB38-CA38-46B4-B346-E19D9B610347}"/>
    <cellStyle name="Comma 2 3 5 2 8" xfId="13874" xr:uid="{E16B1BAD-4ADA-4A75-AA00-2A9CD868AB4D}"/>
    <cellStyle name="Comma 2 3 5 2 9" xfId="3334" xr:uid="{365C565D-02DB-4C05-9C45-61118B927BA9}"/>
    <cellStyle name="Comma 2 3 5 3" xfId="607" xr:uid="{00000000-0005-0000-0000-00003E020000}"/>
    <cellStyle name="Comma 2 3 5 3 2" xfId="608" xr:uid="{00000000-0005-0000-0000-00003F020000}"/>
    <cellStyle name="Comma 2 3 5 3 2 2" xfId="609" xr:uid="{00000000-0005-0000-0000-000040020000}"/>
    <cellStyle name="Comma 2 3 5 3 2 2 2" xfId="5974" xr:uid="{F02623E6-C77E-419F-B4FC-9CF245886311}"/>
    <cellStyle name="Comma 2 3 5 3 2 2 2 2" xfId="16508" xr:uid="{0D60961A-C88C-4138-9CF9-4272313315F3}"/>
    <cellStyle name="Comma 2 3 5 3 2 2 3" xfId="8602" xr:uid="{51084E47-9F21-4DBF-9B81-99BA375B8119}"/>
    <cellStyle name="Comma 2 3 5 3 2 2 3 2" xfId="19136" xr:uid="{224DA401-D8BC-4E58-883F-0E7310031CE8}"/>
    <cellStyle name="Comma 2 3 5 3 2 2 4" xfId="11229" xr:uid="{CFC0756D-271B-4405-B311-D324829DFC73}"/>
    <cellStyle name="Comma 2 3 5 3 2 2 4 2" xfId="21763" xr:uid="{09EDE9A4-75CD-4D07-A58A-75DCF6205280}"/>
    <cellStyle name="Comma 2 3 5 3 2 2 5" xfId="13881" xr:uid="{A09D7775-3CA1-4F65-82AF-686EC733CCB0}"/>
    <cellStyle name="Comma 2 3 5 3 2 2 6" xfId="3341" xr:uid="{C24F0599-B38E-4BD8-A187-A546F49BE148}"/>
    <cellStyle name="Comma 2 3 5 3 2 3" xfId="5973" xr:uid="{DCE2611B-FA3F-4C58-B194-D8A15059B479}"/>
    <cellStyle name="Comma 2 3 5 3 2 3 2" xfId="16507" xr:uid="{3CE65078-CCA0-4A6D-94AA-DE22112F4DD5}"/>
    <cellStyle name="Comma 2 3 5 3 2 4" xfId="8601" xr:uid="{53241B45-5E8A-48D3-A19A-59A338614038}"/>
    <cellStyle name="Comma 2 3 5 3 2 4 2" xfId="19135" xr:uid="{48DDF1E0-0929-49D4-976F-090F69E30A1B}"/>
    <cellStyle name="Comma 2 3 5 3 2 5" xfId="11228" xr:uid="{880D3484-117E-4EB5-BA54-F42DE795832A}"/>
    <cellStyle name="Comma 2 3 5 3 2 5 2" xfId="21762" xr:uid="{D297F521-4C65-4613-92D3-6D31B6974B46}"/>
    <cellStyle name="Comma 2 3 5 3 2 6" xfId="13880" xr:uid="{CC638A2D-3337-4CF7-9D5C-2A941D5F19E2}"/>
    <cellStyle name="Comma 2 3 5 3 2 7" xfId="3340" xr:uid="{036615D9-43BE-4E73-ABED-27FD4AB62954}"/>
    <cellStyle name="Comma 2 3 5 3 3" xfId="610" xr:uid="{00000000-0005-0000-0000-000041020000}"/>
    <cellStyle name="Comma 2 3 5 3 3 2" xfId="5975" xr:uid="{1F74D13E-13C2-4B68-8ED6-936807E8FB46}"/>
    <cellStyle name="Comma 2 3 5 3 3 2 2" xfId="16509" xr:uid="{865DD384-3C88-464A-85B9-B40062832707}"/>
    <cellStyle name="Comma 2 3 5 3 3 3" xfId="8603" xr:uid="{CDDF0487-B316-4D14-8D5D-8576DC0C206B}"/>
    <cellStyle name="Comma 2 3 5 3 3 3 2" xfId="19137" xr:uid="{BD2C4DDD-7201-49E9-9D45-DB1877989273}"/>
    <cellStyle name="Comma 2 3 5 3 3 4" xfId="11230" xr:uid="{0B21FB9A-46F9-410A-A617-5E01EB005E59}"/>
    <cellStyle name="Comma 2 3 5 3 3 4 2" xfId="21764" xr:uid="{2C971CC0-7A61-45A7-B23C-02DBFDAB8A2E}"/>
    <cellStyle name="Comma 2 3 5 3 3 5" xfId="13882" xr:uid="{E9FC8F93-9DC2-4385-A6BF-13BE6188B614}"/>
    <cellStyle name="Comma 2 3 5 3 3 6" xfId="3342" xr:uid="{B3BA0605-048D-4F53-8809-9E44196E772D}"/>
    <cellStyle name="Comma 2 3 5 3 4" xfId="611" xr:uid="{00000000-0005-0000-0000-000042020000}"/>
    <cellStyle name="Comma 2 3 5 3 4 2" xfId="5976" xr:uid="{5B12E4AB-3E56-44D4-8D95-4413950573A3}"/>
    <cellStyle name="Comma 2 3 5 3 4 2 2" xfId="16510" xr:uid="{363DF5B1-25CE-4333-9CA2-01944D47B907}"/>
    <cellStyle name="Comma 2 3 5 3 4 3" xfId="8604" xr:uid="{8A2FA066-4E18-49C2-99F0-8336FCBA5013}"/>
    <cellStyle name="Comma 2 3 5 3 4 3 2" xfId="19138" xr:uid="{8115CEBF-103B-4473-92C8-B73C8C62194B}"/>
    <cellStyle name="Comma 2 3 5 3 4 4" xfId="11231" xr:uid="{7D950F5F-EC2A-4777-B7C2-B6C656728CD8}"/>
    <cellStyle name="Comma 2 3 5 3 4 4 2" xfId="21765" xr:uid="{CC61A358-1D54-4089-9242-10E9D9C496F4}"/>
    <cellStyle name="Comma 2 3 5 3 4 5" xfId="13883" xr:uid="{B62F29C1-87C3-4A3A-87EE-713DB6E2235C}"/>
    <cellStyle name="Comma 2 3 5 3 4 6" xfId="3343" xr:uid="{788F4796-EFBE-4271-B896-0C6696F21811}"/>
    <cellStyle name="Comma 2 3 5 3 5" xfId="5972" xr:uid="{0AE1A4EC-7C90-44AA-83AF-994B3B24EEDB}"/>
    <cellStyle name="Comma 2 3 5 3 5 2" xfId="16506" xr:uid="{71351D5C-674E-403D-8C6E-24239D07E2D6}"/>
    <cellStyle name="Comma 2 3 5 3 6" xfId="8600" xr:uid="{449A7C4D-F713-44F3-882E-09914037A6E1}"/>
    <cellStyle name="Comma 2 3 5 3 6 2" xfId="19134" xr:uid="{B5B4A4A1-A88A-4EA2-AF93-E4075ABA6B35}"/>
    <cellStyle name="Comma 2 3 5 3 7" xfId="11227" xr:uid="{7D15EB20-F196-4E89-8A43-F151C83B2419}"/>
    <cellStyle name="Comma 2 3 5 3 7 2" xfId="21761" xr:uid="{D84B0E2B-428E-42C8-A32F-2FE5E1CA0647}"/>
    <cellStyle name="Comma 2 3 5 3 8" xfId="13879" xr:uid="{9B01DF95-4EBA-4AF3-8667-BD01B164563A}"/>
    <cellStyle name="Comma 2 3 5 3 9" xfId="3339" xr:uid="{E80E1575-A622-4373-9F96-C5B48B26F63E}"/>
    <cellStyle name="Comma 2 3 5 4" xfId="612" xr:uid="{00000000-0005-0000-0000-000043020000}"/>
    <cellStyle name="Comma 2 3 5 4 2" xfId="613" xr:uid="{00000000-0005-0000-0000-000044020000}"/>
    <cellStyle name="Comma 2 3 5 4 2 2" xfId="614" xr:uid="{00000000-0005-0000-0000-000045020000}"/>
    <cellStyle name="Comma 2 3 5 4 2 2 2" xfId="5979" xr:uid="{09CE9851-C21F-4FF9-93AA-0B0A190D95F0}"/>
    <cellStyle name="Comma 2 3 5 4 2 2 2 2" xfId="16513" xr:uid="{EE7F680B-F43B-470E-9E9B-95AC2BD9722B}"/>
    <cellStyle name="Comma 2 3 5 4 2 2 3" xfId="8607" xr:uid="{9FEFBA77-B36F-46F2-A9C6-6E3724F90CDA}"/>
    <cellStyle name="Comma 2 3 5 4 2 2 3 2" xfId="19141" xr:uid="{DA9578A4-4624-476A-8810-9C09331EAE0E}"/>
    <cellStyle name="Comma 2 3 5 4 2 2 4" xfId="11234" xr:uid="{A1AFE85D-7A40-47D3-9C0C-F8D09D28DFFA}"/>
    <cellStyle name="Comma 2 3 5 4 2 2 4 2" xfId="21768" xr:uid="{B4504F6C-BF21-4677-9DE9-1809947CDBC1}"/>
    <cellStyle name="Comma 2 3 5 4 2 2 5" xfId="13886" xr:uid="{F0873527-0432-4586-B777-8D977ACDCDC1}"/>
    <cellStyle name="Comma 2 3 5 4 2 2 6" xfId="3346" xr:uid="{BB2A51F4-D9F7-4E13-B305-66ED710C825F}"/>
    <cellStyle name="Comma 2 3 5 4 2 3" xfId="5978" xr:uid="{F4891CA7-00C1-4725-B6DE-2E5FD4839285}"/>
    <cellStyle name="Comma 2 3 5 4 2 3 2" xfId="16512" xr:uid="{E746DF57-B2AD-403E-A9FF-E9F8BC76911B}"/>
    <cellStyle name="Comma 2 3 5 4 2 4" xfId="8606" xr:uid="{5F578866-2A5B-43A2-9D2B-623C5A19DF78}"/>
    <cellStyle name="Comma 2 3 5 4 2 4 2" xfId="19140" xr:uid="{4FB3D11C-9831-412A-886D-786E9B39EFED}"/>
    <cellStyle name="Comma 2 3 5 4 2 5" xfId="11233" xr:uid="{1A9EEE1B-2AE1-4113-82DA-A1CA87DCD1C5}"/>
    <cellStyle name="Comma 2 3 5 4 2 5 2" xfId="21767" xr:uid="{9295D91C-16FA-4A35-9367-50637189CC09}"/>
    <cellStyle name="Comma 2 3 5 4 2 6" xfId="13885" xr:uid="{0E8ADFFB-2134-4BBC-B0AE-0349A9665C8D}"/>
    <cellStyle name="Comma 2 3 5 4 2 7" xfId="3345" xr:uid="{B8FDF213-21B8-4106-8FBA-D1EDC7288C46}"/>
    <cellStyle name="Comma 2 3 5 4 3" xfId="615" xr:uid="{00000000-0005-0000-0000-000046020000}"/>
    <cellStyle name="Comma 2 3 5 4 3 2" xfId="5980" xr:uid="{4C27C903-00A2-47F5-8113-1679C62CFAD0}"/>
    <cellStyle name="Comma 2 3 5 4 3 2 2" xfId="16514" xr:uid="{E2282FFE-737E-4EA4-9332-8E02A14EF9ED}"/>
    <cellStyle name="Comma 2 3 5 4 3 3" xfId="8608" xr:uid="{4FA9B625-926F-493E-B852-06F9DA163173}"/>
    <cellStyle name="Comma 2 3 5 4 3 3 2" xfId="19142" xr:uid="{4C851414-9BF7-4BE7-A612-3F4BD54C78C7}"/>
    <cellStyle name="Comma 2 3 5 4 3 4" xfId="11235" xr:uid="{CB681875-A6F7-45CC-9DF5-A36DE80A5643}"/>
    <cellStyle name="Comma 2 3 5 4 3 4 2" xfId="21769" xr:uid="{4D075032-027D-43C8-A37A-B4137E13E02B}"/>
    <cellStyle name="Comma 2 3 5 4 3 5" xfId="13887" xr:uid="{7E840188-C8AC-4753-A2E6-D8C96309BF43}"/>
    <cellStyle name="Comma 2 3 5 4 3 6" xfId="3347" xr:uid="{BB1E55BE-946F-43AE-BA7F-612633216CD3}"/>
    <cellStyle name="Comma 2 3 5 4 4" xfId="616" xr:uid="{00000000-0005-0000-0000-000047020000}"/>
    <cellStyle name="Comma 2 3 5 4 4 2" xfId="5981" xr:uid="{B42612E8-49CC-459B-A4B8-871780DE1F41}"/>
    <cellStyle name="Comma 2 3 5 4 4 2 2" xfId="16515" xr:uid="{39DD4B7E-7452-4B0B-9C74-CAC8D570E1BD}"/>
    <cellStyle name="Comma 2 3 5 4 4 3" xfId="8609" xr:uid="{F0DAA933-A017-4FBA-BF35-39A1949B95EB}"/>
    <cellStyle name="Comma 2 3 5 4 4 3 2" xfId="19143" xr:uid="{4FF3BBE4-F75B-42A3-99EA-057839D4B643}"/>
    <cellStyle name="Comma 2 3 5 4 4 4" xfId="11236" xr:uid="{6CE8758B-6678-4EF8-AB23-394080A5573C}"/>
    <cellStyle name="Comma 2 3 5 4 4 4 2" xfId="21770" xr:uid="{FC66C9E6-5FD4-4DB1-9D12-EC7919314A79}"/>
    <cellStyle name="Comma 2 3 5 4 4 5" xfId="13888" xr:uid="{A47D3595-41D1-46FD-93AD-0318DDDEE8D9}"/>
    <cellStyle name="Comma 2 3 5 4 4 6" xfId="3348" xr:uid="{A1D26FFD-8131-4A26-86C6-8F45E6B287A6}"/>
    <cellStyle name="Comma 2 3 5 4 5" xfId="5977" xr:uid="{BB3D4796-CD6C-46FD-8CCC-EBD63ABB1CFA}"/>
    <cellStyle name="Comma 2 3 5 4 5 2" xfId="16511" xr:uid="{55274044-70E9-459D-831F-AEDC92AE671C}"/>
    <cellStyle name="Comma 2 3 5 4 6" xfId="8605" xr:uid="{47832598-6C78-470B-BDBC-487BE5E5DA7D}"/>
    <cellStyle name="Comma 2 3 5 4 6 2" xfId="19139" xr:uid="{E6ACC345-8B14-4582-96EC-DA4B080DA543}"/>
    <cellStyle name="Comma 2 3 5 4 7" xfId="11232" xr:uid="{73952DF2-CA8E-45F5-A164-1E1B80011129}"/>
    <cellStyle name="Comma 2 3 5 4 7 2" xfId="21766" xr:uid="{D1137CF4-1AD6-4CBA-96FE-6AF1A8D96884}"/>
    <cellStyle name="Comma 2 3 5 4 8" xfId="13884" xr:uid="{57DCBFFD-D2D2-4B65-BF64-8C327F6B7408}"/>
    <cellStyle name="Comma 2 3 5 4 9" xfId="3344" xr:uid="{960A913F-3A24-4A6C-9482-0D017571104C}"/>
    <cellStyle name="Comma 2 3 5 5" xfId="617" xr:uid="{00000000-0005-0000-0000-000048020000}"/>
    <cellStyle name="Comma 2 3 5 5 2" xfId="618" xr:uid="{00000000-0005-0000-0000-000049020000}"/>
    <cellStyle name="Comma 2 3 5 5 2 2" xfId="619" xr:uid="{00000000-0005-0000-0000-00004A020000}"/>
    <cellStyle name="Comma 2 3 5 5 2 2 2" xfId="5984" xr:uid="{A454433E-916C-4C47-A1FA-8781D346F385}"/>
    <cellStyle name="Comma 2 3 5 5 2 2 2 2" xfId="16518" xr:uid="{8BFAD744-D820-467A-AC06-A76217DF66AF}"/>
    <cellStyle name="Comma 2 3 5 5 2 2 3" xfId="8612" xr:uid="{7AD20D67-E9C9-4580-B2C4-0CFCB06B537F}"/>
    <cellStyle name="Comma 2 3 5 5 2 2 3 2" xfId="19146" xr:uid="{4FF36C83-9A0A-482F-B381-85295A1C318C}"/>
    <cellStyle name="Comma 2 3 5 5 2 2 4" xfId="11239" xr:uid="{FB44489C-FCE4-43DA-B5CF-D5B302663131}"/>
    <cellStyle name="Comma 2 3 5 5 2 2 4 2" xfId="21773" xr:uid="{D5901259-163D-41D9-8264-3C95993021A7}"/>
    <cellStyle name="Comma 2 3 5 5 2 2 5" xfId="13891" xr:uid="{8BE76391-E80C-46B5-9FE0-7385529AF220}"/>
    <cellStyle name="Comma 2 3 5 5 2 2 6" xfId="3351" xr:uid="{01BB406B-D6A2-43D8-BD62-FBBA0347ED71}"/>
    <cellStyle name="Comma 2 3 5 5 2 3" xfId="5983" xr:uid="{18CA7A53-BA5C-4EB3-882E-0FAD057FACF4}"/>
    <cellStyle name="Comma 2 3 5 5 2 3 2" xfId="16517" xr:uid="{73AB6C0B-9945-41B9-ABFE-0336D43E106A}"/>
    <cellStyle name="Comma 2 3 5 5 2 4" xfId="8611" xr:uid="{B4669804-0440-41A9-BF88-0C5A8986C227}"/>
    <cellStyle name="Comma 2 3 5 5 2 4 2" xfId="19145" xr:uid="{B2C7A806-F896-4624-8B15-CB966627ACAB}"/>
    <cellStyle name="Comma 2 3 5 5 2 5" xfId="11238" xr:uid="{9274D2D3-94C4-40E5-9A28-AD307028E451}"/>
    <cellStyle name="Comma 2 3 5 5 2 5 2" xfId="21772" xr:uid="{E49527B1-F9AB-4685-9AA6-0B4BD07F1D09}"/>
    <cellStyle name="Comma 2 3 5 5 2 6" xfId="13890" xr:uid="{E76FB0D2-8A85-4420-BC58-0A3D74F7622F}"/>
    <cellStyle name="Comma 2 3 5 5 2 7" xfId="3350" xr:uid="{5EB2FD72-8AF3-4B05-9EAA-B341D5F90000}"/>
    <cellStyle name="Comma 2 3 5 5 3" xfId="620" xr:uid="{00000000-0005-0000-0000-00004B020000}"/>
    <cellStyle name="Comma 2 3 5 5 3 2" xfId="5985" xr:uid="{D732239C-3E73-4FB1-997B-F27CE0E53B93}"/>
    <cellStyle name="Comma 2 3 5 5 3 2 2" xfId="16519" xr:uid="{91A32D31-70E5-4317-BABD-5BD3D7BC1C9E}"/>
    <cellStyle name="Comma 2 3 5 5 3 3" xfId="8613" xr:uid="{2CDC5935-1114-484E-A76A-2B8501E31F22}"/>
    <cellStyle name="Comma 2 3 5 5 3 3 2" xfId="19147" xr:uid="{FA0237A2-C14A-4913-B125-C20E0A257A8D}"/>
    <cellStyle name="Comma 2 3 5 5 3 4" xfId="11240" xr:uid="{B6066E11-8CA9-4FA2-8B1C-C364382A9663}"/>
    <cellStyle name="Comma 2 3 5 5 3 4 2" xfId="21774" xr:uid="{76A4F38D-7590-491A-82F7-4706F98AC755}"/>
    <cellStyle name="Comma 2 3 5 5 3 5" xfId="13892" xr:uid="{67785BE5-91C8-4844-A96C-DF78C73F2C62}"/>
    <cellStyle name="Comma 2 3 5 5 3 6" xfId="3352" xr:uid="{7429975B-B89D-407A-BFD4-D033243823BA}"/>
    <cellStyle name="Comma 2 3 5 5 4" xfId="621" xr:uid="{00000000-0005-0000-0000-00004C020000}"/>
    <cellStyle name="Comma 2 3 5 5 4 2" xfId="5986" xr:uid="{5917365C-5C6F-4F46-B3B9-735D6F2F582A}"/>
    <cellStyle name="Comma 2 3 5 5 4 2 2" xfId="16520" xr:uid="{A5EC44EA-141D-4628-85FE-FDD2B206D20A}"/>
    <cellStyle name="Comma 2 3 5 5 4 3" xfId="8614" xr:uid="{84057AD4-DA90-494B-AFC4-54A5E5D28310}"/>
    <cellStyle name="Comma 2 3 5 5 4 3 2" xfId="19148" xr:uid="{794ECB1D-886C-4107-98F0-B474AAB9C5D1}"/>
    <cellStyle name="Comma 2 3 5 5 4 4" xfId="11241" xr:uid="{77F35ABC-7ED8-4AD4-99AC-0F3877DF84B7}"/>
    <cellStyle name="Comma 2 3 5 5 4 4 2" xfId="21775" xr:uid="{1D989790-B9D3-463C-81BF-CEC818ED0CE7}"/>
    <cellStyle name="Comma 2 3 5 5 4 5" xfId="13893" xr:uid="{405EBF5E-693F-454D-8E7B-901829686D2A}"/>
    <cellStyle name="Comma 2 3 5 5 4 6" xfId="3353" xr:uid="{DE95A136-CFAB-4752-AE7E-9065A3B4F67E}"/>
    <cellStyle name="Comma 2 3 5 5 5" xfId="5982" xr:uid="{D3B25F98-7E5C-48FF-A6E1-115E9B4F2639}"/>
    <cellStyle name="Comma 2 3 5 5 5 2" xfId="16516" xr:uid="{44DBD11D-C97C-487D-B461-836AEF6AAF3E}"/>
    <cellStyle name="Comma 2 3 5 5 6" xfId="8610" xr:uid="{2B772F03-5BFC-4EFC-8737-4B0122F63A97}"/>
    <cellStyle name="Comma 2 3 5 5 6 2" xfId="19144" xr:uid="{65DAD17E-E517-4773-9BF1-CF5596EB8AAA}"/>
    <cellStyle name="Comma 2 3 5 5 7" xfId="11237" xr:uid="{0B741A14-9234-4EFB-B93F-60C6525DAE9D}"/>
    <cellStyle name="Comma 2 3 5 5 7 2" xfId="21771" xr:uid="{910A68CA-51D7-4307-9702-CF2D8F2A1BD0}"/>
    <cellStyle name="Comma 2 3 5 5 8" xfId="13889" xr:uid="{3BB7D833-DB2F-40D0-9E16-73CF07937235}"/>
    <cellStyle name="Comma 2 3 5 5 9" xfId="3349" xr:uid="{581CD32A-EDAF-4526-BBE8-2F1CC7A2FC9E}"/>
    <cellStyle name="Comma 2 3 5 6" xfId="622" xr:uid="{00000000-0005-0000-0000-00004D020000}"/>
    <cellStyle name="Comma 2 3 5 6 2" xfId="623" xr:uid="{00000000-0005-0000-0000-00004E020000}"/>
    <cellStyle name="Comma 2 3 5 6 2 2" xfId="5988" xr:uid="{FCD132F1-8768-4F23-A43F-836457323E2E}"/>
    <cellStyle name="Comma 2 3 5 6 2 2 2" xfId="16522" xr:uid="{0DD51539-EF69-4EB4-B919-7FE25D52BD21}"/>
    <cellStyle name="Comma 2 3 5 6 2 3" xfId="8616" xr:uid="{078C43DA-73D2-4C8B-A60B-8AD87999E3A0}"/>
    <cellStyle name="Comma 2 3 5 6 2 3 2" xfId="19150" xr:uid="{C3B58C2E-BCC2-455A-9C96-F7BC06F2A9F2}"/>
    <cellStyle name="Comma 2 3 5 6 2 4" xfId="11243" xr:uid="{5E8F6E24-7DCB-4870-BD72-2D5389A7DC73}"/>
    <cellStyle name="Comma 2 3 5 6 2 4 2" xfId="21777" xr:uid="{5F55777A-6B6E-4F7C-9B27-CF1EB518FBED}"/>
    <cellStyle name="Comma 2 3 5 6 2 5" xfId="13895" xr:uid="{7DA35935-0549-4C07-BEE8-DDB2CCCB6739}"/>
    <cellStyle name="Comma 2 3 5 6 2 6" xfId="3355" xr:uid="{4F03F328-772C-4613-8A9E-47F135BA4C8E}"/>
    <cellStyle name="Comma 2 3 5 6 3" xfId="624" xr:uid="{00000000-0005-0000-0000-00004F020000}"/>
    <cellStyle name="Comma 2 3 5 6 3 2" xfId="5989" xr:uid="{16BD8723-B68C-42F3-8291-2CA8E76D7BDC}"/>
    <cellStyle name="Comma 2 3 5 6 3 2 2" xfId="16523" xr:uid="{E6357AD0-A1BA-4303-B77A-31A84D748640}"/>
    <cellStyle name="Comma 2 3 5 6 3 3" xfId="8617" xr:uid="{04E95CCC-C3C3-4238-AAFC-A0003EC9814A}"/>
    <cellStyle name="Comma 2 3 5 6 3 3 2" xfId="19151" xr:uid="{AD6D7048-7739-4DF4-B7A0-1BAC1837F76B}"/>
    <cellStyle name="Comma 2 3 5 6 3 4" xfId="11244" xr:uid="{DDED48D3-442D-4831-8315-CF15349F2FCF}"/>
    <cellStyle name="Comma 2 3 5 6 3 4 2" xfId="21778" xr:uid="{4DED406E-CF53-4C6F-959A-87EBB84A5A1B}"/>
    <cellStyle name="Comma 2 3 5 6 3 5" xfId="13896" xr:uid="{08B0BE0D-A774-48B1-B58D-0D98583A03D5}"/>
    <cellStyle name="Comma 2 3 5 6 3 6" xfId="3356" xr:uid="{7A8B4F28-E687-42D9-84D8-A1AA7AA5C47A}"/>
    <cellStyle name="Comma 2 3 5 6 4" xfId="5987" xr:uid="{23257ADC-6253-4633-992A-ACEB3954D52F}"/>
    <cellStyle name="Comma 2 3 5 6 4 2" xfId="16521" xr:uid="{6B5F6CC5-674D-42B4-963A-F5B15A25AD16}"/>
    <cellStyle name="Comma 2 3 5 6 5" xfId="8615" xr:uid="{FA7CBE61-72B8-45DC-B6AD-4C15EE4EB8A8}"/>
    <cellStyle name="Comma 2 3 5 6 5 2" xfId="19149" xr:uid="{1B85B97E-40CA-421C-89F1-38A9C7376871}"/>
    <cellStyle name="Comma 2 3 5 6 6" xfId="11242" xr:uid="{8DBD7515-961E-4BD7-AA1C-B1CCB01E0A14}"/>
    <cellStyle name="Comma 2 3 5 6 6 2" xfId="21776" xr:uid="{DC4C0E8E-07B6-456B-B6E5-2B726931B1C5}"/>
    <cellStyle name="Comma 2 3 5 6 7" xfId="13894" xr:uid="{CABE4405-EFD1-4D2B-B6A7-A06E84BC312B}"/>
    <cellStyle name="Comma 2 3 5 6 8" xfId="3354" xr:uid="{3978B32B-3A57-4E30-9FE2-852591C6BD80}"/>
    <cellStyle name="Comma 2 3 5 7" xfId="625" xr:uid="{00000000-0005-0000-0000-000050020000}"/>
    <cellStyle name="Comma 2 3 5 7 2" xfId="626" xr:uid="{00000000-0005-0000-0000-000051020000}"/>
    <cellStyle name="Comma 2 3 5 7 2 2" xfId="5991" xr:uid="{1910E804-DB52-447C-898C-71EEE9B064EB}"/>
    <cellStyle name="Comma 2 3 5 7 2 2 2" xfId="16525" xr:uid="{23D37C0A-A970-48CE-8144-E74588288F37}"/>
    <cellStyle name="Comma 2 3 5 7 2 3" xfId="8619" xr:uid="{6723A815-C8F4-4FE5-BB93-CC3AA112FF18}"/>
    <cellStyle name="Comma 2 3 5 7 2 3 2" xfId="19153" xr:uid="{88488EA1-BF0B-45E8-80DE-9F8A5229289D}"/>
    <cellStyle name="Comma 2 3 5 7 2 4" xfId="11246" xr:uid="{17302458-4616-4132-BF4B-4B71058B67D2}"/>
    <cellStyle name="Comma 2 3 5 7 2 4 2" xfId="21780" xr:uid="{3036CDB8-E1EE-4A8C-ABD4-FC91F247F0A2}"/>
    <cellStyle name="Comma 2 3 5 7 2 5" xfId="13898" xr:uid="{0A23C286-E245-4A36-83BC-2E453C0A2A48}"/>
    <cellStyle name="Comma 2 3 5 7 2 6" xfId="3358" xr:uid="{B0023753-FF94-442D-9E92-B467712C52B2}"/>
    <cellStyle name="Comma 2 3 5 7 3" xfId="5990" xr:uid="{133B7548-CD44-4144-9845-1860654A63AD}"/>
    <cellStyle name="Comma 2 3 5 7 3 2" xfId="16524" xr:uid="{DCD67875-4A97-42BF-AE35-E3846822F43C}"/>
    <cellStyle name="Comma 2 3 5 7 4" xfId="8618" xr:uid="{46678BFA-1E93-4621-A864-B3FB34C22A4C}"/>
    <cellStyle name="Comma 2 3 5 7 4 2" xfId="19152" xr:uid="{55A0AECB-2DA8-49AF-A14B-D12350802F28}"/>
    <cellStyle name="Comma 2 3 5 7 5" xfId="11245" xr:uid="{244753D8-F0EC-4E86-AF50-279E172CB3F9}"/>
    <cellStyle name="Comma 2 3 5 7 5 2" xfId="21779" xr:uid="{B57F3BC6-CD9C-46DB-8945-479F1276A675}"/>
    <cellStyle name="Comma 2 3 5 7 6" xfId="13897" xr:uid="{29FB0508-FC2B-44E6-B02E-5073E1004601}"/>
    <cellStyle name="Comma 2 3 5 7 7" xfId="3357" xr:uid="{927F6928-561B-4408-AD75-B2098E270DF8}"/>
    <cellStyle name="Comma 2 3 5 8" xfId="627" xr:uid="{00000000-0005-0000-0000-000052020000}"/>
    <cellStyle name="Comma 2 3 5 8 2" xfId="5992" xr:uid="{136B6843-0229-4AA3-AAC4-7B4EAED08A07}"/>
    <cellStyle name="Comma 2 3 5 8 2 2" xfId="16526" xr:uid="{36D5F513-8937-47A7-9AB5-53A57D9F744A}"/>
    <cellStyle name="Comma 2 3 5 8 3" xfId="8620" xr:uid="{4D246DE9-9435-4486-AD54-5F9BE02EED33}"/>
    <cellStyle name="Comma 2 3 5 8 3 2" xfId="19154" xr:uid="{F6B32D49-CE34-42D3-9B60-68661028DF4C}"/>
    <cellStyle name="Comma 2 3 5 8 4" xfId="11247" xr:uid="{3469620E-C0EC-4F6B-B36A-B18A963746EC}"/>
    <cellStyle name="Comma 2 3 5 8 4 2" xfId="21781" xr:uid="{A78AAE8F-B4F3-4087-9A50-C65FC7CB3103}"/>
    <cellStyle name="Comma 2 3 5 8 5" xfId="13899" xr:uid="{17DED192-C65C-48D4-8A1E-B63C622E8BE4}"/>
    <cellStyle name="Comma 2 3 5 8 6" xfId="3359" xr:uid="{B0B2E7D5-E950-45E9-9040-128EBA7DE980}"/>
    <cellStyle name="Comma 2 3 5 9" xfId="628" xr:uid="{00000000-0005-0000-0000-000053020000}"/>
    <cellStyle name="Comma 2 3 5 9 2" xfId="5993" xr:uid="{2E51CFF3-22DD-4C7D-B742-014587648AA5}"/>
    <cellStyle name="Comma 2 3 5 9 2 2" xfId="16527" xr:uid="{B5DB33CD-9F36-4375-9B90-114E2BE1018C}"/>
    <cellStyle name="Comma 2 3 5 9 3" xfId="8621" xr:uid="{834C7865-544A-4D49-A8A5-728D72EBD2B0}"/>
    <cellStyle name="Comma 2 3 5 9 3 2" xfId="19155" xr:uid="{07819919-5F68-4843-B825-7626FD59F8DA}"/>
    <cellStyle name="Comma 2 3 5 9 4" xfId="11248" xr:uid="{6D6A2037-534A-4266-8562-1C9B0389FE79}"/>
    <cellStyle name="Comma 2 3 5 9 4 2" xfId="21782" xr:uid="{239C4D74-1123-4E56-A9F5-5B21C8B65EA4}"/>
    <cellStyle name="Comma 2 3 5 9 5" xfId="13900" xr:uid="{91F9E673-A958-4FFE-8399-64BA38926273}"/>
    <cellStyle name="Comma 2 3 5 9 6" xfId="3360" xr:uid="{53E40864-84C4-466C-BC93-D980B659C739}"/>
    <cellStyle name="Comma 2 3 6" xfId="629" xr:uid="{00000000-0005-0000-0000-000054020000}"/>
    <cellStyle name="Comma 2 3 6 2" xfId="630" xr:uid="{00000000-0005-0000-0000-000055020000}"/>
    <cellStyle name="Comma 2 3 6 2 2" xfId="631" xr:uid="{00000000-0005-0000-0000-000056020000}"/>
    <cellStyle name="Comma 2 3 6 2 2 2" xfId="5996" xr:uid="{C3607680-7658-4C89-82AE-30A90004C2F5}"/>
    <cellStyle name="Comma 2 3 6 2 2 2 2" xfId="16530" xr:uid="{4D1AF703-F272-44E0-BC91-398FAD25E08F}"/>
    <cellStyle name="Comma 2 3 6 2 2 3" xfId="8624" xr:uid="{EA265ECF-C819-4351-9A49-59BC48AD7A7A}"/>
    <cellStyle name="Comma 2 3 6 2 2 3 2" xfId="19158" xr:uid="{3EAAE6D6-D0DD-4A22-928A-168E06D88AD1}"/>
    <cellStyle name="Comma 2 3 6 2 2 4" xfId="11251" xr:uid="{7DCCFF52-3A56-43F0-8DBC-E250591D7EF2}"/>
    <cellStyle name="Comma 2 3 6 2 2 4 2" xfId="21785" xr:uid="{0FF0453A-8734-4403-BD0F-E44C161C21BF}"/>
    <cellStyle name="Comma 2 3 6 2 2 5" xfId="13903" xr:uid="{D1C2D7F7-C656-40F2-8A44-EA25CCB7395C}"/>
    <cellStyle name="Comma 2 3 6 2 2 6" xfId="3363" xr:uid="{561998D9-0CA5-4904-9D5E-FF7E1D12E848}"/>
    <cellStyle name="Comma 2 3 6 2 3" xfId="5995" xr:uid="{1B3DB3D1-A658-4855-B3E8-B577907D90E4}"/>
    <cellStyle name="Comma 2 3 6 2 3 2" xfId="16529" xr:uid="{86EBE876-90B0-456D-8964-6040151471FC}"/>
    <cellStyle name="Comma 2 3 6 2 4" xfId="8623" xr:uid="{AE888C02-4956-4163-8F09-CA326AB43188}"/>
    <cellStyle name="Comma 2 3 6 2 4 2" xfId="19157" xr:uid="{F3680F82-418C-42DD-A81B-7DF3002F0E97}"/>
    <cellStyle name="Comma 2 3 6 2 5" xfId="11250" xr:uid="{92CE8183-59CA-446A-9F6F-A537C257782F}"/>
    <cellStyle name="Comma 2 3 6 2 5 2" xfId="21784" xr:uid="{1BDECEAE-2CE8-4128-B131-76DCEF7F9195}"/>
    <cellStyle name="Comma 2 3 6 2 6" xfId="13902" xr:uid="{20F8567E-99EB-474F-BFE8-7746088D674D}"/>
    <cellStyle name="Comma 2 3 6 2 7" xfId="3362" xr:uid="{CF1FCDCC-81B7-4CDA-882E-E3826389B88E}"/>
    <cellStyle name="Comma 2 3 6 3" xfId="632" xr:uid="{00000000-0005-0000-0000-000057020000}"/>
    <cellStyle name="Comma 2 3 6 3 2" xfId="5997" xr:uid="{2FBEEB80-D686-4F8C-8F56-A07DFA22E78B}"/>
    <cellStyle name="Comma 2 3 6 3 2 2" xfId="16531" xr:uid="{DF308ED3-8103-4E4C-843F-6163CC9D9595}"/>
    <cellStyle name="Comma 2 3 6 3 3" xfId="8625" xr:uid="{B113DDBC-8F58-4346-B2A4-6F32F4018ECD}"/>
    <cellStyle name="Comma 2 3 6 3 3 2" xfId="19159" xr:uid="{F0312663-6615-49C2-925D-3FBA42876891}"/>
    <cellStyle name="Comma 2 3 6 3 4" xfId="11252" xr:uid="{B3D2FF52-82CF-4AFF-BB68-9D9AB76DE92A}"/>
    <cellStyle name="Comma 2 3 6 3 4 2" xfId="21786" xr:uid="{EFBEFBCB-029F-40C5-88CD-ED06AA5DBD28}"/>
    <cellStyle name="Comma 2 3 6 3 5" xfId="13904" xr:uid="{32C6F13F-CB7E-4733-84A1-867E4C5E6D53}"/>
    <cellStyle name="Comma 2 3 6 3 6" xfId="3364" xr:uid="{230F4AD1-8DF5-4141-82AE-A64E9D424952}"/>
    <cellStyle name="Comma 2 3 6 4" xfId="633" xr:uid="{00000000-0005-0000-0000-000058020000}"/>
    <cellStyle name="Comma 2 3 6 4 2" xfId="5998" xr:uid="{9E163FE7-E88F-4CA4-9882-00832B96264D}"/>
    <cellStyle name="Comma 2 3 6 4 2 2" xfId="16532" xr:uid="{285DF9E8-811F-426F-8578-1882C8EADE9B}"/>
    <cellStyle name="Comma 2 3 6 4 3" xfId="8626" xr:uid="{64C87E57-BAAD-4894-AE5B-D5E2849AC4EB}"/>
    <cellStyle name="Comma 2 3 6 4 3 2" xfId="19160" xr:uid="{D6B4D016-6811-4C00-ADF2-87F5D09C7E27}"/>
    <cellStyle name="Comma 2 3 6 4 4" xfId="11253" xr:uid="{21167A66-79AF-415F-9DC2-0DA625AC3E9A}"/>
    <cellStyle name="Comma 2 3 6 4 4 2" xfId="21787" xr:uid="{083CC52C-3973-4A5D-AAE2-76ACB291F9E3}"/>
    <cellStyle name="Comma 2 3 6 4 5" xfId="13905" xr:uid="{E4B9DC94-D7DC-4D4B-B0BE-0B93602B4348}"/>
    <cellStyle name="Comma 2 3 6 4 6" xfId="3365" xr:uid="{35DECB72-F2C4-4D70-952B-50417C0A9E40}"/>
    <cellStyle name="Comma 2 3 6 5" xfId="5994" xr:uid="{F7389411-B4E3-46B1-A97C-494B863BDFA6}"/>
    <cellStyle name="Comma 2 3 6 5 2" xfId="16528" xr:uid="{D4A5B928-1F33-4A64-84A4-D93A658D56B0}"/>
    <cellStyle name="Comma 2 3 6 6" xfId="8622" xr:uid="{F199D0C0-A5EE-4447-AEF8-C6E70660A39A}"/>
    <cellStyle name="Comma 2 3 6 6 2" xfId="19156" xr:uid="{E37BF3D2-245A-46CE-9BD7-16454E0AC644}"/>
    <cellStyle name="Comma 2 3 6 7" xfId="11249" xr:uid="{78747A28-C541-4388-9B3B-401FAE9DC706}"/>
    <cellStyle name="Comma 2 3 6 7 2" xfId="21783" xr:uid="{3D4E83F8-AB5B-4426-8D72-88CEC39A2A2E}"/>
    <cellStyle name="Comma 2 3 6 8" xfId="13901" xr:uid="{D08E0667-3082-4339-B00A-447804772E3B}"/>
    <cellStyle name="Comma 2 3 6 9" xfId="3361" xr:uid="{81B72644-6206-49E7-96D2-F30733DCFA84}"/>
    <cellStyle name="Comma 2 3 7" xfId="634" xr:uid="{00000000-0005-0000-0000-000059020000}"/>
    <cellStyle name="Comma 2 3 7 2" xfId="635" xr:uid="{00000000-0005-0000-0000-00005A020000}"/>
    <cellStyle name="Comma 2 3 7 2 2" xfId="636" xr:uid="{00000000-0005-0000-0000-00005B020000}"/>
    <cellStyle name="Comma 2 3 7 2 2 2" xfId="6001" xr:uid="{39773FF4-722B-4E21-8A20-C0EA803555F1}"/>
    <cellStyle name="Comma 2 3 7 2 2 2 2" xfId="16535" xr:uid="{25951CF2-6E3F-4C2E-A892-346AEF916C11}"/>
    <cellStyle name="Comma 2 3 7 2 2 3" xfId="8629" xr:uid="{46F4F5FD-11E8-44A9-97EB-BC54E1A14F76}"/>
    <cellStyle name="Comma 2 3 7 2 2 3 2" xfId="19163" xr:uid="{7AD4D87C-0461-4FC5-9152-4F70B32F053F}"/>
    <cellStyle name="Comma 2 3 7 2 2 4" xfId="11256" xr:uid="{6FC88EBF-DB31-4B87-BDB4-40C63C8116FE}"/>
    <cellStyle name="Comma 2 3 7 2 2 4 2" xfId="21790" xr:uid="{DAFCE243-1316-4F4A-BB68-02B3854B5813}"/>
    <cellStyle name="Comma 2 3 7 2 2 5" xfId="13908" xr:uid="{1CB66FC1-5E62-45A5-A980-CE339EC89BB8}"/>
    <cellStyle name="Comma 2 3 7 2 2 6" xfId="3368" xr:uid="{D8E0C50D-738A-4B6A-B0AF-7F6126FD7B86}"/>
    <cellStyle name="Comma 2 3 7 2 3" xfId="6000" xr:uid="{1EE7FDD7-CDAC-43EC-8C76-CBB26EF65973}"/>
    <cellStyle name="Comma 2 3 7 2 3 2" xfId="16534" xr:uid="{0AAF6E2E-C4ED-4251-B71D-E18E86D04027}"/>
    <cellStyle name="Comma 2 3 7 2 4" xfId="8628" xr:uid="{5C5A1A13-1026-430D-8763-6DE7BE1498DB}"/>
    <cellStyle name="Comma 2 3 7 2 4 2" xfId="19162" xr:uid="{4E62FC6B-950F-4F69-A7C1-5D297BE2C36F}"/>
    <cellStyle name="Comma 2 3 7 2 5" xfId="11255" xr:uid="{E5272D8B-F008-4C32-A9A2-9410CEA19045}"/>
    <cellStyle name="Comma 2 3 7 2 5 2" xfId="21789" xr:uid="{38733C77-55E1-4D15-9D3D-59CFD2BB2078}"/>
    <cellStyle name="Comma 2 3 7 2 6" xfId="13907" xr:uid="{F1516E9A-F4BC-43FA-AB68-7DA17258969B}"/>
    <cellStyle name="Comma 2 3 7 2 7" xfId="3367" xr:uid="{A10950A0-8752-47AD-BFE3-06328C0F7ACE}"/>
    <cellStyle name="Comma 2 3 7 3" xfId="637" xr:uid="{00000000-0005-0000-0000-00005C020000}"/>
    <cellStyle name="Comma 2 3 7 3 2" xfId="6002" xr:uid="{101FA931-CBCD-44A1-A40C-7EC249D1CE9C}"/>
    <cellStyle name="Comma 2 3 7 3 2 2" xfId="16536" xr:uid="{EAF0134B-E5DA-473F-BF91-C83627DAB9E2}"/>
    <cellStyle name="Comma 2 3 7 3 3" xfId="8630" xr:uid="{9A51F82E-118A-465A-A2EE-62A7AB4874F0}"/>
    <cellStyle name="Comma 2 3 7 3 3 2" xfId="19164" xr:uid="{13C8E53E-C816-4AC9-B737-143B61C5DD86}"/>
    <cellStyle name="Comma 2 3 7 3 4" xfId="11257" xr:uid="{1BA4EE87-F580-4C74-A133-49229BEC5F7B}"/>
    <cellStyle name="Comma 2 3 7 3 4 2" xfId="21791" xr:uid="{014730CF-76AA-419D-A36D-0373F800EED8}"/>
    <cellStyle name="Comma 2 3 7 3 5" xfId="13909" xr:uid="{3EA5C132-C5C3-4446-968F-E493E9F92965}"/>
    <cellStyle name="Comma 2 3 7 3 6" xfId="3369" xr:uid="{EACF661A-CE4F-42F7-BC72-CF45F814AC19}"/>
    <cellStyle name="Comma 2 3 7 4" xfId="638" xr:uid="{00000000-0005-0000-0000-00005D020000}"/>
    <cellStyle name="Comma 2 3 7 4 2" xfId="6003" xr:uid="{12647DBB-9140-4DD2-B38D-DC84B6AE9127}"/>
    <cellStyle name="Comma 2 3 7 4 2 2" xfId="16537" xr:uid="{2EC96597-DD34-4915-A640-4CC6A8F42333}"/>
    <cellStyle name="Comma 2 3 7 4 3" xfId="8631" xr:uid="{75DCF582-49B0-4271-8E50-08955E792D7B}"/>
    <cellStyle name="Comma 2 3 7 4 3 2" xfId="19165" xr:uid="{6BCF9AE1-C008-4D6E-993E-FFE6EF1D8ADC}"/>
    <cellStyle name="Comma 2 3 7 4 4" xfId="11258" xr:uid="{2D21E19B-A187-4C1C-A300-04B074293457}"/>
    <cellStyle name="Comma 2 3 7 4 4 2" xfId="21792" xr:uid="{A0EBF1A2-1E63-450A-811F-53BF2AC38C6F}"/>
    <cellStyle name="Comma 2 3 7 4 5" xfId="13910" xr:uid="{69731918-5C0C-4898-83C3-4EDBA0E229A0}"/>
    <cellStyle name="Comma 2 3 7 4 6" xfId="3370" xr:uid="{AED05C7C-C55B-4F59-BBF5-51C9B44769FD}"/>
    <cellStyle name="Comma 2 3 7 5" xfId="5999" xr:uid="{661EA478-0AFA-4517-9FA0-3FB76FA40380}"/>
    <cellStyle name="Comma 2 3 7 5 2" xfId="16533" xr:uid="{922AA331-827D-4CB6-BFDD-64ADE14B1834}"/>
    <cellStyle name="Comma 2 3 7 6" xfId="8627" xr:uid="{06711092-776D-4076-9D24-3B0224A272E0}"/>
    <cellStyle name="Comma 2 3 7 6 2" xfId="19161" xr:uid="{046B0B5C-1960-401F-8D98-D102807F6FED}"/>
    <cellStyle name="Comma 2 3 7 7" xfId="11254" xr:uid="{61C9BA87-E7F4-4F60-82B6-071C5286B23F}"/>
    <cellStyle name="Comma 2 3 7 7 2" xfId="21788" xr:uid="{42EA00F8-5C9B-41BD-AA5F-6062390E9992}"/>
    <cellStyle name="Comma 2 3 7 8" xfId="13906" xr:uid="{E75499BC-DC0F-46E7-B3B9-0087A52FDBFD}"/>
    <cellStyle name="Comma 2 3 7 9" xfId="3366" xr:uid="{8AE9E4B3-AE96-4F2B-994C-4FB13F0CD6CF}"/>
    <cellStyle name="Comma 2 3 8" xfId="639" xr:uid="{00000000-0005-0000-0000-00005E020000}"/>
    <cellStyle name="Comma 2 3 8 2" xfId="640" xr:uid="{00000000-0005-0000-0000-00005F020000}"/>
    <cellStyle name="Comma 2 3 8 2 2" xfId="641" xr:uid="{00000000-0005-0000-0000-000060020000}"/>
    <cellStyle name="Comma 2 3 8 2 2 2" xfId="6006" xr:uid="{29670427-E36B-4E03-AD01-754708FB0F85}"/>
    <cellStyle name="Comma 2 3 8 2 2 2 2" xfId="16540" xr:uid="{06A7A878-ECA5-4864-B50A-4D1BA9473C05}"/>
    <cellStyle name="Comma 2 3 8 2 2 3" xfId="8634" xr:uid="{46622C0C-4C76-419A-BDC3-C21A8B6D27D7}"/>
    <cellStyle name="Comma 2 3 8 2 2 3 2" xfId="19168" xr:uid="{F3F169CB-FC13-400E-84FF-26328D3E3686}"/>
    <cellStyle name="Comma 2 3 8 2 2 4" xfId="11261" xr:uid="{64BC10AF-953A-4CFE-9295-E9AF61D83B66}"/>
    <cellStyle name="Comma 2 3 8 2 2 4 2" xfId="21795" xr:uid="{6806BE95-76CB-459B-A649-27683819733F}"/>
    <cellStyle name="Comma 2 3 8 2 2 5" xfId="13913" xr:uid="{948E8BEB-4D40-449F-87F9-21F7376D15EE}"/>
    <cellStyle name="Comma 2 3 8 2 2 6" xfId="3373" xr:uid="{AF7D5EC0-7CCD-46F7-9000-AF83B72711FB}"/>
    <cellStyle name="Comma 2 3 8 2 3" xfId="6005" xr:uid="{432CBBFC-1E8C-491D-8DF0-3A8AEF19F0F0}"/>
    <cellStyle name="Comma 2 3 8 2 3 2" xfId="16539" xr:uid="{23D999E7-10F4-48D4-BD8A-14F4D3EB37CF}"/>
    <cellStyle name="Comma 2 3 8 2 4" xfId="8633" xr:uid="{CB5AEF1B-00E4-48D2-8651-87F1868F54B0}"/>
    <cellStyle name="Comma 2 3 8 2 4 2" xfId="19167" xr:uid="{A8479391-15DF-445B-92C3-336242594B13}"/>
    <cellStyle name="Comma 2 3 8 2 5" xfId="11260" xr:uid="{BBA3B1AC-7321-469C-9E12-523DE52F923B}"/>
    <cellStyle name="Comma 2 3 8 2 5 2" xfId="21794" xr:uid="{2F7F9D01-4D23-4C5D-BAD5-534C3C77B51D}"/>
    <cellStyle name="Comma 2 3 8 2 6" xfId="13912" xr:uid="{5BE03D35-B472-4186-9C4A-405228829515}"/>
    <cellStyle name="Comma 2 3 8 2 7" xfId="3372" xr:uid="{65D337B6-739F-4BDB-BF94-62D76DEAF1A9}"/>
    <cellStyle name="Comma 2 3 8 3" xfId="642" xr:uid="{00000000-0005-0000-0000-000061020000}"/>
    <cellStyle name="Comma 2 3 8 3 2" xfId="6007" xr:uid="{BD002867-252B-4AC5-9687-170A8BD0F2D8}"/>
    <cellStyle name="Comma 2 3 8 3 2 2" xfId="16541" xr:uid="{6C89AE83-9F6B-46DD-85DC-3B39F28CDF06}"/>
    <cellStyle name="Comma 2 3 8 3 3" xfId="8635" xr:uid="{293E0131-99B2-4F1E-A03D-219B44EF4213}"/>
    <cellStyle name="Comma 2 3 8 3 3 2" xfId="19169" xr:uid="{5CAC43FD-537C-4801-A118-C9906D0C8FA7}"/>
    <cellStyle name="Comma 2 3 8 3 4" xfId="11262" xr:uid="{E13025A7-A94A-4366-855C-4D9A676FB5E0}"/>
    <cellStyle name="Comma 2 3 8 3 4 2" xfId="21796" xr:uid="{8E63BC01-311D-4382-8CBC-4D7D4D9FB40E}"/>
    <cellStyle name="Comma 2 3 8 3 5" xfId="13914" xr:uid="{65A1DB8E-44B1-4CF9-9186-C7DCF6B69A04}"/>
    <cellStyle name="Comma 2 3 8 3 6" xfId="3374" xr:uid="{A56F9238-7785-4E62-9814-EB738B037781}"/>
    <cellStyle name="Comma 2 3 8 4" xfId="643" xr:uid="{00000000-0005-0000-0000-000062020000}"/>
    <cellStyle name="Comma 2 3 8 4 2" xfId="6008" xr:uid="{84F33673-EB24-48C7-AD79-1593B7E7D7A2}"/>
    <cellStyle name="Comma 2 3 8 4 2 2" xfId="16542" xr:uid="{41EC3A1E-9691-4945-B699-4F9B01A0EEB7}"/>
    <cellStyle name="Comma 2 3 8 4 3" xfId="8636" xr:uid="{22028B01-73A8-4F60-B79B-8E19F1DBED00}"/>
    <cellStyle name="Comma 2 3 8 4 3 2" xfId="19170" xr:uid="{2346C8A2-CAC4-447A-B25B-DBE101C43497}"/>
    <cellStyle name="Comma 2 3 8 4 4" xfId="11263" xr:uid="{2D599745-8C6F-4B8A-AEA6-700596C5D2EA}"/>
    <cellStyle name="Comma 2 3 8 4 4 2" xfId="21797" xr:uid="{248AEF77-46D5-444B-B16D-1523F76E5EEE}"/>
    <cellStyle name="Comma 2 3 8 4 5" xfId="13915" xr:uid="{906D2E75-F5BA-4CCB-B551-EEBD7763445B}"/>
    <cellStyle name="Comma 2 3 8 4 6" xfId="3375" xr:uid="{78E1266D-8862-4994-8094-E39AC1B78C8E}"/>
    <cellStyle name="Comma 2 3 8 5" xfId="6004" xr:uid="{4BE2A4A9-98BD-4FF1-A24F-E7E04B15152F}"/>
    <cellStyle name="Comma 2 3 8 5 2" xfId="16538" xr:uid="{ECC5F4D4-BE3C-40F0-99B1-75B6ADFA360E}"/>
    <cellStyle name="Comma 2 3 8 6" xfId="8632" xr:uid="{8DA5E0CC-9902-4162-A1EA-5291F660251A}"/>
    <cellStyle name="Comma 2 3 8 6 2" xfId="19166" xr:uid="{C58783FB-C58F-4F34-97EB-95B373D6DED0}"/>
    <cellStyle name="Comma 2 3 8 7" xfId="11259" xr:uid="{56B65D97-4CCD-4EF0-8D2B-8F5B64724DA6}"/>
    <cellStyle name="Comma 2 3 8 7 2" xfId="21793" xr:uid="{DEDFDCCD-2EA5-4053-BEB5-1CDF7D9E5F52}"/>
    <cellStyle name="Comma 2 3 8 8" xfId="13911" xr:uid="{0DA79C9A-A9D7-4DA4-8FA0-1F72ACE2E308}"/>
    <cellStyle name="Comma 2 3 8 9" xfId="3371" xr:uid="{F8EAF36F-FEC8-46F4-9227-EE5712CE8995}"/>
    <cellStyle name="Comma 2 3 9" xfId="644" xr:uid="{00000000-0005-0000-0000-000063020000}"/>
    <cellStyle name="Comma 2 3 9 2" xfId="645" xr:uid="{00000000-0005-0000-0000-000064020000}"/>
    <cellStyle name="Comma 2 3 9 2 2" xfId="646" xr:uid="{00000000-0005-0000-0000-000065020000}"/>
    <cellStyle name="Comma 2 3 9 2 2 2" xfId="6011" xr:uid="{52BA4C88-ACF1-4733-9121-4EB22310BAC3}"/>
    <cellStyle name="Comma 2 3 9 2 2 2 2" xfId="16545" xr:uid="{7C57BB92-059A-439B-B829-4469CA2845B4}"/>
    <cellStyle name="Comma 2 3 9 2 2 3" xfId="8639" xr:uid="{90E06336-A59B-4E19-AFBD-99AAFA9BF36D}"/>
    <cellStyle name="Comma 2 3 9 2 2 3 2" xfId="19173" xr:uid="{8305A801-4DA0-4EC4-B0B8-DCAFA6F726C6}"/>
    <cellStyle name="Comma 2 3 9 2 2 4" xfId="11266" xr:uid="{CBA9CF6E-C3D5-452B-9438-27990A56B46E}"/>
    <cellStyle name="Comma 2 3 9 2 2 4 2" xfId="21800" xr:uid="{23B73E1A-AF00-44BE-B1DA-24CBB6FCF61A}"/>
    <cellStyle name="Comma 2 3 9 2 2 5" xfId="13918" xr:uid="{06423157-9562-47C7-BBDE-8B64DD47915F}"/>
    <cellStyle name="Comma 2 3 9 2 2 6" xfId="3378" xr:uid="{20FE38E2-E89E-4ABA-941D-A90FE8AB2FBA}"/>
    <cellStyle name="Comma 2 3 9 2 3" xfId="6010" xr:uid="{6B640EB7-A0D3-44F0-98A6-8C6F4CD79D12}"/>
    <cellStyle name="Comma 2 3 9 2 3 2" xfId="16544" xr:uid="{86AF9322-1181-4822-9620-4999D23D9F4C}"/>
    <cellStyle name="Comma 2 3 9 2 4" xfId="8638" xr:uid="{3844D39D-E24A-40BB-A12E-C514B18943B2}"/>
    <cellStyle name="Comma 2 3 9 2 4 2" xfId="19172" xr:uid="{60FA5DF9-2B5E-4765-9785-5172A6349367}"/>
    <cellStyle name="Comma 2 3 9 2 5" xfId="11265" xr:uid="{FD742731-75EA-4DC8-8967-88DCA0A42894}"/>
    <cellStyle name="Comma 2 3 9 2 5 2" xfId="21799" xr:uid="{0C9DA4A9-2B35-450A-90D7-4FFEFF9041BA}"/>
    <cellStyle name="Comma 2 3 9 2 6" xfId="13917" xr:uid="{6371546B-D94F-4746-A572-C195B27A1709}"/>
    <cellStyle name="Comma 2 3 9 2 7" xfId="3377" xr:uid="{6101F69D-4063-4551-A607-053E9E820B0D}"/>
    <cellStyle name="Comma 2 3 9 3" xfId="647" xr:uid="{00000000-0005-0000-0000-000066020000}"/>
    <cellStyle name="Comma 2 3 9 3 2" xfId="6012" xr:uid="{0DE790E6-A51E-4944-B228-191553D065F9}"/>
    <cellStyle name="Comma 2 3 9 3 2 2" xfId="16546" xr:uid="{107282C3-D98E-4801-92F7-40E0A6B81B22}"/>
    <cellStyle name="Comma 2 3 9 3 3" xfId="8640" xr:uid="{337A4D8B-5C2D-46F3-BE30-23A017553871}"/>
    <cellStyle name="Comma 2 3 9 3 3 2" xfId="19174" xr:uid="{E64B1C8B-9DC5-4374-94F6-76761055DC8D}"/>
    <cellStyle name="Comma 2 3 9 3 4" xfId="11267" xr:uid="{29DF5AEA-7193-41B0-ADE0-558FA78E26C0}"/>
    <cellStyle name="Comma 2 3 9 3 4 2" xfId="21801" xr:uid="{72363264-48DA-4C7F-AFB8-3968E948B18E}"/>
    <cellStyle name="Comma 2 3 9 3 5" xfId="13919" xr:uid="{E291AD7C-F4B5-49C7-AF03-B3F16756A62A}"/>
    <cellStyle name="Comma 2 3 9 3 6" xfId="3379" xr:uid="{B4734F82-7A5B-4ED5-9C3A-F927A26A3DE6}"/>
    <cellStyle name="Comma 2 3 9 4" xfId="648" xr:uid="{00000000-0005-0000-0000-000067020000}"/>
    <cellStyle name="Comma 2 3 9 4 2" xfId="6013" xr:uid="{EB65471D-E7E8-4EB3-8E57-84CC6A621933}"/>
    <cellStyle name="Comma 2 3 9 4 2 2" xfId="16547" xr:uid="{C29EEB94-6046-4CA6-A4A0-394B25A802CC}"/>
    <cellStyle name="Comma 2 3 9 4 3" xfId="8641" xr:uid="{2A505EC6-DB0A-4C9C-8521-FB8DD9B7B14C}"/>
    <cellStyle name="Comma 2 3 9 4 3 2" xfId="19175" xr:uid="{2F56F5DE-DD7A-41EB-8B52-155AFD31F925}"/>
    <cellStyle name="Comma 2 3 9 4 4" xfId="11268" xr:uid="{5F47DF15-5747-48A9-A691-A03F05BB86D7}"/>
    <cellStyle name="Comma 2 3 9 4 4 2" xfId="21802" xr:uid="{8D74136D-6C54-452D-9DE5-AED7BBDBE939}"/>
    <cellStyle name="Comma 2 3 9 4 5" xfId="13920" xr:uid="{381AFCB2-F32D-4DA0-819B-ECBA71930BA7}"/>
    <cellStyle name="Comma 2 3 9 4 6" xfId="3380" xr:uid="{29557546-7594-4743-8166-124E8B4A2E39}"/>
    <cellStyle name="Comma 2 3 9 5" xfId="6009" xr:uid="{FE6683AA-9FDE-4D78-BF84-C9477672D39C}"/>
    <cellStyle name="Comma 2 3 9 5 2" xfId="16543" xr:uid="{E8FB1B18-03CA-4439-BCFB-086DB3C6712D}"/>
    <cellStyle name="Comma 2 3 9 6" xfId="8637" xr:uid="{2D22CC4A-F3BA-46DF-8699-405CC75FFD37}"/>
    <cellStyle name="Comma 2 3 9 6 2" xfId="19171" xr:uid="{552AFFD8-0344-40A4-A36F-E67E101A4CFB}"/>
    <cellStyle name="Comma 2 3 9 7" xfId="11264" xr:uid="{7FCCDBA7-D959-4D9B-AB9A-ED4FBBEEEF54}"/>
    <cellStyle name="Comma 2 3 9 7 2" xfId="21798" xr:uid="{D32DAA0F-4487-4188-B1E5-27688294EEA7}"/>
    <cellStyle name="Comma 2 3 9 8" xfId="13916" xr:uid="{4A4441D7-13AE-4D8F-98AC-8ACA97D8232C}"/>
    <cellStyle name="Comma 2 3 9 9" xfId="3376" xr:uid="{E20B9D9F-196E-42AD-B850-2CDE9E8C7D39}"/>
    <cellStyle name="Comma 2 4" xfId="58" xr:uid="{00000000-0005-0000-0000-000068020000}"/>
    <cellStyle name="Comma 2 4 10" xfId="650" xr:uid="{00000000-0005-0000-0000-000069020000}"/>
    <cellStyle name="Comma 2 4 10 2" xfId="651" xr:uid="{00000000-0005-0000-0000-00006A020000}"/>
    <cellStyle name="Comma 2 4 10 2 2" xfId="6016" xr:uid="{1ABD71A0-519A-4A97-A59F-726A6ED90E04}"/>
    <cellStyle name="Comma 2 4 10 2 2 2" xfId="16550" xr:uid="{B864347E-7E0B-49F6-AA48-3C63BD28D17C}"/>
    <cellStyle name="Comma 2 4 10 2 3" xfId="8644" xr:uid="{0317D84C-AF66-4664-A00D-C8A66C13CB78}"/>
    <cellStyle name="Comma 2 4 10 2 3 2" xfId="19178" xr:uid="{9E67A924-A740-4E38-AAE4-CBD671637120}"/>
    <cellStyle name="Comma 2 4 10 2 4" xfId="11271" xr:uid="{3975B900-574D-4383-BB96-F940ACB9B11F}"/>
    <cellStyle name="Comma 2 4 10 2 4 2" xfId="21805" xr:uid="{9FBE571B-650D-4A34-85F3-FC53FACBF71B}"/>
    <cellStyle name="Comma 2 4 10 2 5" xfId="13923" xr:uid="{0CBD5E7F-DB72-4763-8ADC-00B939156D44}"/>
    <cellStyle name="Comma 2 4 10 2 6" xfId="3383" xr:uid="{1EA4793D-EB69-4C28-B84F-50C468AE4E3F}"/>
    <cellStyle name="Comma 2 4 10 3" xfId="652" xr:uid="{00000000-0005-0000-0000-00006B020000}"/>
    <cellStyle name="Comma 2 4 10 3 2" xfId="6017" xr:uid="{6A60212A-FEB5-4772-9EC4-F2B3EE4838CD}"/>
    <cellStyle name="Comma 2 4 10 3 2 2" xfId="16551" xr:uid="{59BB4629-DBBA-45D7-88CD-30E860C2E16B}"/>
    <cellStyle name="Comma 2 4 10 3 3" xfId="8645" xr:uid="{CC07A5D3-075B-4E3A-A660-FB8C99E2C70A}"/>
    <cellStyle name="Comma 2 4 10 3 3 2" xfId="19179" xr:uid="{75BC1C0F-7343-4002-8A35-A2728E4AB3A3}"/>
    <cellStyle name="Comma 2 4 10 3 4" xfId="11272" xr:uid="{76675FBB-8BDD-414D-9DBA-95DA02B5D531}"/>
    <cellStyle name="Comma 2 4 10 3 4 2" xfId="21806" xr:uid="{2EDCC03F-2D3D-42E0-A56A-92464719B6A9}"/>
    <cellStyle name="Comma 2 4 10 3 5" xfId="13924" xr:uid="{7DA6E282-4ADF-4221-B615-3C80C7797D5D}"/>
    <cellStyle name="Comma 2 4 10 3 6" xfId="3384" xr:uid="{A2681E0D-9252-4F1D-9721-696DE1B08F4A}"/>
    <cellStyle name="Comma 2 4 10 4" xfId="6015" xr:uid="{B27AEA91-D23D-476F-87B6-5958B2024229}"/>
    <cellStyle name="Comma 2 4 10 4 2" xfId="16549" xr:uid="{49370E8D-83BF-4036-BF96-C2A3BD5D4804}"/>
    <cellStyle name="Comma 2 4 10 5" xfId="8643" xr:uid="{702D4F62-2717-4966-B656-2DA309BE3932}"/>
    <cellStyle name="Comma 2 4 10 5 2" xfId="19177" xr:uid="{06FCEC47-BAC4-41C1-8EE3-982C2CF3717B}"/>
    <cellStyle name="Comma 2 4 10 6" xfId="11270" xr:uid="{9C35723B-6355-4CAC-9797-06A497A845C0}"/>
    <cellStyle name="Comma 2 4 10 6 2" xfId="21804" xr:uid="{DA07EBFF-7BEF-42CE-A032-66E1885C26D6}"/>
    <cellStyle name="Comma 2 4 10 7" xfId="13922" xr:uid="{A506CE84-FC59-4F2E-9D7A-F0682F2BD7DD}"/>
    <cellStyle name="Comma 2 4 10 8" xfId="3382" xr:uid="{CCF93782-E8B4-4A68-8991-DF1FDB726E25}"/>
    <cellStyle name="Comma 2 4 11" xfId="653" xr:uid="{00000000-0005-0000-0000-00006C020000}"/>
    <cellStyle name="Comma 2 4 11 2" xfId="654" xr:uid="{00000000-0005-0000-0000-00006D020000}"/>
    <cellStyle name="Comma 2 4 11 2 2" xfId="6019" xr:uid="{9E9169F3-B2A2-4AA2-9569-69CFF4301BD8}"/>
    <cellStyle name="Comma 2 4 11 2 2 2" xfId="16553" xr:uid="{F4596F0C-10CD-497D-ADA0-59624534642C}"/>
    <cellStyle name="Comma 2 4 11 2 3" xfId="8647" xr:uid="{EF755EA9-EBCE-48BD-BECD-55C12FEA7213}"/>
    <cellStyle name="Comma 2 4 11 2 3 2" xfId="19181" xr:uid="{CDD5A112-3F23-48D7-B588-84E5193E7324}"/>
    <cellStyle name="Comma 2 4 11 2 4" xfId="11274" xr:uid="{E72E51E0-7759-4156-A3A1-C1A7C5F86329}"/>
    <cellStyle name="Comma 2 4 11 2 4 2" xfId="21808" xr:uid="{BD7A79E5-EE17-4BCB-80E1-54718ED5077E}"/>
    <cellStyle name="Comma 2 4 11 2 5" xfId="13926" xr:uid="{9504979B-2E0F-4E8B-A977-2F9E6AB79F7B}"/>
    <cellStyle name="Comma 2 4 11 2 6" xfId="3386" xr:uid="{44FAF3AA-2C8D-4042-9A2E-38CE6CAD3B6A}"/>
    <cellStyle name="Comma 2 4 11 3" xfId="6018" xr:uid="{95726F0C-1C2E-452B-B354-143345F51473}"/>
    <cellStyle name="Comma 2 4 11 3 2" xfId="16552" xr:uid="{ADDD0606-8F30-4B11-BC64-34FDFF7DC6D1}"/>
    <cellStyle name="Comma 2 4 11 4" xfId="8646" xr:uid="{427AED1E-7BE5-48DA-A0A2-8E2845BDDB5B}"/>
    <cellStyle name="Comma 2 4 11 4 2" xfId="19180" xr:uid="{D9BEE8EC-42DB-4F02-AA98-D5B20EED17D4}"/>
    <cellStyle name="Comma 2 4 11 5" xfId="11273" xr:uid="{5473892F-2B39-423B-A606-CB4E36DA631B}"/>
    <cellStyle name="Comma 2 4 11 5 2" xfId="21807" xr:uid="{50D3666E-7D4D-4E30-9A60-1B4B4C4860C7}"/>
    <cellStyle name="Comma 2 4 11 6" xfId="13925" xr:uid="{F8220EDD-58FE-43D3-AC0D-754BEACF3B58}"/>
    <cellStyle name="Comma 2 4 11 7" xfId="3385" xr:uid="{A29AFF20-0D7D-4C96-B35E-B977BB59644F}"/>
    <cellStyle name="Comma 2 4 12" xfId="655" xr:uid="{00000000-0005-0000-0000-00006E020000}"/>
    <cellStyle name="Comma 2 4 12 2" xfId="6020" xr:uid="{CD831427-7CA9-4558-99E0-6A7831D1CF62}"/>
    <cellStyle name="Comma 2 4 12 2 2" xfId="16554" xr:uid="{A8C7D944-C5DF-4EF3-9D65-DE7BC60057A7}"/>
    <cellStyle name="Comma 2 4 12 3" xfId="8648" xr:uid="{A8565B2C-5DE2-43B2-B570-FFFE522F922E}"/>
    <cellStyle name="Comma 2 4 12 3 2" xfId="19182" xr:uid="{B6F0E1E6-F889-44B3-ABD9-79A74EF0AA65}"/>
    <cellStyle name="Comma 2 4 12 4" xfId="11275" xr:uid="{E4F9F811-C8E0-4529-8FB9-C746CAA1C0AD}"/>
    <cellStyle name="Comma 2 4 12 4 2" xfId="21809" xr:uid="{B6FF096C-ACAC-49F6-98C1-CB28095800FF}"/>
    <cellStyle name="Comma 2 4 12 5" xfId="13927" xr:uid="{5D62C5EB-961A-47F5-A1F8-5D7C9E14F60D}"/>
    <cellStyle name="Comma 2 4 12 6" xfId="3387" xr:uid="{8AC213C8-4B24-4969-8F2F-A37962AD89EC}"/>
    <cellStyle name="Comma 2 4 13" xfId="656" xr:uid="{00000000-0005-0000-0000-00006F020000}"/>
    <cellStyle name="Comma 2 4 13 2" xfId="6021" xr:uid="{69D90C16-F5CC-4606-8911-08E0C5BD04A2}"/>
    <cellStyle name="Comma 2 4 13 2 2" xfId="16555" xr:uid="{9FC186DE-42B8-4D9E-B675-FA65BBBBD6F9}"/>
    <cellStyle name="Comma 2 4 13 3" xfId="8649" xr:uid="{8594B1F2-03F3-4BDC-A2C8-98CC6929013B}"/>
    <cellStyle name="Comma 2 4 13 3 2" xfId="19183" xr:uid="{FE3B051F-BEA8-4D68-BC3F-C4F928D98959}"/>
    <cellStyle name="Comma 2 4 13 4" xfId="11276" xr:uid="{33D30522-4CA7-4BA1-B82A-D18AC8007149}"/>
    <cellStyle name="Comma 2 4 13 4 2" xfId="21810" xr:uid="{8F33508E-DFA8-47AE-8E71-55C57C1E57DA}"/>
    <cellStyle name="Comma 2 4 13 5" xfId="13928" xr:uid="{55219595-E3F3-4BF5-AA51-0CD0E191B4C6}"/>
    <cellStyle name="Comma 2 4 13 6" xfId="3388" xr:uid="{D2036EFB-CE63-4711-841E-49A2AEA09C23}"/>
    <cellStyle name="Comma 2 4 14" xfId="2576" xr:uid="{00000000-0005-0000-0000-000070020000}"/>
    <cellStyle name="Comma 2 4 14 2" xfId="7901" xr:uid="{6881DFA3-7BC1-4C9E-9C55-3FC1ABF08271}"/>
    <cellStyle name="Comma 2 4 14 2 2" xfId="18435" xr:uid="{C4689E2F-735E-4F33-A579-92B9D7D6FBE0}"/>
    <cellStyle name="Comma 2 4 14 3" xfId="10529" xr:uid="{CDE0BBCF-9807-4C7D-9D47-FD1A989A80EA}"/>
    <cellStyle name="Comma 2 4 14 3 2" xfId="21063" xr:uid="{64DEA253-B0BC-453D-9267-C3373361C68A}"/>
    <cellStyle name="Comma 2 4 14 4" xfId="13156" xr:uid="{46736D54-E043-408A-A6B1-555AD2798D61}"/>
    <cellStyle name="Comma 2 4 14 4 2" xfId="23690" xr:uid="{D3B14C7F-67AF-4310-B6CD-01D631B09AB4}"/>
    <cellStyle name="Comma 2 4 14 5" xfId="15808" xr:uid="{A25535A7-3B0A-4F53-8776-0DD734B5676A}"/>
    <cellStyle name="Comma 2 4 14 6" xfId="5269" xr:uid="{3469EA99-123B-485A-B75B-E382F1AAE17E}"/>
    <cellStyle name="Comma 2 4 15" xfId="2636" xr:uid="{00000000-0005-0000-0000-000071020000}"/>
    <cellStyle name="Comma 2 4 15 2" xfId="7955" xr:uid="{435B5CAD-C6B1-415B-BC3A-5DE650E7F9CD}"/>
    <cellStyle name="Comma 2 4 15 2 2" xfId="18489" xr:uid="{6EBD6532-9338-484C-ABF6-17619E84A3EA}"/>
    <cellStyle name="Comma 2 4 15 3" xfId="10583" xr:uid="{1883B1DA-1835-4882-9007-75FD5E90DB88}"/>
    <cellStyle name="Comma 2 4 15 3 2" xfId="21117" xr:uid="{62B77675-08D3-467F-A28F-553EE1BD3588}"/>
    <cellStyle name="Comma 2 4 15 4" xfId="13210" xr:uid="{1731C779-B21A-4ED8-A3F2-5FF9E2072E1B}"/>
    <cellStyle name="Comma 2 4 15 4 2" xfId="23744" xr:uid="{6D1409D6-4CEA-473D-94A7-F66059CBF29C}"/>
    <cellStyle name="Comma 2 4 15 5" xfId="15862" xr:uid="{754279BF-58E4-42E5-B787-FFD5F36AEFB8}"/>
    <cellStyle name="Comma 2 4 15 6" xfId="5323" xr:uid="{C76C518C-8398-4F33-B2B4-45DD7F02D0C9}"/>
    <cellStyle name="Comma 2 4 16" xfId="649" xr:uid="{00000000-0005-0000-0000-000072020000}"/>
    <cellStyle name="Comma 2 4 16 2" xfId="6014" xr:uid="{C95C82FF-B1EE-4295-A7C8-C9661943E940}"/>
    <cellStyle name="Comma 2 4 16 2 2" xfId="16548" xr:uid="{C14149A5-3132-4BF7-AE40-9332F5B6A209}"/>
    <cellStyle name="Comma 2 4 16 3" xfId="8642" xr:uid="{BE39124A-B610-4E34-AD5B-C1BA1D8409EE}"/>
    <cellStyle name="Comma 2 4 16 3 2" xfId="19176" xr:uid="{7B6F698F-0B69-40DC-AF93-9DADD25B9A86}"/>
    <cellStyle name="Comma 2 4 16 4" xfId="11269" xr:uid="{5CE1AD54-8276-4310-8A1E-835DDBB77CA9}"/>
    <cellStyle name="Comma 2 4 16 4 2" xfId="21803" xr:uid="{1688C529-CD79-413F-BC63-3396835B7C1C}"/>
    <cellStyle name="Comma 2 4 16 5" xfId="13921" xr:uid="{7DE0E444-9C9E-42EB-BE24-2650295DECF3}"/>
    <cellStyle name="Comma 2 4 16 6" xfId="3381" xr:uid="{F443EC88-4784-44C2-BA9C-61F016005EC0}"/>
    <cellStyle name="Comma 2 4 17" xfId="5436" xr:uid="{BE5BCE77-E6E3-41E5-8BF0-D1BC66265D0B}"/>
    <cellStyle name="Comma 2 4 17 2" xfId="15970" xr:uid="{0E909643-A124-4FFC-AB18-DC8B8236620D}"/>
    <cellStyle name="Comma 2 4 18" xfId="8064" xr:uid="{F7796B23-B3C3-4F1B-A7E6-A288DF4E577C}"/>
    <cellStyle name="Comma 2 4 18 2" xfId="18598" xr:uid="{1FE67EA9-AE35-4344-BA26-9465A8EA2ADB}"/>
    <cellStyle name="Comma 2 4 19" xfId="10691" xr:uid="{B9319AD2-3474-4217-A94A-30886F045B79}"/>
    <cellStyle name="Comma 2 4 19 2" xfId="21225" xr:uid="{E6CFC6F4-630B-424D-A6C8-B98B1F2B2639}"/>
    <cellStyle name="Comma 2 4 2" xfId="71" xr:uid="{00000000-0005-0000-0000-000073020000}"/>
    <cellStyle name="Comma 2 4 2 10" xfId="658" xr:uid="{00000000-0005-0000-0000-000074020000}"/>
    <cellStyle name="Comma 2 4 2 10 2" xfId="6023" xr:uid="{E623AFA3-9D00-427B-ACB8-FFE422C7330B}"/>
    <cellStyle name="Comma 2 4 2 10 2 2" xfId="16557" xr:uid="{BA6E7FAC-26AD-4107-A0E9-85BC1F3B9E98}"/>
    <cellStyle name="Comma 2 4 2 10 3" xfId="8651" xr:uid="{02F20524-D300-4AAB-9522-D72F05C18EF9}"/>
    <cellStyle name="Comma 2 4 2 10 3 2" xfId="19185" xr:uid="{E1457A2B-4B47-4FFD-99C1-82F167D5B6FD}"/>
    <cellStyle name="Comma 2 4 2 10 4" xfId="11278" xr:uid="{4E84BE8E-F660-4D74-9C61-FC85E149270E}"/>
    <cellStyle name="Comma 2 4 2 10 4 2" xfId="21812" xr:uid="{19BC5CAD-33AD-4A13-B5CD-77A9D600957B}"/>
    <cellStyle name="Comma 2 4 2 10 5" xfId="13930" xr:uid="{8CDB387B-7EC9-4292-B2C7-9D89438E55D1}"/>
    <cellStyle name="Comma 2 4 2 10 6" xfId="3390" xr:uid="{491F73E7-8ECB-4598-93B8-417293AC68EA}"/>
    <cellStyle name="Comma 2 4 2 11" xfId="2589" xr:uid="{00000000-0005-0000-0000-000075020000}"/>
    <cellStyle name="Comma 2 4 2 11 2" xfId="7914" xr:uid="{DDCA4910-C063-4721-8B6D-2ABB725B4F96}"/>
    <cellStyle name="Comma 2 4 2 11 2 2" xfId="18448" xr:uid="{49E754FB-4979-4EDE-8FF9-A4B00EBF270E}"/>
    <cellStyle name="Comma 2 4 2 11 3" xfId="10542" xr:uid="{684807F9-6374-447F-BE2C-2114AE0C1CCC}"/>
    <cellStyle name="Comma 2 4 2 11 3 2" xfId="21076" xr:uid="{9FA56DEC-AF4F-45AE-B3BA-49A677630723}"/>
    <cellStyle name="Comma 2 4 2 11 4" xfId="13169" xr:uid="{2F836EF5-C8E6-4204-915B-DCC38FF74336}"/>
    <cellStyle name="Comma 2 4 2 11 4 2" xfId="23703" xr:uid="{013E5295-498D-4006-93B8-B236DA6C5266}"/>
    <cellStyle name="Comma 2 4 2 11 5" xfId="15821" xr:uid="{31383989-EB4F-4AD6-AF3D-AEBCEA580525}"/>
    <cellStyle name="Comma 2 4 2 11 6" xfId="5282" xr:uid="{79A488EF-7FA5-4781-BE88-732BC3AAB6B2}"/>
    <cellStyle name="Comma 2 4 2 12" xfId="2649" xr:uid="{00000000-0005-0000-0000-000076020000}"/>
    <cellStyle name="Comma 2 4 2 12 2" xfId="7968" xr:uid="{175C8CC9-D12C-4E98-BBC6-8EB2452D3A3D}"/>
    <cellStyle name="Comma 2 4 2 12 2 2" xfId="18502" xr:uid="{DA5DA0CB-5307-444A-A5D0-1E31C3DE2D94}"/>
    <cellStyle name="Comma 2 4 2 12 3" xfId="10596" xr:uid="{69343880-9D6F-4F35-B385-07121749E53B}"/>
    <cellStyle name="Comma 2 4 2 12 3 2" xfId="21130" xr:uid="{FD74BAF6-18AC-42AC-B02E-5AE98326FBE6}"/>
    <cellStyle name="Comma 2 4 2 12 4" xfId="13223" xr:uid="{46E10445-7180-40EC-B05F-9B4B0D27499A}"/>
    <cellStyle name="Comma 2 4 2 12 4 2" xfId="23757" xr:uid="{477F2B39-969A-438B-BBA5-0A24A1A0C0E7}"/>
    <cellStyle name="Comma 2 4 2 12 5" xfId="15875" xr:uid="{0A8A0D40-0FD8-451B-83F7-9D11B169CF49}"/>
    <cellStyle name="Comma 2 4 2 12 6" xfId="5336" xr:uid="{F6135C95-B605-4688-AE06-3C871F190E86}"/>
    <cellStyle name="Comma 2 4 2 13" xfId="657" xr:uid="{00000000-0005-0000-0000-000077020000}"/>
    <cellStyle name="Comma 2 4 2 13 2" xfId="6022" xr:uid="{35E70FEE-4903-4DC5-B413-2A9F26251729}"/>
    <cellStyle name="Comma 2 4 2 13 2 2" xfId="16556" xr:uid="{20BF2AD3-EEDF-4DD2-AE88-804C0E272AAC}"/>
    <cellStyle name="Comma 2 4 2 13 3" xfId="8650" xr:uid="{2054E738-CAAB-448D-A51C-721CB5482963}"/>
    <cellStyle name="Comma 2 4 2 13 3 2" xfId="19184" xr:uid="{24682127-E3E2-4E07-B0D0-A02A67C4B287}"/>
    <cellStyle name="Comma 2 4 2 13 4" xfId="11277" xr:uid="{E55D46AB-764E-412A-822B-4302217502BB}"/>
    <cellStyle name="Comma 2 4 2 13 4 2" xfId="21811" xr:uid="{F075C265-AC3F-40F1-A565-C2B9238C3504}"/>
    <cellStyle name="Comma 2 4 2 13 5" xfId="13929" xr:uid="{15F3B7C5-4E11-4441-A073-FBF8EA90A02E}"/>
    <cellStyle name="Comma 2 4 2 13 6" xfId="3389" xr:uid="{36BB4EC9-DEF3-4629-B8B0-E98332792D2A}"/>
    <cellStyle name="Comma 2 4 2 14" xfId="5449" xr:uid="{B5C46850-64F7-488F-9C5A-A3BE4D58C124}"/>
    <cellStyle name="Comma 2 4 2 14 2" xfId="15983" xr:uid="{C1093DFF-1834-40EB-8C44-9C3939379971}"/>
    <cellStyle name="Comma 2 4 2 15" xfId="8077" xr:uid="{3FDCDD58-F70D-456B-9EAF-54555422DA74}"/>
    <cellStyle name="Comma 2 4 2 15 2" xfId="18611" xr:uid="{4F104EB0-3FC9-40FC-B769-9DCF1A0D853E}"/>
    <cellStyle name="Comma 2 4 2 16" xfId="10704" xr:uid="{973CE1D2-D734-40A8-A7F3-9B1BD9102033}"/>
    <cellStyle name="Comma 2 4 2 16 2" xfId="21238" xr:uid="{0B6E2BA7-A210-4DE0-9871-0E51A9778579}"/>
    <cellStyle name="Comma 2 4 2 17" xfId="13357" xr:uid="{00311A01-1F67-4AAA-B472-B3AF8865F893}"/>
    <cellStyle name="Comma 2 4 2 18" xfId="2815" xr:uid="{479AB4F1-A755-4672-AAC1-6352F402D443}"/>
    <cellStyle name="Comma 2 4 2 2" xfId="100" xr:uid="{00000000-0005-0000-0000-000078020000}"/>
    <cellStyle name="Comma 2 4 2 2 10" xfId="2617" xr:uid="{00000000-0005-0000-0000-000079020000}"/>
    <cellStyle name="Comma 2 4 2 2 10 2" xfId="7941" xr:uid="{271067C3-6892-44CE-9585-C837004842E9}"/>
    <cellStyle name="Comma 2 4 2 2 10 2 2" xfId="18475" xr:uid="{7B269BA0-E0D1-48EA-B562-37695DACFF92}"/>
    <cellStyle name="Comma 2 4 2 2 10 3" xfId="10569" xr:uid="{A75584BD-7208-41C9-AE9E-652869D71C56}"/>
    <cellStyle name="Comma 2 4 2 2 10 3 2" xfId="21103" xr:uid="{C3542B50-777E-480F-B023-815DB3E33ACD}"/>
    <cellStyle name="Comma 2 4 2 2 10 4" xfId="13196" xr:uid="{0C5715A4-7AB3-4AF2-B9CA-D6A085B16DC6}"/>
    <cellStyle name="Comma 2 4 2 2 10 4 2" xfId="23730" xr:uid="{B1327373-4134-497C-B07C-6A6E4E8AFFCF}"/>
    <cellStyle name="Comma 2 4 2 2 10 5" xfId="15848" xr:uid="{B2F5ED21-0564-4856-87BC-A8A3E967EE57}"/>
    <cellStyle name="Comma 2 4 2 2 10 6" xfId="5309" xr:uid="{61BA440F-EBE4-459E-8E51-C1E606CB243D}"/>
    <cellStyle name="Comma 2 4 2 2 11" xfId="2676" xr:uid="{00000000-0005-0000-0000-00007A020000}"/>
    <cellStyle name="Comma 2 4 2 2 11 2" xfId="7995" xr:uid="{1CF9D81E-C2F7-4444-A19C-188043B38AF9}"/>
    <cellStyle name="Comma 2 4 2 2 11 2 2" xfId="18529" xr:uid="{F3FA427D-CAD1-4926-B6B6-B3265E2F0F5B}"/>
    <cellStyle name="Comma 2 4 2 2 11 3" xfId="10623" xr:uid="{F33FD521-0F4B-4C43-AF6D-F3DC304CEE17}"/>
    <cellStyle name="Comma 2 4 2 2 11 3 2" xfId="21157" xr:uid="{A8156A9B-6DF9-477E-8C17-0EA9EEB4175D}"/>
    <cellStyle name="Comma 2 4 2 2 11 4" xfId="13250" xr:uid="{802A1B64-3C56-4243-B316-CA9B0C9521F0}"/>
    <cellStyle name="Comma 2 4 2 2 11 4 2" xfId="23784" xr:uid="{9B4DC14E-18DA-4490-BB66-5C77885BB094}"/>
    <cellStyle name="Comma 2 4 2 2 11 5" xfId="15902" xr:uid="{0A1B42DC-BCB5-43CF-9EFC-B5CBEF78961A}"/>
    <cellStyle name="Comma 2 4 2 2 11 6" xfId="5363" xr:uid="{6A1024C7-65B4-4D2E-AD71-DAE6405E904D}"/>
    <cellStyle name="Comma 2 4 2 2 12" xfId="659" xr:uid="{00000000-0005-0000-0000-00007B020000}"/>
    <cellStyle name="Comma 2 4 2 2 12 2" xfId="6024" xr:uid="{11A5DDC1-B8DF-44CE-8815-60CADED79FFA}"/>
    <cellStyle name="Comma 2 4 2 2 12 2 2" xfId="16558" xr:uid="{104E09B3-1657-43A9-8B93-75655DBFF9FC}"/>
    <cellStyle name="Comma 2 4 2 2 12 3" xfId="8652" xr:uid="{3555F5A6-74C3-4DCA-BB43-4B0084DDB596}"/>
    <cellStyle name="Comma 2 4 2 2 12 3 2" xfId="19186" xr:uid="{6703C14A-D46D-4301-AACA-779DC1F5062B}"/>
    <cellStyle name="Comma 2 4 2 2 12 4" xfId="11279" xr:uid="{ED8779A3-B22E-4F3B-9892-F224CEE44FEB}"/>
    <cellStyle name="Comma 2 4 2 2 12 4 2" xfId="21813" xr:uid="{5ED88840-EDEB-46F3-83AE-BF8F1CD907BD}"/>
    <cellStyle name="Comma 2 4 2 2 12 5" xfId="13931" xr:uid="{A14E9443-964D-487D-8987-88E90CD192EB}"/>
    <cellStyle name="Comma 2 4 2 2 12 6" xfId="3391" xr:uid="{7AE21BD1-9302-46AE-9FD3-6DBDB3FE54A3}"/>
    <cellStyle name="Comma 2 4 2 2 13" xfId="5476" xr:uid="{8F494F6A-195F-47E1-915B-D3C33C6DCA0B}"/>
    <cellStyle name="Comma 2 4 2 2 13 2" xfId="16010" xr:uid="{D842FC80-05CC-4F72-AFAB-C49AC2C5B6EE}"/>
    <cellStyle name="Comma 2 4 2 2 14" xfId="8104" xr:uid="{6FBB9FED-14B5-4BBE-8567-F0E942C9A9A3}"/>
    <cellStyle name="Comma 2 4 2 2 14 2" xfId="18638" xr:uid="{BD7B9405-1995-416A-9C12-8C2983A67DD4}"/>
    <cellStyle name="Comma 2 4 2 2 15" xfId="10731" xr:uid="{37A2DF13-90CC-488B-858B-3046C59404BF}"/>
    <cellStyle name="Comma 2 4 2 2 15 2" xfId="21265" xr:uid="{46745AD0-BF8F-4E9D-B99C-D64912118472}"/>
    <cellStyle name="Comma 2 4 2 2 16" xfId="13383" xr:uid="{DD4DAC6E-E1D1-4BAE-B10F-9A3C1828232A}"/>
    <cellStyle name="Comma 2 4 2 2 17" xfId="2843" xr:uid="{74F4D536-01DF-449E-8BBF-2C3761DD9F07}"/>
    <cellStyle name="Comma 2 4 2 2 2" xfId="154" xr:uid="{00000000-0005-0000-0000-00007C020000}"/>
    <cellStyle name="Comma 2 4 2 2 2 10" xfId="13437" xr:uid="{E9B7F28C-3883-4AD2-8470-867E4AE488FF}"/>
    <cellStyle name="Comma 2 4 2 2 2 11" xfId="2897" xr:uid="{68248A74-E132-4644-8890-CB07D4566EEF}"/>
    <cellStyle name="Comma 2 4 2 2 2 2" xfId="661" xr:uid="{00000000-0005-0000-0000-00007D020000}"/>
    <cellStyle name="Comma 2 4 2 2 2 2 2" xfId="662" xr:uid="{00000000-0005-0000-0000-00007E020000}"/>
    <cellStyle name="Comma 2 4 2 2 2 2 2 2" xfId="6027" xr:uid="{7FA1EE34-CEFA-46C7-B3C9-C3FCBC018122}"/>
    <cellStyle name="Comma 2 4 2 2 2 2 2 2 2" xfId="16561" xr:uid="{A6A22C79-E3B7-431C-B43E-445AFC9148F1}"/>
    <cellStyle name="Comma 2 4 2 2 2 2 2 3" xfId="8655" xr:uid="{6C236B52-F8B8-428D-A0C0-3A097355C063}"/>
    <cellStyle name="Comma 2 4 2 2 2 2 2 3 2" xfId="19189" xr:uid="{15FD2BA3-4190-4574-A65C-CCAE6938E515}"/>
    <cellStyle name="Comma 2 4 2 2 2 2 2 4" xfId="11282" xr:uid="{9C56CC32-27A2-44D5-A754-610AC0381024}"/>
    <cellStyle name="Comma 2 4 2 2 2 2 2 4 2" xfId="21816" xr:uid="{8DEBE805-07CA-460B-BDC5-C71107633F57}"/>
    <cellStyle name="Comma 2 4 2 2 2 2 2 5" xfId="13934" xr:uid="{04408E82-4AD6-44E0-9DB8-3F8D3C858341}"/>
    <cellStyle name="Comma 2 4 2 2 2 2 2 6" xfId="3394" xr:uid="{34EA0EF4-2673-43E6-BA50-356F72F91280}"/>
    <cellStyle name="Comma 2 4 2 2 2 2 3" xfId="6026" xr:uid="{9CE5864E-ED25-4A54-B48A-722C84EDCBCA}"/>
    <cellStyle name="Comma 2 4 2 2 2 2 3 2" xfId="16560" xr:uid="{C73B8A5A-23D6-4C05-A162-87C91544FE7F}"/>
    <cellStyle name="Comma 2 4 2 2 2 2 4" xfId="8654" xr:uid="{55F5E44B-8E17-4B2D-8C12-A5A678817772}"/>
    <cellStyle name="Comma 2 4 2 2 2 2 4 2" xfId="19188" xr:uid="{9B4569C8-BDBF-4822-A7CF-7181F32CDB26}"/>
    <cellStyle name="Comma 2 4 2 2 2 2 5" xfId="11281" xr:uid="{0AC90BEF-19BA-418E-B0F8-A9A69590FEE0}"/>
    <cellStyle name="Comma 2 4 2 2 2 2 5 2" xfId="21815" xr:uid="{CA8E844D-51F1-4DED-89A4-CCC24A70EAD3}"/>
    <cellStyle name="Comma 2 4 2 2 2 2 6" xfId="13933" xr:uid="{EC3086B0-60C2-40C8-8404-95BFEDF5E1D4}"/>
    <cellStyle name="Comma 2 4 2 2 2 2 7" xfId="3393" xr:uid="{A920D992-9E5F-4870-8589-41A83B68A645}"/>
    <cellStyle name="Comma 2 4 2 2 2 3" xfId="663" xr:uid="{00000000-0005-0000-0000-00007F020000}"/>
    <cellStyle name="Comma 2 4 2 2 2 3 2" xfId="6028" xr:uid="{6C7A1613-D9CA-406D-B595-7FC795D66299}"/>
    <cellStyle name="Comma 2 4 2 2 2 3 2 2" xfId="16562" xr:uid="{9EA291FD-7018-488E-B095-9BD472E578F2}"/>
    <cellStyle name="Comma 2 4 2 2 2 3 3" xfId="8656" xr:uid="{CA82DE09-127C-419F-9F3F-ADFA47DCD0E6}"/>
    <cellStyle name="Comma 2 4 2 2 2 3 3 2" xfId="19190" xr:uid="{6B3B2998-5C1F-4A0A-8852-EA5B5483DCE0}"/>
    <cellStyle name="Comma 2 4 2 2 2 3 4" xfId="11283" xr:uid="{CF5839AB-7DAA-4D81-B76A-8D41B8D8A504}"/>
    <cellStyle name="Comma 2 4 2 2 2 3 4 2" xfId="21817" xr:uid="{A65C6E87-22A4-43FA-8594-3054FDEE79DE}"/>
    <cellStyle name="Comma 2 4 2 2 2 3 5" xfId="13935" xr:uid="{0CC67C2F-595A-4FBE-A51E-CA860191B06D}"/>
    <cellStyle name="Comma 2 4 2 2 2 3 6" xfId="3395" xr:uid="{5AA13518-CC57-4C20-91D0-C4D9F0865D10}"/>
    <cellStyle name="Comma 2 4 2 2 2 4" xfId="664" xr:uid="{00000000-0005-0000-0000-000080020000}"/>
    <cellStyle name="Comma 2 4 2 2 2 4 2" xfId="6029" xr:uid="{71991360-25B6-4CA3-BA44-E0A22BF4C104}"/>
    <cellStyle name="Comma 2 4 2 2 2 4 2 2" xfId="16563" xr:uid="{7641817C-4AA6-4BE6-8EFD-8EC45F2CF3BD}"/>
    <cellStyle name="Comma 2 4 2 2 2 4 3" xfId="8657" xr:uid="{2D44D1D9-1AEF-4349-8C1B-8FEA590BF427}"/>
    <cellStyle name="Comma 2 4 2 2 2 4 3 2" xfId="19191" xr:uid="{A4BD352A-2B0B-4956-AE36-3507A177CFD5}"/>
    <cellStyle name="Comma 2 4 2 2 2 4 4" xfId="11284" xr:uid="{BD21E676-8488-4E05-A8CD-3658E53C5AF8}"/>
    <cellStyle name="Comma 2 4 2 2 2 4 4 2" xfId="21818" xr:uid="{DD2EA000-5860-4878-9074-AAFC667FA009}"/>
    <cellStyle name="Comma 2 4 2 2 2 4 5" xfId="13936" xr:uid="{08653440-5C7D-42B1-A8A0-E0D28887E6A3}"/>
    <cellStyle name="Comma 2 4 2 2 2 4 6" xfId="3396" xr:uid="{75271B4E-1AF6-4850-8A26-DDCA170AA658}"/>
    <cellStyle name="Comma 2 4 2 2 2 5" xfId="2730" xr:uid="{00000000-0005-0000-0000-000081020000}"/>
    <cellStyle name="Comma 2 4 2 2 2 5 2" xfId="8049" xr:uid="{C42E9186-7A6F-4DC5-B398-57B196EEAFAB}"/>
    <cellStyle name="Comma 2 4 2 2 2 5 2 2" xfId="18583" xr:uid="{50CC2DFB-2B0A-4511-B873-2450E3EDC169}"/>
    <cellStyle name="Comma 2 4 2 2 2 5 3" xfId="10677" xr:uid="{EFD03F38-808F-43E9-9DF6-C544040E7397}"/>
    <cellStyle name="Comma 2 4 2 2 2 5 3 2" xfId="21211" xr:uid="{A6CDDC27-0D5C-4215-A076-EB6719AD3BD5}"/>
    <cellStyle name="Comma 2 4 2 2 2 5 4" xfId="13304" xr:uid="{EC215394-7916-42EE-A0C2-0F39A595B5E8}"/>
    <cellStyle name="Comma 2 4 2 2 2 5 4 2" xfId="23838" xr:uid="{855EBD24-29C6-44EE-B50A-FE6AC4E04964}"/>
    <cellStyle name="Comma 2 4 2 2 2 5 5" xfId="15956" xr:uid="{94762378-D5C8-432C-A2E7-962037A09D69}"/>
    <cellStyle name="Comma 2 4 2 2 2 5 6" xfId="5417" xr:uid="{C666AA5B-3501-4225-8972-7D9F53858215}"/>
    <cellStyle name="Comma 2 4 2 2 2 6" xfId="660" xr:uid="{00000000-0005-0000-0000-000082020000}"/>
    <cellStyle name="Comma 2 4 2 2 2 6 2" xfId="6025" xr:uid="{8F655240-1B30-45E0-873A-9218DA44FE2F}"/>
    <cellStyle name="Comma 2 4 2 2 2 6 2 2" xfId="16559" xr:uid="{F46C4F5A-3881-405A-A561-CDC1DF5A24A6}"/>
    <cellStyle name="Comma 2 4 2 2 2 6 3" xfId="8653" xr:uid="{63AD64BF-6F32-4147-9940-587E6B1CF598}"/>
    <cellStyle name="Comma 2 4 2 2 2 6 3 2" xfId="19187" xr:uid="{A2E75F1F-332E-4776-9742-1C906B854F91}"/>
    <cellStyle name="Comma 2 4 2 2 2 6 4" xfId="11280" xr:uid="{2251A99D-941D-4245-9F51-1B15A2D96EF1}"/>
    <cellStyle name="Comma 2 4 2 2 2 6 4 2" xfId="21814" xr:uid="{F617E168-FDEE-4A40-909A-91FAB09451F0}"/>
    <cellStyle name="Comma 2 4 2 2 2 6 5" xfId="13932" xr:uid="{6406B24E-CDA2-4A6F-B35E-304D19ED4F51}"/>
    <cellStyle name="Comma 2 4 2 2 2 6 6" xfId="3392" xr:uid="{7E8C6C87-7540-40F8-AF55-710E119F3739}"/>
    <cellStyle name="Comma 2 4 2 2 2 7" xfId="5530" xr:uid="{27F21B51-FBC0-4D55-9605-221BF976C3F4}"/>
    <cellStyle name="Comma 2 4 2 2 2 7 2" xfId="16064" xr:uid="{56C816BD-B512-4301-A310-D925ED33BB13}"/>
    <cellStyle name="Comma 2 4 2 2 2 8" xfId="8158" xr:uid="{092D4693-CFC0-45F0-A77A-2CB2050D8F92}"/>
    <cellStyle name="Comma 2 4 2 2 2 8 2" xfId="18692" xr:uid="{C5EBDA03-46F9-4A62-AFA2-C9597712E968}"/>
    <cellStyle name="Comma 2 4 2 2 2 9" xfId="10785" xr:uid="{9F849245-7F0F-4E4C-AD9E-E44CA3ACBA9A}"/>
    <cellStyle name="Comma 2 4 2 2 2 9 2" xfId="21319" xr:uid="{FBDFDA78-ABC3-4324-A843-3F772D7DF9DF}"/>
    <cellStyle name="Comma 2 4 2 2 3" xfId="665" xr:uid="{00000000-0005-0000-0000-000083020000}"/>
    <cellStyle name="Comma 2 4 2 2 3 2" xfId="666" xr:uid="{00000000-0005-0000-0000-000084020000}"/>
    <cellStyle name="Comma 2 4 2 2 3 2 2" xfId="667" xr:uid="{00000000-0005-0000-0000-000085020000}"/>
    <cellStyle name="Comma 2 4 2 2 3 2 2 2" xfId="6032" xr:uid="{8EDDCDC5-E37F-45FA-BE75-D4C13409E078}"/>
    <cellStyle name="Comma 2 4 2 2 3 2 2 2 2" xfId="16566" xr:uid="{15B9D9E2-C973-44DE-B89A-064ED8BCE2F7}"/>
    <cellStyle name="Comma 2 4 2 2 3 2 2 3" xfId="8660" xr:uid="{2E97112A-96A5-4206-8F4F-7D78BF066858}"/>
    <cellStyle name="Comma 2 4 2 2 3 2 2 3 2" xfId="19194" xr:uid="{945F7FB7-9317-46B5-8CDA-E39C97857EF6}"/>
    <cellStyle name="Comma 2 4 2 2 3 2 2 4" xfId="11287" xr:uid="{24E9F29B-02BF-434C-8CFE-EDAE64F64E16}"/>
    <cellStyle name="Comma 2 4 2 2 3 2 2 4 2" xfId="21821" xr:uid="{1833245E-B923-4954-A8E2-DC72FA69C1E9}"/>
    <cellStyle name="Comma 2 4 2 2 3 2 2 5" xfId="13939" xr:uid="{0910E145-B673-4938-9CC8-DEAB687E3FCF}"/>
    <cellStyle name="Comma 2 4 2 2 3 2 2 6" xfId="3399" xr:uid="{7E39774F-EEEB-4BFB-AC3B-8BAFDCC61760}"/>
    <cellStyle name="Comma 2 4 2 2 3 2 3" xfId="6031" xr:uid="{CED0CBBA-56D9-4658-947B-0C8AA2B5306B}"/>
    <cellStyle name="Comma 2 4 2 2 3 2 3 2" xfId="16565" xr:uid="{1812D0D8-3B27-4B0E-BF4A-C71681BC46CD}"/>
    <cellStyle name="Comma 2 4 2 2 3 2 4" xfId="8659" xr:uid="{BF23CAB1-8BFA-45EE-975E-25FECAF2C675}"/>
    <cellStyle name="Comma 2 4 2 2 3 2 4 2" xfId="19193" xr:uid="{FBB06659-0C07-4722-A195-3917AC225EC6}"/>
    <cellStyle name="Comma 2 4 2 2 3 2 5" xfId="11286" xr:uid="{DD9C9E73-1177-4F76-A3BF-B9D0AB3D1A9C}"/>
    <cellStyle name="Comma 2 4 2 2 3 2 5 2" xfId="21820" xr:uid="{1832BF17-AB51-42C9-A149-A9B2B31139D1}"/>
    <cellStyle name="Comma 2 4 2 2 3 2 6" xfId="13938" xr:uid="{4C530B6F-93B6-48CA-83AF-62370287EB63}"/>
    <cellStyle name="Comma 2 4 2 2 3 2 7" xfId="3398" xr:uid="{6500F4F3-BAF4-4EBB-93BB-76D547DA882C}"/>
    <cellStyle name="Comma 2 4 2 2 3 3" xfId="668" xr:uid="{00000000-0005-0000-0000-000086020000}"/>
    <cellStyle name="Comma 2 4 2 2 3 3 2" xfId="6033" xr:uid="{31EBADFC-A548-454A-9BAA-0D54401DCAD4}"/>
    <cellStyle name="Comma 2 4 2 2 3 3 2 2" xfId="16567" xr:uid="{F90975DD-7CFA-41D0-BB53-36CF9F553CF0}"/>
    <cellStyle name="Comma 2 4 2 2 3 3 3" xfId="8661" xr:uid="{61835F47-EEAE-478E-9A24-ED542658C8C0}"/>
    <cellStyle name="Comma 2 4 2 2 3 3 3 2" xfId="19195" xr:uid="{AAB7A52F-C6CD-4B90-A941-C8254931EEE8}"/>
    <cellStyle name="Comma 2 4 2 2 3 3 4" xfId="11288" xr:uid="{FA70A2BC-26D8-4F85-913E-36C3F908A5C7}"/>
    <cellStyle name="Comma 2 4 2 2 3 3 4 2" xfId="21822" xr:uid="{6897A962-3DE6-4424-B077-5730363A72C7}"/>
    <cellStyle name="Comma 2 4 2 2 3 3 5" xfId="13940" xr:uid="{0A62CDBB-DE78-4458-81F7-FE57D5BF0FD2}"/>
    <cellStyle name="Comma 2 4 2 2 3 3 6" xfId="3400" xr:uid="{F3E31865-B4D1-49BC-B8DE-710993F32BF3}"/>
    <cellStyle name="Comma 2 4 2 2 3 4" xfId="669" xr:uid="{00000000-0005-0000-0000-000087020000}"/>
    <cellStyle name="Comma 2 4 2 2 3 4 2" xfId="6034" xr:uid="{E726E175-C08C-42AC-9090-043B98B6DBD2}"/>
    <cellStyle name="Comma 2 4 2 2 3 4 2 2" xfId="16568" xr:uid="{2971B4EB-13C8-476E-83E2-C2A7BF763EB8}"/>
    <cellStyle name="Comma 2 4 2 2 3 4 3" xfId="8662" xr:uid="{E58704F1-8968-4230-A4FB-03F89781E2B2}"/>
    <cellStyle name="Comma 2 4 2 2 3 4 3 2" xfId="19196" xr:uid="{1AC508C3-D1DA-4F67-82F2-A9830AD586B8}"/>
    <cellStyle name="Comma 2 4 2 2 3 4 4" xfId="11289" xr:uid="{AA651B6E-5635-4E0A-9F25-079026ED843F}"/>
    <cellStyle name="Comma 2 4 2 2 3 4 4 2" xfId="21823" xr:uid="{40A1A42D-2E75-41CA-9B99-6C83AEC014D1}"/>
    <cellStyle name="Comma 2 4 2 2 3 4 5" xfId="13941" xr:uid="{EF6F134E-AD6E-4EF2-8DD8-9F1E097271F5}"/>
    <cellStyle name="Comma 2 4 2 2 3 4 6" xfId="3401" xr:uid="{F0B67207-F3B5-4C02-A1D6-298C8236E94B}"/>
    <cellStyle name="Comma 2 4 2 2 3 5" xfId="6030" xr:uid="{166B7783-AE33-49A8-B4FF-65E26BE0592D}"/>
    <cellStyle name="Comma 2 4 2 2 3 5 2" xfId="16564" xr:uid="{FA31B548-D4EF-4200-B80F-82F12922B43B}"/>
    <cellStyle name="Comma 2 4 2 2 3 6" xfId="8658" xr:uid="{5FD19660-1445-4EEE-B144-4C51AD3B83E5}"/>
    <cellStyle name="Comma 2 4 2 2 3 6 2" xfId="19192" xr:uid="{F8DF327E-6299-46D8-8A62-F7B41BE2456B}"/>
    <cellStyle name="Comma 2 4 2 2 3 7" xfId="11285" xr:uid="{236874A6-2FA3-41E2-84F8-C893750A382E}"/>
    <cellStyle name="Comma 2 4 2 2 3 7 2" xfId="21819" xr:uid="{D8E6759E-0486-4D46-A2C5-1141FE4F80FF}"/>
    <cellStyle name="Comma 2 4 2 2 3 8" xfId="13937" xr:uid="{E06F63A2-8595-412B-89DD-0EE09C9EB6C3}"/>
    <cellStyle name="Comma 2 4 2 2 3 9" xfId="3397" xr:uid="{35B8C4E5-8DB2-4FAA-9471-B699F17112D3}"/>
    <cellStyle name="Comma 2 4 2 2 4" xfId="670" xr:uid="{00000000-0005-0000-0000-000088020000}"/>
    <cellStyle name="Comma 2 4 2 2 4 2" xfId="671" xr:uid="{00000000-0005-0000-0000-000089020000}"/>
    <cellStyle name="Comma 2 4 2 2 4 2 2" xfId="672" xr:uid="{00000000-0005-0000-0000-00008A020000}"/>
    <cellStyle name="Comma 2 4 2 2 4 2 2 2" xfId="6037" xr:uid="{6BF6ACFB-1B0D-4096-A76F-265D9EA26468}"/>
    <cellStyle name="Comma 2 4 2 2 4 2 2 2 2" xfId="16571" xr:uid="{EFDAC398-AB22-4520-87B4-4A4136DCF8A6}"/>
    <cellStyle name="Comma 2 4 2 2 4 2 2 3" xfId="8665" xr:uid="{AAA8435F-4582-4254-A3AB-443039320E65}"/>
    <cellStyle name="Comma 2 4 2 2 4 2 2 3 2" xfId="19199" xr:uid="{35CDE3D6-63E6-47C0-A270-1D3680204AA9}"/>
    <cellStyle name="Comma 2 4 2 2 4 2 2 4" xfId="11292" xr:uid="{E6C00AB2-72E2-49EF-8973-C6C393525BF8}"/>
    <cellStyle name="Comma 2 4 2 2 4 2 2 4 2" xfId="21826" xr:uid="{6421464C-68A4-4251-900B-5E86CBA1FC42}"/>
    <cellStyle name="Comma 2 4 2 2 4 2 2 5" xfId="13944" xr:uid="{9A841243-B120-444A-8DB1-7BE0A4F4D1BC}"/>
    <cellStyle name="Comma 2 4 2 2 4 2 2 6" xfId="3404" xr:uid="{5FF0EB62-DB78-4133-BE8C-9ABF690AF581}"/>
    <cellStyle name="Comma 2 4 2 2 4 2 3" xfId="6036" xr:uid="{5721E3B2-5EAF-4A9C-811B-F1E221FE2098}"/>
    <cellStyle name="Comma 2 4 2 2 4 2 3 2" xfId="16570" xr:uid="{FAD1613C-A952-41E2-8050-50F4CDAAEAFF}"/>
    <cellStyle name="Comma 2 4 2 2 4 2 4" xfId="8664" xr:uid="{D912FAD7-38A1-4066-9F79-89BEAEFD50AD}"/>
    <cellStyle name="Comma 2 4 2 2 4 2 4 2" xfId="19198" xr:uid="{AC637BC9-B882-4235-804D-0556F30B85E9}"/>
    <cellStyle name="Comma 2 4 2 2 4 2 5" xfId="11291" xr:uid="{C8C45952-C606-473E-B0F9-13E9524F2DB5}"/>
    <cellStyle name="Comma 2 4 2 2 4 2 5 2" xfId="21825" xr:uid="{98992454-8B0A-4B9C-A363-650A61D082BF}"/>
    <cellStyle name="Comma 2 4 2 2 4 2 6" xfId="13943" xr:uid="{5A6812D3-E6C3-48FC-8D0A-A4575D770CF9}"/>
    <cellStyle name="Comma 2 4 2 2 4 2 7" xfId="3403" xr:uid="{38ECA420-F1F9-45F3-8066-B2CB121B048C}"/>
    <cellStyle name="Comma 2 4 2 2 4 3" xfId="673" xr:uid="{00000000-0005-0000-0000-00008B020000}"/>
    <cellStyle name="Comma 2 4 2 2 4 3 2" xfId="6038" xr:uid="{2C122494-F1B6-4ED5-8DCC-3C46CDF55CDC}"/>
    <cellStyle name="Comma 2 4 2 2 4 3 2 2" xfId="16572" xr:uid="{65533375-B488-4B9E-8417-990557AC4BDB}"/>
    <cellStyle name="Comma 2 4 2 2 4 3 3" xfId="8666" xr:uid="{F0ED4E95-A31E-437E-9402-7DFBD1CC3F7A}"/>
    <cellStyle name="Comma 2 4 2 2 4 3 3 2" xfId="19200" xr:uid="{327FA3FA-2EFC-4C0C-84BE-3BB5E682565B}"/>
    <cellStyle name="Comma 2 4 2 2 4 3 4" xfId="11293" xr:uid="{6F7FC5D7-C7D9-46A4-A9EE-8A00712F1C92}"/>
    <cellStyle name="Comma 2 4 2 2 4 3 4 2" xfId="21827" xr:uid="{E94845F2-6DF8-4A35-8E18-B24A30DA1F15}"/>
    <cellStyle name="Comma 2 4 2 2 4 3 5" xfId="13945" xr:uid="{211B69AC-731F-492C-A4AD-6550FD0E4E8E}"/>
    <cellStyle name="Comma 2 4 2 2 4 3 6" xfId="3405" xr:uid="{20D53F51-087C-414D-83E8-B54AE1B9D22E}"/>
    <cellStyle name="Comma 2 4 2 2 4 4" xfId="674" xr:uid="{00000000-0005-0000-0000-00008C020000}"/>
    <cellStyle name="Comma 2 4 2 2 4 4 2" xfId="6039" xr:uid="{5ADD02F7-FE8B-486E-8106-BBDEBEC463EA}"/>
    <cellStyle name="Comma 2 4 2 2 4 4 2 2" xfId="16573" xr:uid="{C8CBFF72-1955-4BB3-8B12-52923669B378}"/>
    <cellStyle name="Comma 2 4 2 2 4 4 3" xfId="8667" xr:uid="{B07DF1EC-CE58-4715-8412-F8178988F677}"/>
    <cellStyle name="Comma 2 4 2 2 4 4 3 2" xfId="19201" xr:uid="{A16F4C90-1919-4DC2-B3C6-6653DBC3695C}"/>
    <cellStyle name="Comma 2 4 2 2 4 4 4" xfId="11294" xr:uid="{E91DEA3E-A058-41DC-A0EE-F1C79F5EC082}"/>
    <cellStyle name="Comma 2 4 2 2 4 4 4 2" xfId="21828" xr:uid="{56A3238D-32D2-4DEC-B5C0-7DB5621C9163}"/>
    <cellStyle name="Comma 2 4 2 2 4 4 5" xfId="13946" xr:uid="{A89B4F39-17F2-48F4-8E8C-BAE11688E5CC}"/>
    <cellStyle name="Comma 2 4 2 2 4 4 6" xfId="3406" xr:uid="{54E33675-9185-486E-982E-898C48B45640}"/>
    <cellStyle name="Comma 2 4 2 2 4 5" xfId="6035" xr:uid="{8BFC74FE-BBF7-4838-9D90-9B5686BA2AA8}"/>
    <cellStyle name="Comma 2 4 2 2 4 5 2" xfId="16569" xr:uid="{6BEEA74E-9039-42E2-AC59-C6A8151EAF3A}"/>
    <cellStyle name="Comma 2 4 2 2 4 6" xfId="8663" xr:uid="{D75C73C2-28D1-4365-A789-51C45EAE6F19}"/>
    <cellStyle name="Comma 2 4 2 2 4 6 2" xfId="19197" xr:uid="{04957965-DC82-48C4-A356-9BD9E886F255}"/>
    <cellStyle name="Comma 2 4 2 2 4 7" xfId="11290" xr:uid="{A0A64461-ADDF-45AE-A90D-9B5738E3C918}"/>
    <cellStyle name="Comma 2 4 2 2 4 7 2" xfId="21824" xr:uid="{69F0F3E6-2C5C-4179-B1A5-737F0FD25E0C}"/>
    <cellStyle name="Comma 2 4 2 2 4 8" xfId="13942" xr:uid="{B59E6E5D-1B3E-44EF-BE86-5C8EFE7ACCEF}"/>
    <cellStyle name="Comma 2 4 2 2 4 9" xfId="3402" xr:uid="{0FE2BCC9-22E1-4EC3-B29B-F24661B75E0B}"/>
    <cellStyle name="Comma 2 4 2 2 5" xfId="675" xr:uid="{00000000-0005-0000-0000-00008D020000}"/>
    <cellStyle name="Comma 2 4 2 2 5 2" xfId="676" xr:uid="{00000000-0005-0000-0000-00008E020000}"/>
    <cellStyle name="Comma 2 4 2 2 5 2 2" xfId="677" xr:uid="{00000000-0005-0000-0000-00008F020000}"/>
    <cellStyle name="Comma 2 4 2 2 5 2 2 2" xfId="6042" xr:uid="{7BFA0DE9-D592-4512-9CC1-BE0150A07375}"/>
    <cellStyle name="Comma 2 4 2 2 5 2 2 2 2" xfId="16576" xr:uid="{F1BE129B-C6A4-42AC-941F-E8E416CE36A2}"/>
    <cellStyle name="Comma 2 4 2 2 5 2 2 3" xfId="8670" xr:uid="{E621D4E6-6510-4619-B00C-2A8D80D006F2}"/>
    <cellStyle name="Comma 2 4 2 2 5 2 2 3 2" xfId="19204" xr:uid="{CF8596D2-B917-4FAA-832A-44B7271923CF}"/>
    <cellStyle name="Comma 2 4 2 2 5 2 2 4" xfId="11297" xr:uid="{303CDCC7-BFE2-45D5-BC71-CDDABC0E6195}"/>
    <cellStyle name="Comma 2 4 2 2 5 2 2 4 2" xfId="21831" xr:uid="{7AE900C8-595B-4BFA-A6B3-41BC8A8E3626}"/>
    <cellStyle name="Comma 2 4 2 2 5 2 2 5" xfId="13949" xr:uid="{69CE794D-6DAC-4734-96D3-7EFF28F51AAD}"/>
    <cellStyle name="Comma 2 4 2 2 5 2 2 6" xfId="3409" xr:uid="{342220C5-C73B-4F78-9214-7A0631963CE6}"/>
    <cellStyle name="Comma 2 4 2 2 5 2 3" xfId="6041" xr:uid="{706761E8-17F3-4525-B052-476F94700A30}"/>
    <cellStyle name="Comma 2 4 2 2 5 2 3 2" xfId="16575" xr:uid="{8D8D4240-91B3-492A-B969-C3D5E9F0F9EC}"/>
    <cellStyle name="Comma 2 4 2 2 5 2 4" xfId="8669" xr:uid="{3B3417FB-44AA-4957-A7C1-7740DA2C7070}"/>
    <cellStyle name="Comma 2 4 2 2 5 2 4 2" xfId="19203" xr:uid="{A11F7FBF-F927-4254-A772-32836B9BEB58}"/>
    <cellStyle name="Comma 2 4 2 2 5 2 5" xfId="11296" xr:uid="{EA822B1C-4428-4B90-9BFB-6E74D7B0F552}"/>
    <cellStyle name="Comma 2 4 2 2 5 2 5 2" xfId="21830" xr:uid="{31F4E065-8858-40C8-B561-62F0E49CEAA1}"/>
    <cellStyle name="Comma 2 4 2 2 5 2 6" xfId="13948" xr:uid="{9A1751F5-ADE2-43A9-9EAC-30AF94F69C1B}"/>
    <cellStyle name="Comma 2 4 2 2 5 2 7" xfId="3408" xr:uid="{B7FF2BAC-EEC5-4D09-8FA3-5C40CEBFA797}"/>
    <cellStyle name="Comma 2 4 2 2 5 3" xfId="678" xr:uid="{00000000-0005-0000-0000-000090020000}"/>
    <cellStyle name="Comma 2 4 2 2 5 3 2" xfId="6043" xr:uid="{05CFE898-7EA0-4B52-86EA-FB57D4222EAC}"/>
    <cellStyle name="Comma 2 4 2 2 5 3 2 2" xfId="16577" xr:uid="{E61F3AC0-833A-4ABE-B8B1-1B72E5E28EC9}"/>
    <cellStyle name="Comma 2 4 2 2 5 3 3" xfId="8671" xr:uid="{30FC3522-11C4-4FE5-8FA2-AF7351B5813A}"/>
    <cellStyle name="Comma 2 4 2 2 5 3 3 2" xfId="19205" xr:uid="{F3335A28-61D1-4615-99D5-D496CD258CD6}"/>
    <cellStyle name="Comma 2 4 2 2 5 3 4" xfId="11298" xr:uid="{FFC195FB-4182-4E6D-B752-8AA4C044E911}"/>
    <cellStyle name="Comma 2 4 2 2 5 3 4 2" xfId="21832" xr:uid="{9AB9B12C-F943-4140-8649-C070AD40D356}"/>
    <cellStyle name="Comma 2 4 2 2 5 3 5" xfId="13950" xr:uid="{A7ED220E-3A81-4F35-9BAF-A85B885CF449}"/>
    <cellStyle name="Comma 2 4 2 2 5 3 6" xfId="3410" xr:uid="{19506772-EAD3-467A-8268-C331279B163F}"/>
    <cellStyle name="Comma 2 4 2 2 5 4" xfId="679" xr:uid="{00000000-0005-0000-0000-000091020000}"/>
    <cellStyle name="Comma 2 4 2 2 5 4 2" xfId="6044" xr:uid="{17A023ED-9677-45C1-8ABE-825B29EF49CE}"/>
    <cellStyle name="Comma 2 4 2 2 5 4 2 2" xfId="16578" xr:uid="{652D03C4-039A-4C94-BD09-5D5CD89343B7}"/>
    <cellStyle name="Comma 2 4 2 2 5 4 3" xfId="8672" xr:uid="{E17085F4-349F-484C-AA19-6129E34B7AF9}"/>
    <cellStyle name="Comma 2 4 2 2 5 4 3 2" xfId="19206" xr:uid="{67CD0FED-4AEA-4DF1-8047-A001E7785BF4}"/>
    <cellStyle name="Comma 2 4 2 2 5 4 4" xfId="11299" xr:uid="{023D0C95-A43F-45CC-A7C5-774880D6D1EA}"/>
    <cellStyle name="Comma 2 4 2 2 5 4 4 2" xfId="21833" xr:uid="{C29E1C91-8189-4FCB-92B6-8676518B50D5}"/>
    <cellStyle name="Comma 2 4 2 2 5 4 5" xfId="13951" xr:uid="{3D7051CF-7EFF-4D91-960B-82B9756ED0B0}"/>
    <cellStyle name="Comma 2 4 2 2 5 4 6" xfId="3411" xr:uid="{DF97FB92-0E4A-41CA-BBAC-3CBF0C58F2A7}"/>
    <cellStyle name="Comma 2 4 2 2 5 5" xfId="6040" xr:uid="{633F51A8-288D-4CB2-8837-9C53CAE9B563}"/>
    <cellStyle name="Comma 2 4 2 2 5 5 2" xfId="16574" xr:uid="{BDB798F9-24D9-4B9F-B8F9-BB07E19D423C}"/>
    <cellStyle name="Comma 2 4 2 2 5 6" xfId="8668" xr:uid="{47734838-9203-4697-8C8B-D88FC7EA5FE9}"/>
    <cellStyle name="Comma 2 4 2 2 5 6 2" xfId="19202" xr:uid="{4A798CE9-38AD-42F8-978E-59F5C9FE5CE5}"/>
    <cellStyle name="Comma 2 4 2 2 5 7" xfId="11295" xr:uid="{0FC443C5-6A8F-4407-9C90-45546043AE73}"/>
    <cellStyle name="Comma 2 4 2 2 5 7 2" xfId="21829" xr:uid="{0CDDB162-A1BC-4C5E-BE3E-0F9498A1707E}"/>
    <cellStyle name="Comma 2 4 2 2 5 8" xfId="13947" xr:uid="{C2C0B207-D96F-4B01-9F6A-6A9D38D6B581}"/>
    <cellStyle name="Comma 2 4 2 2 5 9" xfId="3407" xr:uid="{91D89CF8-65A0-4CEB-B8E7-70735959D046}"/>
    <cellStyle name="Comma 2 4 2 2 6" xfId="680" xr:uid="{00000000-0005-0000-0000-000092020000}"/>
    <cellStyle name="Comma 2 4 2 2 6 2" xfId="681" xr:uid="{00000000-0005-0000-0000-000093020000}"/>
    <cellStyle name="Comma 2 4 2 2 6 2 2" xfId="6046" xr:uid="{275ECFBA-2A0B-4DB5-9820-8626F0580171}"/>
    <cellStyle name="Comma 2 4 2 2 6 2 2 2" xfId="16580" xr:uid="{370B2604-EE98-4D6A-99A9-0C1EE1A37570}"/>
    <cellStyle name="Comma 2 4 2 2 6 2 3" xfId="8674" xr:uid="{55921E18-B185-4AF1-891C-6DEA17F632B3}"/>
    <cellStyle name="Comma 2 4 2 2 6 2 3 2" xfId="19208" xr:uid="{07FF1241-290D-4291-8D5A-5933DB7C64AD}"/>
    <cellStyle name="Comma 2 4 2 2 6 2 4" xfId="11301" xr:uid="{9DC5E9D3-C264-4458-A01C-B384F3ECC372}"/>
    <cellStyle name="Comma 2 4 2 2 6 2 4 2" xfId="21835" xr:uid="{9B1F78FB-1B9A-41EB-9286-4AD5E4AC1642}"/>
    <cellStyle name="Comma 2 4 2 2 6 2 5" xfId="13953" xr:uid="{F4894096-8A22-4EDC-983A-8E9D3FBBFE5A}"/>
    <cellStyle name="Comma 2 4 2 2 6 2 6" xfId="3413" xr:uid="{DD7DCC7E-7657-48BC-B912-416B48321D49}"/>
    <cellStyle name="Comma 2 4 2 2 6 3" xfId="682" xr:uid="{00000000-0005-0000-0000-000094020000}"/>
    <cellStyle name="Comma 2 4 2 2 6 3 2" xfId="6047" xr:uid="{FF366D8E-7221-4EE1-BB8D-61923C9A7615}"/>
    <cellStyle name="Comma 2 4 2 2 6 3 2 2" xfId="16581" xr:uid="{7098F71E-3C1A-42BB-9514-BF6CC8DAFE97}"/>
    <cellStyle name="Comma 2 4 2 2 6 3 3" xfId="8675" xr:uid="{B6EABCAD-4216-479A-B03D-11449F1B3730}"/>
    <cellStyle name="Comma 2 4 2 2 6 3 3 2" xfId="19209" xr:uid="{DCB177D8-2066-49C3-944F-3897D6143988}"/>
    <cellStyle name="Comma 2 4 2 2 6 3 4" xfId="11302" xr:uid="{D07A2952-437B-45DB-B19C-9332495BF134}"/>
    <cellStyle name="Comma 2 4 2 2 6 3 4 2" xfId="21836" xr:uid="{4F8958F4-90CD-4F05-BEF0-4D0209002AFE}"/>
    <cellStyle name="Comma 2 4 2 2 6 3 5" xfId="13954" xr:uid="{9D360070-B90C-4929-80C3-ECC6C6E0EBA4}"/>
    <cellStyle name="Comma 2 4 2 2 6 3 6" xfId="3414" xr:uid="{148D93AC-9416-4C96-ABC2-AE7C0F1AB6A5}"/>
    <cellStyle name="Comma 2 4 2 2 6 4" xfId="6045" xr:uid="{373CE858-8CA3-4886-8CC5-64B981FD924D}"/>
    <cellStyle name="Comma 2 4 2 2 6 4 2" xfId="16579" xr:uid="{206CBFF6-3A45-4694-A5F3-258AE854EDC3}"/>
    <cellStyle name="Comma 2 4 2 2 6 5" xfId="8673" xr:uid="{C3B6D24B-07B2-436F-9599-F93E8F66C9DF}"/>
    <cellStyle name="Comma 2 4 2 2 6 5 2" xfId="19207" xr:uid="{303EA555-A8B7-4200-956D-12F7AF4262A4}"/>
    <cellStyle name="Comma 2 4 2 2 6 6" xfId="11300" xr:uid="{34F30B76-DC18-4A95-BA91-EF013CFD10FE}"/>
    <cellStyle name="Comma 2 4 2 2 6 6 2" xfId="21834" xr:uid="{6928C6CA-225F-46B5-AE85-9BBEBC0DB32E}"/>
    <cellStyle name="Comma 2 4 2 2 6 7" xfId="13952" xr:uid="{C3FA61CF-9A84-4FEA-9F6D-EEDF291B0787}"/>
    <cellStyle name="Comma 2 4 2 2 6 8" xfId="3412" xr:uid="{550B2310-F0D3-4701-96CB-673DC41D4640}"/>
    <cellStyle name="Comma 2 4 2 2 7" xfId="683" xr:uid="{00000000-0005-0000-0000-000095020000}"/>
    <cellStyle name="Comma 2 4 2 2 7 2" xfId="684" xr:uid="{00000000-0005-0000-0000-000096020000}"/>
    <cellStyle name="Comma 2 4 2 2 7 2 2" xfId="6049" xr:uid="{12DB04E2-CCD8-46F2-885F-D4F0BC458945}"/>
    <cellStyle name="Comma 2 4 2 2 7 2 2 2" xfId="16583" xr:uid="{1AB7F655-7C21-4E75-B0A9-7CB41E6EFD00}"/>
    <cellStyle name="Comma 2 4 2 2 7 2 3" xfId="8677" xr:uid="{A63836AC-FAB1-404A-98E6-0DA8C15C6A1F}"/>
    <cellStyle name="Comma 2 4 2 2 7 2 3 2" xfId="19211" xr:uid="{DE44DB2F-1459-4ED4-A3E9-DD6B67850798}"/>
    <cellStyle name="Comma 2 4 2 2 7 2 4" xfId="11304" xr:uid="{D839298C-D75B-4BD4-812E-9A74B100AD97}"/>
    <cellStyle name="Comma 2 4 2 2 7 2 4 2" xfId="21838" xr:uid="{7CE6A2F7-90CD-4699-A6E2-EB923DC0F551}"/>
    <cellStyle name="Comma 2 4 2 2 7 2 5" xfId="13956" xr:uid="{5C049282-C845-4DD3-BC1F-6C49FE75CE5D}"/>
    <cellStyle name="Comma 2 4 2 2 7 2 6" xfId="3416" xr:uid="{4B91D29A-B31E-4C20-B515-EBA860C8750F}"/>
    <cellStyle name="Comma 2 4 2 2 7 3" xfId="6048" xr:uid="{60A12590-E38B-4A88-BEE2-DF1FB3AA851E}"/>
    <cellStyle name="Comma 2 4 2 2 7 3 2" xfId="16582" xr:uid="{4A793DAA-14D5-4348-BB40-5B097F6C1B58}"/>
    <cellStyle name="Comma 2 4 2 2 7 4" xfId="8676" xr:uid="{446E2821-A0AB-42DA-A771-B4C8F370F541}"/>
    <cellStyle name="Comma 2 4 2 2 7 4 2" xfId="19210" xr:uid="{7A2B8EC9-561C-449A-B473-1BF6ACCD5CA4}"/>
    <cellStyle name="Comma 2 4 2 2 7 5" xfId="11303" xr:uid="{23F2BD8D-5F6E-475B-A5C2-56E61734CADF}"/>
    <cellStyle name="Comma 2 4 2 2 7 5 2" xfId="21837" xr:uid="{5EB06255-4A43-4FA0-8B2C-A3AE3E1A051A}"/>
    <cellStyle name="Comma 2 4 2 2 7 6" xfId="13955" xr:uid="{1731293D-C9CA-468A-8F6C-5D8755F85D14}"/>
    <cellStyle name="Comma 2 4 2 2 7 7" xfId="3415" xr:uid="{00CC7863-F028-43DB-B30B-A52188EBB8E9}"/>
    <cellStyle name="Comma 2 4 2 2 8" xfId="685" xr:uid="{00000000-0005-0000-0000-000097020000}"/>
    <cellStyle name="Comma 2 4 2 2 8 2" xfId="6050" xr:uid="{F810A794-16A1-4089-8AEF-F277712AEC19}"/>
    <cellStyle name="Comma 2 4 2 2 8 2 2" xfId="16584" xr:uid="{45D59231-EA10-4AF2-B840-6B91AAE9C2AD}"/>
    <cellStyle name="Comma 2 4 2 2 8 3" xfId="8678" xr:uid="{BC6E4B0D-1F27-452B-B4C2-94C2DC73EE48}"/>
    <cellStyle name="Comma 2 4 2 2 8 3 2" xfId="19212" xr:uid="{B2491C76-A05F-4315-A7D9-02A134486956}"/>
    <cellStyle name="Comma 2 4 2 2 8 4" xfId="11305" xr:uid="{87B21261-2A10-47E1-BCF2-92EF2978ACD2}"/>
    <cellStyle name="Comma 2 4 2 2 8 4 2" xfId="21839" xr:uid="{AFA48440-300C-4F29-9D45-7331CEDF4C02}"/>
    <cellStyle name="Comma 2 4 2 2 8 5" xfId="13957" xr:uid="{55B0308F-2926-4024-9BDE-BB0234C4F23F}"/>
    <cellStyle name="Comma 2 4 2 2 8 6" xfId="3417" xr:uid="{849B40B2-C474-4D53-A2F4-B00DEF5D9D43}"/>
    <cellStyle name="Comma 2 4 2 2 9" xfId="686" xr:uid="{00000000-0005-0000-0000-000098020000}"/>
    <cellStyle name="Comma 2 4 2 2 9 2" xfId="6051" xr:uid="{F8363700-87AE-49B6-B19E-A8744D012ECE}"/>
    <cellStyle name="Comma 2 4 2 2 9 2 2" xfId="16585" xr:uid="{C3EAD833-243E-4736-8532-9B435A0E843A}"/>
    <cellStyle name="Comma 2 4 2 2 9 3" xfId="8679" xr:uid="{F8D3B497-FBBE-4DCA-8FA1-281C10B81084}"/>
    <cellStyle name="Comma 2 4 2 2 9 3 2" xfId="19213" xr:uid="{52DAD3F1-957F-49B8-8192-6FF6C482C806}"/>
    <cellStyle name="Comma 2 4 2 2 9 4" xfId="11306" xr:uid="{47794D29-2A96-4FDC-A231-1552A4122678}"/>
    <cellStyle name="Comma 2 4 2 2 9 4 2" xfId="21840" xr:uid="{124D20BB-FA47-484F-ADBA-243E1F88F734}"/>
    <cellStyle name="Comma 2 4 2 2 9 5" xfId="13958" xr:uid="{8D61C6F6-D5EA-4827-B3A5-20FEB5F23387}"/>
    <cellStyle name="Comma 2 4 2 2 9 6" xfId="3418" xr:uid="{0D330E3C-6633-46DB-B81B-9C49416CADA2}"/>
    <cellStyle name="Comma 2 4 2 3" xfId="127" xr:uid="{00000000-0005-0000-0000-000099020000}"/>
    <cellStyle name="Comma 2 4 2 3 10" xfId="13410" xr:uid="{6A739C94-0385-4F1D-BA0A-C2E95D789C4E}"/>
    <cellStyle name="Comma 2 4 2 3 11" xfId="2870" xr:uid="{C65B0C26-AF07-4601-9BD8-8D7602CBDDF7}"/>
    <cellStyle name="Comma 2 4 2 3 2" xfId="688" xr:uid="{00000000-0005-0000-0000-00009A020000}"/>
    <cellStyle name="Comma 2 4 2 3 2 2" xfId="689" xr:uid="{00000000-0005-0000-0000-00009B020000}"/>
    <cellStyle name="Comma 2 4 2 3 2 2 2" xfId="6054" xr:uid="{EEB98A8C-B643-4DD2-AC87-4DEFEDA0C19A}"/>
    <cellStyle name="Comma 2 4 2 3 2 2 2 2" xfId="16588" xr:uid="{79A32919-A361-4D67-B198-0E755A940F27}"/>
    <cellStyle name="Comma 2 4 2 3 2 2 3" xfId="8682" xr:uid="{10373DF0-E578-4C5F-87C2-634E2AF015FF}"/>
    <cellStyle name="Comma 2 4 2 3 2 2 3 2" xfId="19216" xr:uid="{51FEAE88-AC01-4B6C-B423-57322F4DFBD6}"/>
    <cellStyle name="Comma 2 4 2 3 2 2 4" xfId="11309" xr:uid="{505F9FAD-E16C-4670-8199-015A51E1BCE4}"/>
    <cellStyle name="Comma 2 4 2 3 2 2 4 2" xfId="21843" xr:uid="{A4B622B5-B7B7-4C16-B660-E5FF7A4A10FF}"/>
    <cellStyle name="Comma 2 4 2 3 2 2 5" xfId="13961" xr:uid="{80CAE12B-E175-4536-9CA4-11173EDAF384}"/>
    <cellStyle name="Comma 2 4 2 3 2 2 6" xfId="3421" xr:uid="{3E164598-9FE8-4631-9537-1544B035CB00}"/>
    <cellStyle name="Comma 2 4 2 3 2 3" xfId="6053" xr:uid="{46A16F77-B536-42E3-8523-2AC4788F88F1}"/>
    <cellStyle name="Comma 2 4 2 3 2 3 2" xfId="16587" xr:uid="{DFD7B219-8F50-4539-9EEF-FF6AE3C9494D}"/>
    <cellStyle name="Comma 2 4 2 3 2 4" xfId="8681" xr:uid="{A7BEAE3A-67E1-4675-B070-24CA3902DD62}"/>
    <cellStyle name="Comma 2 4 2 3 2 4 2" xfId="19215" xr:uid="{FE12DD61-18F5-469C-9A24-86B21B503488}"/>
    <cellStyle name="Comma 2 4 2 3 2 5" xfId="11308" xr:uid="{07ECDE28-6197-4E65-B5E1-8B92AD6CB045}"/>
    <cellStyle name="Comma 2 4 2 3 2 5 2" xfId="21842" xr:uid="{36C7608D-E1BF-4D15-B31D-5B40EF4CE5EC}"/>
    <cellStyle name="Comma 2 4 2 3 2 6" xfId="13960" xr:uid="{68E6D371-9655-47E1-91DC-2AEF61A05BD6}"/>
    <cellStyle name="Comma 2 4 2 3 2 7" xfId="3420" xr:uid="{34280E3D-79D2-497E-8354-F3B5991D1F0C}"/>
    <cellStyle name="Comma 2 4 2 3 3" xfId="690" xr:uid="{00000000-0005-0000-0000-00009C020000}"/>
    <cellStyle name="Comma 2 4 2 3 3 2" xfId="6055" xr:uid="{E4B0B59E-4C3F-4248-965B-A1481DF5C042}"/>
    <cellStyle name="Comma 2 4 2 3 3 2 2" xfId="16589" xr:uid="{56F535C0-E053-4826-B032-DB11C8BEF8D9}"/>
    <cellStyle name="Comma 2 4 2 3 3 3" xfId="8683" xr:uid="{4EFF49FF-7C21-42B3-99B5-19E45D1DCA6A}"/>
    <cellStyle name="Comma 2 4 2 3 3 3 2" xfId="19217" xr:uid="{79DAE645-E929-49A8-AF6C-5D47E7A62244}"/>
    <cellStyle name="Comma 2 4 2 3 3 4" xfId="11310" xr:uid="{28026FB9-85B3-4A5C-99D5-7D5ECAB79D71}"/>
    <cellStyle name="Comma 2 4 2 3 3 4 2" xfId="21844" xr:uid="{4FEC3FA7-69B6-4A0C-B605-10684217D2D8}"/>
    <cellStyle name="Comma 2 4 2 3 3 5" xfId="13962" xr:uid="{0B8CD521-3E64-4E41-B1E4-2F806DC8ECED}"/>
    <cellStyle name="Comma 2 4 2 3 3 6" xfId="3422" xr:uid="{12AB6E7F-1A6E-425F-B692-7215B8B23B7F}"/>
    <cellStyle name="Comma 2 4 2 3 4" xfId="691" xr:uid="{00000000-0005-0000-0000-00009D020000}"/>
    <cellStyle name="Comma 2 4 2 3 4 2" xfId="6056" xr:uid="{7C5EB52A-0CFB-4332-B0CC-16C33AE30401}"/>
    <cellStyle name="Comma 2 4 2 3 4 2 2" xfId="16590" xr:uid="{C7344AFA-C409-4557-944B-D91C21BAA52E}"/>
    <cellStyle name="Comma 2 4 2 3 4 3" xfId="8684" xr:uid="{B5E88F2E-B9A4-48B9-81C1-DCA95ABE563A}"/>
    <cellStyle name="Comma 2 4 2 3 4 3 2" xfId="19218" xr:uid="{EEE4EF5D-4DF2-46E8-B3A5-787B78CE520A}"/>
    <cellStyle name="Comma 2 4 2 3 4 4" xfId="11311" xr:uid="{5FDC2967-74DC-406B-9187-3B781D983844}"/>
    <cellStyle name="Comma 2 4 2 3 4 4 2" xfId="21845" xr:uid="{01F5B51E-21EA-44F4-83D0-0304F3960943}"/>
    <cellStyle name="Comma 2 4 2 3 4 5" xfId="13963" xr:uid="{C04C7D6F-6F09-42B5-B5F9-B38900A7830B}"/>
    <cellStyle name="Comma 2 4 2 3 4 6" xfId="3423" xr:uid="{8192C082-998F-4FB6-9DC5-C2B9C0C0CADA}"/>
    <cellStyle name="Comma 2 4 2 3 5" xfId="2703" xr:uid="{00000000-0005-0000-0000-00009E020000}"/>
    <cellStyle name="Comma 2 4 2 3 5 2" xfId="8022" xr:uid="{CA0D7BC8-C9EC-433E-94D1-DA8886D64D78}"/>
    <cellStyle name="Comma 2 4 2 3 5 2 2" xfId="18556" xr:uid="{8B1489E0-D45C-4D37-AD6F-362B1CEE0268}"/>
    <cellStyle name="Comma 2 4 2 3 5 3" xfId="10650" xr:uid="{6D61501C-66EE-465C-B363-B106DC05A8B2}"/>
    <cellStyle name="Comma 2 4 2 3 5 3 2" xfId="21184" xr:uid="{BF91AD77-185D-4CB9-9ABC-24A791DD6A07}"/>
    <cellStyle name="Comma 2 4 2 3 5 4" xfId="13277" xr:uid="{CCEA3424-D3EB-4F2A-830E-DE06A1A5702F}"/>
    <cellStyle name="Comma 2 4 2 3 5 4 2" xfId="23811" xr:uid="{328FE661-E057-4B70-9E80-63FCF2E6220C}"/>
    <cellStyle name="Comma 2 4 2 3 5 5" xfId="15929" xr:uid="{42E270BF-28C5-4044-B203-D5144C7595C5}"/>
    <cellStyle name="Comma 2 4 2 3 5 6" xfId="5390" xr:uid="{29D832E1-73A7-45E7-A349-3ADC0A371E16}"/>
    <cellStyle name="Comma 2 4 2 3 6" xfId="687" xr:uid="{00000000-0005-0000-0000-00009F020000}"/>
    <cellStyle name="Comma 2 4 2 3 6 2" xfId="6052" xr:uid="{4BEA234F-D375-4B83-AAF6-28DCC9B04B62}"/>
    <cellStyle name="Comma 2 4 2 3 6 2 2" xfId="16586" xr:uid="{015E1F97-B0A7-4A51-B38D-EFB5B223AAD9}"/>
    <cellStyle name="Comma 2 4 2 3 6 3" xfId="8680" xr:uid="{72BD9A86-5E13-451B-AEFF-7E7D7F7FAA96}"/>
    <cellStyle name="Comma 2 4 2 3 6 3 2" xfId="19214" xr:uid="{4AD3404A-D195-4374-8839-9E4B2329F93B}"/>
    <cellStyle name="Comma 2 4 2 3 6 4" xfId="11307" xr:uid="{BFD5AB3E-09BD-47A3-90F9-17CB0058E76B}"/>
    <cellStyle name="Comma 2 4 2 3 6 4 2" xfId="21841" xr:uid="{142F41F1-027D-43C8-8E80-827572031435}"/>
    <cellStyle name="Comma 2 4 2 3 6 5" xfId="13959" xr:uid="{3D715109-BFF2-4A48-B741-8BDBB76C0C41}"/>
    <cellStyle name="Comma 2 4 2 3 6 6" xfId="3419" xr:uid="{4C780B57-B1A1-43ED-8902-C9B1F747B729}"/>
    <cellStyle name="Comma 2 4 2 3 7" xfId="5503" xr:uid="{E353B2AD-C497-4AAC-9C15-15F8612EFAA8}"/>
    <cellStyle name="Comma 2 4 2 3 7 2" xfId="16037" xr:uid="{9822AFD9-BA69-4A80-B224-FD6A88FCF2F7}"/>
    <cellStyle name="Comma 2 4 2 3 8" xfId="8131" xr:uid="{27C67E02-4759-42FD-B692-C79A73137336}"/>
    <cellStyle name="Comma 2 4 2 3 8 2" xfId="18665" xr:uid="{3330E91B-63DF-4C56-A080-847531EAF042}"/>
    <cellStyle name="Comma 2 4 2 3 9" xfId="10758" xr:uid="{5A90850C-2DD3-4B30-A95D-17FFB17FFAA6}"/>
    <cellStyle name="Comma 2 4 2 3 9 2" xfId="21292" xr:uid="{AED438E8-4820-490A-B040-F9019E0FB99E}"/>
    <cellStyle name="Comma 2 4 2 4" xfId="692" xr:uid="{00000000-0005-0000-0000-0000A0020000}"/>
    <cellStyle name="Comma 2 4 2 4 2" xfId="693" xr:uid="{00000000-0005-0000-0000-0000A1020000}"/>
    <cellStyle name="Comma 2 4 2 4 2 2" xfId="694" xr:uid="{00000000-0005-0000-0000-0000A2020000}"/>
    <cellStyle name="Comma 2 4 2 4 2 2 2" xfId="6059" xr:uid="{73ED4A7A-C92E-4A56-8F2A-426D69955F7F}"/>
    <cellStyle name="Comma 2 4 2 4 2 2 2 2" xfId="16593" xr:uid="{968D9CBE-D8D7-4097-A9B3-09F600F55491}"/>
    <cellStyle name="Comma 2 4 2 4 2 2 3" xfId="8687" xr:uid="{005067BE-CFC1-4D57-974A-EB59C8CAEE78}"/>
    <cellStyle name="Comma 2 4 2 4 2 2 3 2" xfId="19221" xr:uid="{73F25E05-A222-47DC-8008-49A36CAF39D1}"/>
    <cellStyle name="Comma 2 4 2 4 2 2 4" xfId="11314" xr:uid="{0FED438A-C08F-48CC-BF83-1FF1B6AA1E77}"/>
    <cellStyle name="Comma 2 4 2 4 2 2 4 2" xfId="21848" xr:uid="{38738388-AA38-486F-96B1-97CF0C067461}"/>
    <cellStyle name="Comma 2 4 2 4 2 2 5" xfId="13966" xr:uid="{F5BB6601-5A61-42BD-BF1A-E5CF036A396B}"/>
    <cellStyle name="Comma 2 4 2 4 2 2 6" xfId="3426" xr:uid="{8ADB37BD-4081-42C2-928C-7EC78285C09A}"/>
    <cellStyle name="Comma 2 4 2 4 2 3" xfId="6058" xr:uid="{C8BCCE99-46DF-4D00-9645-CF8D28735123}"/>
    <cellStyle name="Comma 2 4 2 4 2 3 2" xfId="16592" xr:uid="{06EFA359-2507-497D-95E2-93F000EC00FD}"/>
    <cellStyle name="Comma 2 4 2 4 2 4" xfId="8686" xr:uid="{B224C039-924A-45AB-94AD-47DA289CE573}"/>
    <cellStyle name="Comma 2 4 2 4 2 4 2" xfId="19220" xr:uid="{9997557C-D7D1-4103-BAC3-DAFBB547B1F8}"/>
    <cellStyle name="Comma 2 4 2 4 2 5" xfId="11313" xr:uid="{E4D2D6CA-4907-44FB-A696-D28D0195F944}"/>
    <cellStyle name="Comma 2 4 2 4 2 5 2" xfId="21847" xr:uid="{508B336B-D867-46B8-838F-451AAE5BB44A}"/>
    <cellStyle name="Comma 2 4 2 4 2 6" xfId="13965" xr:uid="{786F9603-E4A3-4524-9E07-43A5A2361E9D}"/>
    <cellStyle name="Comma 2 4 2 4 2 7" xfId="3425" xr:uid="{DABD015C-39D5-4A74-B34F-2BAED4CB4F0C}"/>
    <cellStyle name="Comma 2 4 2 4 3" xfId="695" xr:uid="{00000000-0005-0000-0000-0000A3020000}"/>
    <cellStyle name="Comma 2 4 2 4 3 2" xfId="6060" xr:uid="{BEA01B1C-C69C-4514-92AE-D8CB7408EEE3}"/>
    <cellStyle name="Comma 2 4 2 4 3 2 2" xfId="16594" xr:uid="{A4E78DE4-B277-4AE6-BFC7-724A66816F6B}"/>
    <cellStyle name="Comma 2 4 2 4 3 3" xfId="8688" xr:uid="{E37E2287-9D80-46F9-B0CF-2AAB03A62748}"/>
    <cellStyle name="Comma 2 4 2 4 3 3 2" xfId="19222" xr:uid="{5571F297-E4D2-4923-BE5C-15ABF286F1DA}"/>
    <cellStyle name="Comma 2 4 2 4 3 4" xfId="11315" xr:uid="{A80B1EA7-60EA-44BA-94B1-71B55FE29768}"/>
    <cellStyle name="Comma 2 4 2 4 3 4 2" xfId="21849" xr:uid="{42457B9F-0C6D-4F0F-B985-5DFED1A66AF6}"/>
    <cellStyle name="Comma 2 4 2 4 3 5" xfId="13967" xr:uid="{1ABCB933-A395-4D59-B9F8-8266CD3DC39E}"/>
    <cellStyle name="Comma 2 4 2 4 3 6" xfId="3427" xr:uid="{A5D2F6D5-C46E-4E71-830F-E6F9D8600594}"/>
    <cellStyle name="Comma 2 4 2 4 4" xfId="696" xr:uid="{00000000-0005-0000-0000-0000A4020000}"/>
    <cellStyle name="Comma 2 4 2 4 4 2" xfId="6061" xr:uid="{59FDB007-3014-4943-AFBC-59B97538139E}"/>
    <cellStyle name="Comma 2 4 2 4 4 2 2" xfId="16595" xr:uid="{B97797B7-4D09-491C-9531-9AFA3EF10B45}"/>
    <cellStyle name="Comma 2 4 2 4 4 3" xfId="8689" xr:uid="{CB0061F1-1EA2-41DA-89A2-596297EC7046}"/>
    <cellStyle name="Comma 2 4 2 4 4 3 2" xfId="19223" xr:uid="{B1956CBA-0EBC-4877-A7FB-E5CDAD805E52}"/>
    <cellStyle name="Comma 2 4 2 4 4 4" xfId="11316" xr:uid="{3CD0F95B-763C-43EE-9461-C06E5532E254}"/>
    <cellStyle name="Comma 2 4 2 4 4 4 2" xfId="21850" xr:uid="{C03CE777-8560-49DB-B630-F75FF4AB8290}"/>
    <cellStyle name="Comma 2 4 2 4 4 5" xfId="13968" xr:uid="{2ACAB522-E3EC-4C10-A7D7-BBF4B4BB967D}"/>
    <cellStyle name="Comma 2 4 2 4 4 6" xfId="3428" xr:uid="{2908E30A-993D-46C1-836F-787D5788647B}"/>
    <cellStyle name="Comma 2 4 2 4 5" xfId="6057" xr:uid="{7B829A14-441E-4EC0-B710-6F13F804256B}"/>
    <cellStyle name="Comma 2 4 2 4 5 2" xfId="16591" xr:uid="{735AE7EC-F99B-4F0D-B2AA-11D0922E3F2C}"/>
    <cellStyle name="Comma 2 4 2 4 6" xfId="8685" xr:uid="{C70ED3E0-C4D3-430D-8BFF-6638CC7A170D}"/>
    <cellStyle name="Comma 2 4 2 4 6 2" xfId="19219" xr:uid="{0A9DC626-F157-49DB-9D11-E7EBA8D0547D}"/>
    <cellStyle name="Comma 2 4 2 4 7" xfId="11312" xr:uid="{9297DB40-CE79-47C7-A824-62D2F73A6F35}"/>
    <cellStyle name="Comma 2 4 2 4 7 2" xfId="21846" xr:uid="{7AF93819-6621-43F4-87E7-CDB4738A3B37}"/>
    <cellStyle name="Comma 2 4 2 4 8" xfId="13964" xr:uid="{51909E47-7BF8-4329-8DF2-354024B5A0C9}"/>
    <cellStyle name="Comma 2 4 2 4 9" xfId="3424" xr:uid="{6D647DD9-E58B-4797-B7B4-06C7500D069A}"/>
    <cellStyle name="Comma 2 4 2 5" xfId="697" xr:uid="{00000000-0005-0000-0000-0000A5020000}"/>
    <cellStyle name="Comma 2 4 2 5 2" xfId="698" xr:uid="{00000000-0005-0000-0000-0000A6020000}"/>
    <cellStyle name="Comma 2 4 2 5 2 2" xfId="699" xr:uid="{00000000-0005-0000-0000-0000A7020000}"/>
    <cellStyle name="Comma 2 4 2 5 2 2 2" xfId="6064" xr:uid="{7765E1CE-0A4B-4BCB-A08D-EBE8D7B9BACC}"/>
    <cellStyle name="Comma 2 4 2 5 2 2 2 2" xfId="16598" xr:uid="{D2CC4F93-4144-4558-881C-FAE7B53B4749}"/>
    <cellStyle name="Comma 2 4 2 5 2 2 3" xfId="8692" xr:uid="{DE571F0C-42C1-417D-B00C-0B2825368100}"/>
    <cellStyle name="Comma 2 4 2 5 2 2 3 2" xfId="19226" xr:uid="{A6FE36BD-3E62-405D-8F44-4D212BED0F44}"/>
    <cellStyle name="Comma 2 4 2 5 2 2 4" xfId="11319" xr:uid="{1A161B1D-5D01-401F-9C4E-65BFADB5B872}"/>
    <cellStyle name="Comma 2 4 2 5 2 2 4 2" xfId="21853" xr:uid="{E051AC48-869C-48E1-97F2-F48BA2CCEB63}"/>
    <cellStyle name="Comma 2 4 2 5 2 2 5" xfId="13971" xr:uid="{6AB3D078-238C-4025-987F-8B3A2FE9517D}"/>
    <cellStyle name="Comma 2 4 2 5 2 2 6" xfId="3431" xr:uid="{9D9ED10F-CAB2-4AD0-9657-690AF80F5D7D}"/>
    <cellStyle name="Comma 2 4 2 5 2 3" xfId="6063" xr:uid="{224CF90C-A0E5-4597-8065-35140F6B208A}"/>
    <cellStyle name="Comma 2 4 2 5 2 3 2" xfId="16597" xr:uid="{174EC373-1304-4991-92DB-0D4B1B9C5765}"/>
    <cellStyle name="Comma 2 4 2 5 2 4" xfId="8691" xr:uid="{A6B1F98B-1B5C-4CDA-AF0C-6A3828DE3096}"/>
    <cellStyle name="Comma 2 4 2 5 2 4 2" xfId="19225" xr:uid="{19B2C3C2-7624-447D-8A68-50021FF3A4BE}"/>
    <cellStyle name="Comma 2 4 2 5 2 5" xfId="11318" xr:uid="{DCFA42B9-5E69-4129-9205-D732135E7B31}"/>
    <cellStyle name="Comma 2 4 2 5 2 5 2" xfId="21852" xr:uid="{1B0D4DD0-1C99-4B2D-9CD9-8FFC722796E7}"/>
    <cellStyle name="Comma 2 4 2 5 2 6" xfId="13970" xr:uid="{5B87F5CA-CD9C-47C9-A144-203800D88200}"/>
    <cellStyle name="Comma 2 4 2 5 2 7" xfId="3430" xr:uid="{3E94774B-A564-4E12-8B79-3D15F27C5F6A}"/>
    <cellStyle name="Comma 2 4 2 5 3" xfId="700" xr:uid="{00000000-0005-0000-0000-0000A8020000}"/>
    <cellStyle name="Comma 2 4 2 5 3 2" xfId="6065" xr:uid="{8B7FF52E-4C53-4E27-88EE-B5219DC198F7}"/>
    <cellStyle name="Comma 2 4 2 5 3 2 2" xfId="16599" xr:uid="{00855E89-D24C-4505-8AF4-6DE0615DDA3A}"/>
    <cellStyle name="Comma 2 4 2 5 3 3" xfId="8693" xr:uid="{7752EB8F-29CE-4587-BB46-BE661406B2D9}"/>
    <cellStyle name="Comma 2 4 2 5 3 3 2" xfId="19227" xr:uid="{72A41B45-9D12-497C-995D-EA3F26372A2B}"/>
    <cellStyle name="Comma 2 4 2 5 3 4" xfId="11320" xr:uid="{A19EA570-1A4C-4D41-80F2-8B3A1592D6C6}"/>
    <cellStyle name="Comma 2 4 2 5 3 4 2" xfId="21854" xr:uid="{3C5BF838-9E35-4D8B-8EEA-13F4E8622FD1}"/>
    <cellStyle name="Comma 2 4 2 5 3 5" xfId="13972" xr:uid="{52D7C21A-FC06-4D4E-8F1E-D15BD45F825F}"/>
    <cellStyle name="Comma 2 4 2 5 3 6" xfId="3432" xr:uid="{24880605-6A78-467E-88DF-2173C8F4CADF}"/>
    <cellStyle name="Comma 2 4 2 5 4" xfId="701" xr:uid="{00000000-0005-0000-0000-0000A9020000}"/>
    <cellStyle name="Comma 2 4 2 5 4 2" xfId="6066" xr:uid="{31EAAB7B-C33C-4CB6-82AE-9948C1785704}"/>
    <cellStyle name="Comma 2 4 2 5 4 2 2" xfId="16600" xr:uid="{5324C34C-DD55-4D71-AB70-827D6E1E145C}"/>
    <cellStyle name="Comma 2 4 2 5 4 3" xfId="8694" xr:uid="{329E3402-1722-48B9-9AA0-06E9470F9C70}"/>
    <cellStyle name="Comma 2 4 2 5 4 3 2" xfId="19228" xr:uid="{C05BA51B-199F-4E60-97C4-CCD3482830BB}"/>
    <cellStyle name="Comma 2 4 2 5 4 4" xfId="11321" xr:uid="{979852BF-42F8-468E-8E51-A2CECAAF3DC5}"/>
    <cellStyle name="Comma 2 4 2 5 4 4 2" xfId="21855" xr:uid="{725B467A-EC88-44FD-9192-C84DB3E1BA61}"/>
    <cellStyle name="Comma 2 4 2 5 4 5" xfId="13973" xr:uid="{5B61679A-742C-485A-89B4-53F351F59B1D}"/>
    <cellStyle name="Comma 2 4 2 5 4 6" xfId="3433" xr:uid="{B7C73D41-33B2-42D4-85F6-46A63CF0D98E}"/>
    <cellStyle name="Comma 2 4 2 5 5" xfId="6062" xr:uid="{8F3D68F8-904D-4891-B424-C332C5C80505}"/>
    <cellStyle name="Comma 2 4 2 5 5 2" xfId="16596" xr:uid="{A0051C38-5EC5-4E91-9A38-F7563A44A556}"/>
    <cellStyle name="Comma 2 4 2 5 6" xfId="8690" xr:uid="{20BE708E-ED1C-4F8A-A7AB-2F2B832AED2D}"/>
    <cellStyle name="Comma 2 4 2 5 6 2" xfId="19224" xr:uid="{7C62B4AD-EEEA-48EC-9371-203376A10EE4}"/>
    <cellStyle name="Comma 2 4 2 5 7" xfId="11317" xr:uid="{3A3FF47D-BC6D-4DDE-991C-901F862962B9}"/>
    <cellStyle name="Comma 2 4 2 5 7 2" xfId="21851" xr:uid="{D32FE8AA-6212-46E4-B7C0-2AF332C88A9E}"/>
    <cellStyle name="Comma 2 4 2 5 8" xfId="13969" xr:uid="{A840CBB3-511D-4078-B7C2-9A71BD636414}"/>
    <cellStyle name="Comma 2 4 2 5 9" xfId="3429" xr:uid="{0E6FC45D-143C-4CA2-A400-AE13F29FB49A}"/>
    <cellStyle name="Comma 2 4 2 6" xfId="702" xr:uid="{00000000-0005-0000-0000-0000AA020000}"/>
    <cellStyle name="Comma 2 4 2 6 2" xfId="703" xr:uid="{00000000-0005-0000-0000-0000AB020000}"/>
    <cellStyle name="Comma 2 4 2 6 2 2" xfId="704" xr:uid="{00000000-0005-0000-0000-0000AC020000}"/>
    <cellStyle name="Comma 2 4 2 6 2 2 2" xfId="6069" xr:uid="{78FACEEB-89D8-4035-9330-052D8D648DEA}"/>
    <cellStyle name="Comma 2 4 2 6 2 2 2 2" xfId="16603" xr:uid="{BC56A471-8344-4038-9FA2-EC7581E8BBE2}"/>
    <cellStyle name="Comma 2 4 2 6 2 2 3" xfId="8697" xr:uid="{6BA12C9F-6D75-4152-9018-F719A072ED48}"/>
    <cellStyle name="Comma 2 4 2 6 2 2 3 2" xfId="19231" xr:uid="{EE4D3C1E-AEFC-4857-85B9-FDC2B60FD535}"/>
    <cellStyle name="Comma 2 4 2 6 2 2 4" xfId="11324" xr:uid="{5F11E8FF-4E70-40E2-8465-D32BCF341D32}"/>
    <cellStyle name="Comma 2 4 2 6 2 2 4 2" xfId="21858" xr:uid="{E761AAFF-55DD-47BE-A28F-649BB199B332}"/>
    <cellStyle name="Comma 2 4 2 6 2 2 5" xfId="13976" xr:uid="{39E060FD-C5A3-4088-A63C-3176A5FC9846}"/>
    <cellStyle name="Comma 2 4 2 6 2 2 6" xfId="3436" xr:uid="{8C4DA317-B15E-469A-8C6A-E1FDC864E1B8}"/>
    <cellStyle name="Comma 2 4 2 6 2 3" xfId="6068" xr:uid="{D7D00740-1FA4-4E95-B255-191BF8CAE933}"/>
    <cellStyle name="Comma 2 4 2 6 2 3 2" xfId="16602" xr:uid="{D62DC9C2-4436-444D-BA45-9CBEFAB48ACE}"/>
    <cellStyle name="Comma 2 4 2 6 2 4" xfId="8696" xr:uid="{6359BD4A-DCFE-4CF9-9F3B-31B16DA5C38E}"/>
    <cellStyle name="Comma 2 4 2 6 2 4 2" xfId="19230" xr:uid="{1C132FC6-3C73-4367-949F-A8FD02AEBAD5}"/>
    <cellStyle name="Comma 2 4 2 6 2 5" xfId="11323" xr:uid="{ECA26172-31C4-4BE0-A73C-ED025F97D54E}"/>
    <cellStyle name="Comma 2 4 2 6 2 5 2" xfId="21857" xr:uid="{CFD867B6-F2FE-4426-880B-FBE6A02DAF77}"/>
    <cellStyle name="Comma 2 4 2 6 2 6" xfId="13975" xr:uid="{E2C3FF53-9DDB-4689-B592-9CF6CB689EBD}"/>
    <cellStyle name="Comma 2 4 2 6 2 7" xfId="3435" xr:uid="{4A7759E8-2B2E-47DC-A726-B7E6D0DABAC5}"/>
    <cellStyle name="Comma 2 4 2 6 3" xfId="705" xr:uid="{00000000-0005-0000-0000-0000AD020000}"/>
    <cellStyle name="Comma 2 4 2 6 3 2" xfId="6070" xr:uid="{0DEE001E-CE55-41CA-B446-59ACF62EE84E}"/>
    <cellStyle name="Comma 2 4 2 6 3 2 2" xfId="16604" xr:uid="{885FD639-A6F4-48E3-97FD-AAC7EA147506}"/>
    <cellStyle name="Comma 2 4 2 6 3 3" xfId="8698" xr:uid="{853099EE-EAD6-4538-A2D6-2E034A80B867}"/>
    <cellStyle name="Comma 2 4 2 6 3 3 2" xfId="19232" xr:uid="{9C20F402-625F-4F7B-9554-E5ECA64FBEA2}"/>
    <cellStyle name="Comma 2 4 2 6 3 4" xfId="11325" xr:uid="{66463F52-CF93-4D2E-A977-41E56AA9D909}"/>
    <cellStyle name="Comma 2 4 2 6 3 4 2" xfId="21859" xr:uid="{2D955573-2A2F-4FDB-BCBD-2E23C5360963}"/>
    <cellStyle name="Comma 2 4 2 6 3 5" xfId="13977" xr:uid="{68512CFC-77F3-4435-ADFA-1E3AC9884CF6}"/>
    <cellStyle name="Comma 2 4 2 6 3 6" xfId="3437" xr:uid="{A5D132CA-5F2C-41C8-97B3-A8272C142007}"/>
    <cellStyle name="Comma 2 4 2 6 4" xfId="706" xr:uid="{00000000-0005-0000-0000-0000AE020000}"/>
    <cellStyle name="Comma 2 4 2 6 4 2" xfId="6071" xr:uid="{4AE243A5-BD24-426E-B883-76DC570909A3}"/>
    <cellStyle name="Comma 2 4 2 6 4 2 2" xfId="16605" xr:uid="{0D5C92F6-CB19-4074-8AAE-0FD16F8A812D}"/>
    <cellStyle name="Comma 2 4 2 6 4 3" xfId="8699" xr:uid="{6CDB21B1-6BEC-4D1C-AA86-1196393ED21F}"/>
    <cellStyle name="Comma 2 4 2 6 4 3 2" xfId="19233" xr:uid="{CEE01CBF-F8EC-4E14-B0EB-AEC1DF4EF538}"/>
    <cellStyle name="Comma 2 4 2 6 4 4" xfId="11326" xr:uid="{62DF77A4-F96D-4B50-9454-FC9B771E3D82}"/>
    <cellStyle name="Comma 2 4 2 6 4 4 2" xfId="21860" xr:uid="{CE5A5A3A-FBAC-442A-A823-CDC3AD5C76AE}"/>
    <cellStyle name="Comma 2 4 2 6 4 5" xfId="13978" xr:uid="{F3E9691D-D488-431F-8E64-46B744EEE10F}"/>
    <cellStyle name="Comma 2 4 2 6 4 6" xfId="3438" xr:uid="{BC34B753-9830-4D6B-AF1B-65B9A66D416A}"/>
    <cellStyle name="Comma 2 4 2 6 5" xfId="6067" xr:uid="{D32FC42A-5A76-40F6-AD3F-FA74194FA298}"/>
    <cellStyle name="Comma 2 4 2 6 5 2" xfId="16601" xr:uid="{1DFCB97D-8B22-4B41-A976-29D819E14399}"/>
    <cellStyle name="Comma 2 4 2 6 6" xfId="8695" xr:uid="{F1FC07A4-1025-4702-B978-3B1F8A6F8CE8}"/>
    <cellStyle name="Comma 2 4 2 6 6 2" xfId="19229" xr:uid="{3826C235-7567-440E-89D8-7E7D3E8F31E7}"/>
    <cellStyle name="Comma 2 4 2 6 7" xfId="11322" xr:uid="{9E244695-0AE7-429A-A30D-16FB59460F19}"/>
    <cellStyle name="Comma 2 4 2 6 7 2" xfId="21856" xr:uid="{AFC57F19-338B-4EBD-B76D-1357283A5DDD}"/>
    <cellStyle name="Comma 2 4 2 6 8" xfId="13974" xr:uid="{6BC30BBC-B6D7-4E6D-B3D8-E66F9F332685}"/>
    <cellStyle name="Comma 2 4 2 6 9" xfId="3434" xr:uid="{DDC694BD-C22B-43A5-B03F-59F08F6E0B11}"/>
    <cellStyle name="Comma 2 4 2 7" xfId="707" xr:uid="{00000000-0005-0000-0000-0000AF020000}"/>
    <cellStyle name="Comma 2 4 2 7 2" xfId="708" xr:uid="{00000000-0005-0000-0000-0000B0020000}"/>
    <cellStyle name="Comma 2 4 2 7 2 2" xfId="6073" xr:uid="{5BC93DF3-341B-4508-BDDB-A6FD9845C467}"/>
    <cellStyle name="Comma 2 4 2 7 2 2 2" xfId="16607" xr:uid="{27599A28-EF4C-477F-8725-8FA96F3CE28E}"/>
    <cellStyle name="Comma 2 4 2 7 2 3" xfId="8701" xr:uid="{23D7645A-82D7-49D8-BF0B-068A3AF0846A}"/>
    <cellStyle name="Comma 2 4 2 7 2 3 2" xfId="19235" xr:uid="{575E8456-EFBE-4B8C-A03D-13A3DB7ED5AB}"/>
    <cellStyle name="Comma 2 4 2 7 2 4" xfId="11328" xr:uid="{0AA72880-DD78-4BDF-802D-E33D6757EF5B}"/>
    <cellStyle name="Comma 2 4 2 7 2 4 2" xfId="21862" xr:uid="{C5233BD9-E0EF-4826-AE3F-60A1A80FE877}"/>
    <cellStyle name="Comma 2 4 2 7 2 5" xfId="13980" xr:uid="{402A953F-D949-4CBC-8B5F-A73CEBDC9C41}"/>
    <cellStyle name="Comma 2 4 2 7 2 6" xfId="3440" xr:uid="{8212F642-B46D-4674-9BF8-CF6FCB282F76}"/>
    <cellStyle name="Comma 2 4 2 7 3" xfId="709" xr:uid="{00000000-0005-0000-0000-0000B1020000}"/>
    <cellStyle name="Comma 2 4 2 7 3 2" xfId="6074" xr:uid="{679FFFA4-B5FE-4008-842F-E7B5E66A0B9A}"/>
    <cellStyle name="Comma 2 4 2 7 3 2 2" xfId="16608" xr:uid="{96847D20-F5B4-4967-AD4A-91FC4E0566BB}"/>
    <cellStyle name="Comma 2 4 2 7 3 3" xfId="8702" xr:uid="{A2191B9B-D0BB-4E6D-97FA-664D4D965DBF}"/>
    <cellStyle name="Comma 2 4 2 7 3 3 2" xfId="19236" xr:uid="{50A337DE-0A1C-4BE8-B2B3-C453F4933776}"/>
    <cellStyle name="Comma 2 4 2 7 3 4" xfId="11329" xr:uid="{E4CD6581-4FB6-4B31-AEB1-04CE626A66B6}"/>
    <cellStyle name="Comma 2 4 2 7 3 4 2" xfId="21863" xr:uid="{1A8BAE7E-9391-4E0A-94E6-12BA825BD2A4}"/>
    <cellStyle name="Comma 2 4 2 7 3 5" xfId="13981" xr:uid="{21FE6488-0165-49EB-AE53-940BBF65E226}"/>
    <cellStyle name="Comma 2 4 2 7 3 6" xfId="3441" xr:uid="{845F21F9-8BAB-456A-8CEF-3C5536E0F98B}"/>
    <cellStyle name="Comma 2 4 2 7 4" xfId="6072" xr:uid="{F1183620-96F4-4A75-A923-A27ADDE0DBFB}"/>
    <cellStyle name="Comma 2 4 2 7 4 2" xfId="16606" xr:uid="{FA8CBD3F-7114-4C09-B895-CA8B7A0DC3ED}"/>
    <cellStyle name="Comma 2 4 2 7 5" xfId="8700" xr:uid="{107651B3-C6E6-43E5-BFEB-630EE5BF9EF0}"/>
    <cellStyle name="Comma 2 4 2 7 5 2" xfId="19234" xr:uid="{B3995D44-E98E-45A4-B60A-F195C63EA0AE}"/>
    <cellStyle name="Comma 2 4 2 7 6" xfId="11327" xr:uid="{E69B2451-D9AD-4142-A642-7FB4492A2B19}"/>
    <cellStyle name="Comma 2 4 2 7 6 2" xfId="21861" xr:uid="{AB700D2C-2A64-41C7-B3B9-0AF6FEC43D07}"/>
    <cellStyle name="Comma 2 4 2 7 7" xfId="13979" xr:uid="{301EF493-087E-40B1-80FF-29F002C1B226}"/>
    <cellStyle name="Comma 2 4 2 7 8" xfId="3439" xr:uid="{7817D572-D5F1-4673-8160-F97551DB3337}"/>
    <cellStyle name="Comma 2 4 2 8" xfId="710" xr:uid="{00000000-0005-0000-0000-0000B2020000}"/>
    <cellStyle name="Comma 2 4 2 8 2" xfId="711" xr:uid="{00000000-0005-0000-0000-0000B3020000}"/>
    <cellStyle name="Comma 2 4 2 8 2 2" xfId="6076" xr:uid="{E0777D35-49C7-402D-A446-481C7A6893C8}"/>
    <cellStyle name="Comma 2 4 2 8 2 2 2" xfId="16610" xr:uid="{2F70B151-48CA-4FEA-A608-083469DA0121}"/>
    <cellStyle name="Comma 2 4 2 8 2 3" xfId="8704" xr:uid="{7631D60A-8350-457E-A00C-868473D1A6A7}"/>
    <cellStyle name="Comma 2 4 2 8 2 3 2" xfId="19238" xr:uid="{75964A68-A1DA-4AFB-AA15-171C158E2DBF}"/>
    <cellStyle name="Comma 2 4 2 8 2 4" xfId="11331" xr:uid="{564D82B5-39A5-4983-AC49-C1804ECC5FFE}"/>
    <cellStyle name="Comma 2 4 2 8 2 4 2" xfId="21865" xr:uid="{2EBB1E6E-3EBF-4E86-9E39-49355DDC23EE}"/>
    <cellStyle name="Comma 2 4 2 8 2 5" xfId="13983" xr:uid="{666410A1-0B74-4BAB-94F0-4B73B9C3E007}"/>
    <cellStyle name="Comma 2 4 2 8 2 6" xfId="3443" xr:uid="{FCDFEDE8-6255-46DA-AE50-059DFCF8BF8D}"/>
    <cellStyle name="Comma 2 4 2 8 3" xfId="6075" xr:uid="{E1DD05A7-A35D-4FBF-B737-A9B442AC5D73}"/>
    <cellStyle name="Comma 2 4 2 8 3 2" xfId="16609" xr:uid="{A11EA95F-00E5-44AA-9BCB-A31D613EE81D}"/>
    <cellStyle name="Comma 2 4 2 8 4" xfId="8703" xr:uid="{282E9E5C-803D-47E6-8C68-74553B564866}"/>
    <cellStyle name="Comma 2 4 2 8 4 2" xfId="19237" xr:uid="{6F5AE3C7-D8B0-4FEF-9BB6-470EAB52CD39}"/>
    <cellStyle name="Comma 2 4 2 8 5" xfId="11330" xr:uid="{7330D2E6-1BE2-41FC-9256-0857D20D52A0}"/>
    <cellStyle name="Comma 2 4 2 8 5 2" xfId="21864" xr:uid="{C3F04189-E150-4D87-B616-F96E9BED4667}"/>
    <cellStyle name="Comma 2 4 2 8 6" xfId="13982" xr:uid="{A505ACBF-7976-453F-84BE-35B3F3A2CBE3}"/>
    <cellStyle name="Comma 2 4 2 8 7" xfId="3442" xr:uid="{A79650F6-3EA7-486B-877B-72D0329613F4}"/>
    <cellStyle name="Comma 2 4 2 9" xfId="712" xr:uid="{00000000-0005-0000-0000-0000B4020000}"/>
    <cellStyle name="Comma 2 4 2 9 2" xfId="6077" xr:uid="{10A6ABA9-4B07-4DD5-A88D-B456B5DF9FCD}"/>
    <cellStyle name="Comma 2 4 2 9 2 2" xfId="16611" xr:uid="{FA7C68F3-E4F6-4899-BC45-2DDE3C55925D}"/>
    <cellStyle name="Comma 2 4 2 9 3" xfId="8705" xr:uid="{2892E086-E331-4CB6-82FE-EE5769EE520C}"/>
    <cellStyle name="Comma 2 4 2 9 3 2" xfId="19239" xr:uid="{2E5871D0-0B55-4A2F-BF0A-A68D4BB5C8F6}"/>
    <cellStyle name="Comma 2 4 2 9 4" xfId="11332" xr:uid="{FD11F493-B993-46AE-A6D9-1BA2D00AF064}"/>
    <cellStyle name="Comma 2 4 2 9 4 2" xfId="21866" xr:uid="{A5CD64FA-1C89-4E23-B71B-684769E036D3}"/>
    <cellStyle name="Comma 2 4 2 9 5" xfId="13984" xr:uid="{06312DCE-080E-416A-93D9-77C71474B5F9}"/>
    <cellStyle name="Comma 2 4 2 9 6" xfId="3444" xr:uid="{C448F03C-0991-4849-B78C-87A65D2A4878}"/>
    <cellStyle name="Comma 2 4 20" xfId="13344" xr:uid="{F7BFA182-E435-4CEF-B6C6-132B9427DC4B}"/>
    <cellStyle name="Comma 2 4 21" xfId="2802" xr:uid="{9D4F7C47-AC1F-4ED5-9A41-B0E6B8A925DF}"/>
    <cellStyle name="Comma 2 4 3" xfId="87" xr:uid="{00000000-0005-0000-0000-0000B5020000}"/>
    <cellStyle name="Comma 2 4 3 10" xfId="714" xr:uid="{00000000-0005-0000-0000-0000B6020000}"/>
    <cellStyle name="Comma 2 4 3 10 2" xfId="6079" xr:uid="{FB4111E7-5CCB-4207-8FCF-98F5F9DE9DB9}"/>
    <cellStyle name="Comma 2 4 3 10 2 2" xfId="16613" xr:uid="{500BF35F-A3C6-4D19-A60A-ACDEDF53D944}"/>
    <cellStyle name="Comma 2 4 3 10 3" xfId="8707" xr:uid="{0DF6FD33-2C3F-4F15-AD75-1A3C4029B9A9}"/>
    <cellStyle name="Comma 2 4 3 10 3 2" xfId="19241" xr:uid="{57580334-2E16-4299-99F9-D500F6899372}"/>
    <cellStyle name="Comma 2 4 3 10 4" xfId="11334" xr:uid="{BCD9194A-429F-47C1-B081-2AF07EC67F0F}"/>
    <cellStyle name="Comma 2 4 3 10 4 2" xfId="21868" xr:uid="{1A5BB7EB-21D5-4D1C-B0D4-9D31DD23E525}"/>
    <cellStyle name="Comma 2 4 3 10 5" xfId="13986" xr:uid="{AFC51DE7-6B1F-41D0-8008-DAD12C7AC69B}"/>
    <cellStyle name="Comma 2 4 3 10 6" xfId="3446" xr:uid="{6917A343-EA3B-4DA3-A711-ABDDB163B813}"/>
    <cellStyle name="Comma 2 4 3 11" xfId="2604" xr:uid="{00000000-0005-0000-0000-0000B7020000}"/>
    <cellStyle name="Comma 2 4 3 11 2" xfId="7928" xr:uid="{10D18D78-5BD5-46C5-98A8-06207A224763}"/>
    <cellStyle name="Comma 2 4 3 11 2 2" xfId="18462" xr:uid="{786A2999-CBF4-4E35-97F0-6589D0CC748A}"/>
    <cellStyle name="Comma 2 4 3 11 3" xfId="10556" xr:uid="{72AA0095-3993-4730-9D57-040F2A0B9659}"/>
    <cellStyle name="Comma 2 4 3 11 3 2" xfId="21090" xr:uid="{7812A552-CF8F-4E07-848B-0987F5DE6863}"/>
    <cellStyle name="Comma 2 4 3 11 4" xfId="13183" xr:uid="{DFC4432D-1B02-43F9-93DC-99E2201E528B}"/>
    <cellStyle name="Comma 2 4 3 11 4 2" xfId="23717" xr:uid="{37FCAB56-583C-426E-830D-1FAC39CB2ACF}"/>
    <cellStyle name="Comma 2 4 3 11 5" xfId="15835" xr:uid="{C271667F-50E8-45E1-915B-C0140B443B25}"/>
    <cellStyle name="Comma 2 4 3 11 6" xfId="5296" xr:uid="{AF6C2118-6BC3-4D71-BCB3-D726E9FD82EC}"/>
    <cellStyle name="Comma 2 4 3 12" xfId="2663" xr:uid="{00000000-0005-0000-0000-0000B8020000}"/>
    <cellStyle name="Comma 2 4 3 12 2" xfId="7982" xr:uid="{8610D8CE-AF2B-426F-9E55-688CD540BC84}"/>
    <cellStyle name="Comma 2 4 3 12 2 2" xfId="18516" xr:uid="{E3EB8DA3-B35F-48FA-BFA9-7D6688B313E5}"/>
    <cellStyle name="Comma 2 4 3 12 3" xfId="10610" xr:uid="{A5DA40EF-D378-4549-9C1F-F3C67C468A21}"/>
    <cellStyle name="Comma 2 4 3 12 3 2" xfId="21144" xr:uid="{3AC5FE0B-1572-40A8-8FD3-FA880C3F83C2}"/>
    <cellStyle name="Comma 2 4 3 12 4" xfId="13237" xr:uid="{AA2421D4-4E76-440E-9B3B-D35BE1E842E3}"/>
    <cellStyle name="Comma 2 4 3 12 4 2" xfId="23771" xr:uid="{32192E9F-3BD1-4077-9E6A-D149D3A2C69C}"/>
    <cellStyle name="Comma 2 4 3 12 5" xfId="15889" xr:uid="{6537CE45-467C-42A7-A10E-E9DEBB5551BD}"/>
    <cellStyle name="Comma 2 4 3 12 6" xfId="5350" xr:uid="{A1D38CC1-D888-4B8A-AF5F-2BAC657DDA36}"/>
    <cellStyle name="Comma 2 4 3 13" xfId="713" xr:uid="{00000000-0005-0000-0000-0000B9020000}"/>
    <cellStyle name="Comma 2 4 3 13 2" xfId="6078" xr:uid="{1E0A9093-6BAA-450F-A626-FC0917A3F068}"/>
    <cellStyle name="Comma 2 4 3 13 2 2" xfId="16612" xr:uid="{69ED2C02-8D35-4E35-A624-ABC8AC4CA7E7}"/>
    <cellStyle name="Comma 2 4 3 13 3" xfId="8706" xr:uid="{1B3CCEDD-A1CD-46C9-9ACA-CABD7386DBB4}"/>
    <cellStyle name="Comma 2 4 3 13 3 2" xfId="19240" xr:uid="{84F4049E-5311-4CD3-8C3B-E5653C938117}"/>
    <cellStyle name="Comma 2 4 3 13 4" xfId="11333" xr:uid="{2136961A-1E73-45D0-B09D-BCE0A0B1A1D9}"/>
    <cellStyle name="Comma 2 4 3 13 4 2" xfId="21867" xr:uid="{8B43FF24-04E7-4A64-A2E0-92EEDB92804B}"/>
    <cellStyle name="Comma 2 4 3 13 5" xfId="13985" xr:uid="{30B855F2-5FB3-44ED-A8F8-53AF0A67CF60}"/>
    <cellStyle name="Comma 2 4 3 13 6" xfId="3445" xr:uid="{CEA8ECB7-D807-43C6-BBE5-CDFAA93BD6FC}"/>
    <cellStyle name="Comma 2 4 3 14" xfId="5463" xr:uid="{90E1BC3E-906A-43CE-8568-0F2D49902498}"/>
    <cellStyle name="Comma 2 4 3 14 2" xfId="15997" xr:uid="{836A4BF9-15DC-47CE-AFB3-CDBF24C20909}"/>
    <cellStyle name="Comma 2 4 3 15" xfId="8091" xr:uid="{35E42F56-0E46-4D55-B13D-71AB25D5B67F}"/>
    <cellStyle name="Comma 2 4 3 15 2" xfId="18625" xr:uid="{C61FB874-D111-4D54-A421-839103407DEB}"/>
    <cellStyle name="Comma 2 4 3 16" xfId="10718" xr:uid="{635A33D0-7743-40B8-A59E-0D1EE46222F8}"/>
    <cellStyle name="Comma 2 4 3 16 2" xfId="21252" xr:uid="{26A10220-1AD2-4FDF-A972-5AA09307B172}"/>
    <cellStyle name="Comma 2 4 3 17" xfId="13370" xr:uid="{3B1EF350-D734-44C6-95C2-D1D352DA661D}"/>
    <cellStyle name="Comma 2 4 3 18" xfId="2830" xr:uid="{5E5903F1-1ADE-4482-BDBA-1ACFB91B395B}"/>
    <cellStyle name="Comma 2 4 3 2" xfId="141" xr:uid="{00000000-0005-0000-0000-0000BA020000}"/>
    <cellStyle name="Comma 2 4 3 2 10" xfId="2717" xr:uid="{00000000-0005-0000-0000-0000BB020000}"/>
    <cellStyle name="Comma 2 4 3 2 10 2" xfId="8036" xr:uid="{3FA18D70-6398-4C6A-B160-404649CC505B}"/>
    <cellStyle name="Comma 2 4 3 2 10 2 2" xfId="18570" xr:uid="{5AF94967-E694-42F6-BF90-71011AFF2DD5}"/>
    <cellStyle name="Comma 2 4 3 2 10 3" xfId="10664" xr:uid="{238CE83C-8C87-44C6-A9DD-672A54903E91}"/>
    <cellStyle name="Comma 2 4 3 2 10 3 2" xfId="21198" xr:uid="{8F4B8A4C-8ED1-489C-8ED0-AA85DD37B68F}"/>
    <cellStyle name="Comma 2 4 3 2 10 4" xfId="13291" xr:uid="{D4D95144-2001-459B-BE67-84F65FD6FB8E}"/>
    <cellStyle name="Comma 2 4 3 2 10 4 2" xfId="23825" xr:uid="{06828835-1725-42CB-ABBB-3575F8DD36E6}"/>
    <cellStyle name="Comma 2 4 3 2 10 5" xfId="15943" xr:uid="{20D784FC-2773-4FF3-B910-F02E57CEED5D}"/>
    <cellStyle name="Comma 2 4 3 2 10 6" xfId="5404" xr:uid="{29A889C1-D73E-4517-A35E-860B91A59C77}"/>
    <cellStyle name="Comma 2 4 3 2 11" xfId="715" xr:uid="{00000000-0005-0000-0000-0000BC020000}"/>
    <cellStyle name="Comma 2 4 3 2 11 2" xfId="6080" xr:uid="{95338801-E0F8-46BE-88C2-C89ED6CF81CF}"/>
    <cellStyle name="Comma 2 4 3 2 11 2 2" xfId="16614" xr:uid="{0F569BF5-6CB6-4A89-8FEA-74695CED49C1}"/>
    <cellStyle name="Comma 2 4 3 2 11 3" xfId="8708" xr:uid="{7EEFC2A0-AC72-4E0F-B2E5-0643A7FDC786}"/>
    <cellStyle name="Comma 2 4 3 2 11 3 2" xfId="19242" xr:uid="{ACA7A247-A1A9-4FD7-8BB2-A1EE4A2A126C}"/>
    <cellStyle name="Comma 2 4 3 2 11 4" xfId="11335" xr:uid="{D1097FBA-174A-4B53-AADB-C180BDD7229E}"/>
    <cellStyle name="Comma 2 4 3 2 11 4 2" xfId="21869" xr:uid="{E8F9CA23-0926-4B21-B146-8241253BFA81}"/>
    <cellStyle name="Comma 2 4 3 2 11 5" xfId="13987" xr:uid="{8739A382-4BEC-4659-AF84-0D4AA7DB78DD}"/>
    <cellStyle name="Comma 2 4 3 2 11 6" xfId="3447" xr:uid="{3EB00DF3-E39D-403A-8A0E-CF86767D0AC9}"/>
    <cellStyle name="Comma 2 4 3 2 12" xfId="5517" xr:uid="{E0782EC2-3271-4E62-846D-A0A5EA29F6B8}"/>
    <cellStyle name="Comma 2 4 3 2 12 2" xfId="16051" xr:uid="{49A7D3EE-FF99-4AA9-9F47-CA0020548CDD}"/>
    <cellStyle name="Comma 2 4 3 2 13" xfId="8145" xr:uid="{01C94A7D-816B-4957-B890-434A024095EA}"/>
    <cellStyle name="Comma 2 4 3 2 13 2" xfId="18679" xr:uid="{9E00BDAE-DCD4-4E33-AD8C-4FCF827CA5E7}"/>
    <cellStyle name="Comma 2 4 3 2 14" xfId="10772" xr:uid="{18DAED8C-104E-470B-B524-135FAD5EEFE7}"/>
    <cellStyle name="Comma 2 4 3 2 14 2" xfId="21306" xr:uid="{238E2B11-773B-47F5-BA17-8AC44B2336B7}"/>
    <cellStyle name="Comma 2 4 3 2 15" xfId="13424" xr:uid="{253B4538-6BD0-4FF8-85E0-F474BE5EE498}"/>
    <cellStyle name="Comma 2 4 3 2 16" xfId="2884" xr:uid="{AB2DCF77-DD94-4069-A696-43041CD7BD71}"/>
    <cellStyle name="Comma 2 4 3 2 2" xfId="716" xr:uid="{00000000-0005-0000-0000-0000BD020000}"/>
    <cellStyle name="Comma 2 4 3 2 2 2" xfId="717" xr:uid="{00000000-0005-0000-0000-0000BE020000}"/>
    <cellStyle name="Comma 2 4 3 2 2 2 2" xfId="718" xr:uid="{00000000-0005-0000-0000-0000BF020000}"/>
    <cellStyle name="Comma 2 4 3 2 2 2 2 2" xfId="6083" xr:uid="{9F62FC33-6305-4351-A86E-77A3ECBEACD7}"/>
    <cellStyle name="Comma 2 4 3 2 2 2 2 2 2" xfId="16617" xr:uid="{4905DE51-C309-4E13-BCB6-3DE4EAA33081}"/>
    <cellStyle name="Comma 2 4 3 2 2 2 2 3" xfId="8711" xr:uid="{34D7E2FE-0AD7-4EB4-82BC-5DB27F3E513D}"/>
    <cellStyle name="Comma 2 4 3 2 2 2 2 3 2" xfId="19245" xr:uid="{D00FDB16-3565-428D-913E-F33D557F923E}"/>
    <cellStyle name="Comma 2 4 3 2 2 2 2 4" xfId="11338" xr:uid="{5C92ADD8-4A7F-42E6-AE04-3DB8E95F7EAF}"/>
    <cellStyle name="Comma 2 4 3 2 2 2 2 4 2" xfId="21872" xr:uid="{E20029FC-665A-4995-9E47-D471D2D9213A}"/>
    <cellStyle name="Comma 2 4 3 2 2 2 2 5" xfId="13990" xr:uid="{689CE01D-AC43-4963-8AF7-967A1FA15AD4}"/>
    <cellStyle name="Comma 2 4 3 2 2 2 2 6" xfId="3450" xr:uid="{B8570294-6CE7-44A5-A8C1-61CA3323FF14}"/>
    <cellStyle name="Comma 2 4 3 2 2 2 3" xfId="6082" xr:uid="{4186491D-CAE0-4055-B780-C2DA1B433CEC}"/>
    <cellStyle name="Comma 2 4 3 2 2 2 3 2" xfId="16616" xr:uid="{56F0EF0D-AED1-4596-8F88-443DDFEF8FC6}"/>
    <cellStyle name="Comma 2 4 3 2 2 2 4" xfId="8710" xr:uid="{4DC4FBE3-B412-450C-B000-3DB48BAFF41E}"/>
    <cellStyle name="Comma 2 4 3 2 2 2 4 2" xfId="19244" xr:uid="{44BF36D8-0786-4378-8B60-13D714E58E50}"/>
    <cellStyle name="Comma 2 4 3 2 2 2 5" xfId="11337" xr:uid="{FE96DB47-3287-44E0-870E-2B726B40FC61}"/>
    <cellStyle name="Comma 2 4 3 2 2 2 5 2" xfId="21871" xr:uid="{B74209FB-2EAC-4999-B875-A34F96CE7E1A}"/>
    <cellStyle name="Comma 2 4 3 2 2 2 6" xfId="13989" xr:uid="{E51E71FD-6D4D-44AA-86C4-2DD991EBEE45}"/>
    <cellStyle name="Comma 2 4 3 2 2 2 7" xfId="3449" xr:uid="{7E5815A3-7202-4759-BF11-790A36652B50}"/>
    <cellStyle name="Comma 2 4 3 2 2 3" xfId="719" xr:uid="{00000000-0005-0000-0000-0000C0020000}"/>
    <cellStyle name="Comma 2 4 3 2 2 3 2" xfId="6084" xr:uid="{936FBD6F-1C33-423A-A56E-CC460EF66C2B}"/>
    <cellStyle name="Comma 2 4 3 2 2 3 2 2" xfId="16618" xr:uid="{45D22B63-407E-4F03-88C0-F11548E9F3A8}"/>
    <cellStyle name="Comma 2 4 3 2 2 3 3" xfId="8712" xr:uid="{0328A2BA-6F61-4EB2-B553-F7B6A619917E}"/>
    <cellStyle name="Comma 2 4 3 2 2 3 3 2" xfId="19246" xr:uid="{E4DE9289-AEE3-43C6-A21C-02201D3FACD5}"/>
    <cellStyle name="Comma 2 4 3 2 2 3 4" xfId="11339" xr:uid="{441CAF35-953E-4E81-A85F-514ED6EF87EC}"/>
    <cellStyle name="Comma 2 4 3 2 2 3 4 2" xfId="21873" xr:uid="{9AC38988-14A3-468B-B855-332829FA4C8A}"/>
    <cellStyle name="Comma 2 4 3 2 2 3 5" xfId="13991" xr:uid="{45D32B28-4D0A-4A06-8E8A-5B7936EDF6E3}"/>
    <cellStyle name="Comma 2 4 3 2 2 3 6" xfId="3451" xr:uid="{F2D398A0-625D-4586-A144-916359B20712}"/>
    <cellStyle name="Comma 2 4 3 2 2 4" xfId="720" xr:uid="{00000000-0005-0000-0000-0000C1020000}"/>
    <cellStyle name="Comma 2 4 3 2 2 4 2" xfId="6085" xr:uid="{8E6B21F6-E466-43B9-8FF0-703C90609F7A}"/>
    <cellStyle name="Comma 2 4 3 2 2 4 2 2" xfId="16619" xr:uid="{E225596D-FA27-42BF-B3C9-DFE62BF3E98E}"/>
    <cellStyle name="Comma 2 4 3 2 2 4 3" xfId="8713" xr:uid="{636E55D8-0D36-4C13-80D8-E7DC64B6B821}"/>
    <cellStyle name="Comma 2 4 3 2 2 4 3 2" xfId="19247" xr:uid="{1FE1F1A7-6080-46C0-B27A-60776E7E70E6}"/>
    <cellStyle name="Comma 2 4 3 2 2 4 4" xfId="11340" xr:uid="{29E3C055-5AB9-4A51-8BCD-2D938448EB68}"/>
    <cellStyle name="Comma 2 4 3 2 2 4 4 2" xfId="21874" xr:uid="{68A78363-1324-4718-915A-9FD1D895C715}"/>
    <cellStyle name="Comma 2 4 3 2 2 4 5" xfId="13992" xr:uid="{8F443840-5536-43B1-A4E1-BB8F8C50A815}"/>
    <cellStyle name="Comma 2 4 3 2 2 4 6" xfId="3452" xr:uid="{C2258377-9166-4816-A5C6-3E4BA16C65DE}"/>
    <cellStyle name="Comma 2 4 3 2 2 5" xfId="6081" xr:uid="{741122F3-821B-4410-93C5-6F6D82653DFB}"/>
    <cellStyle name="Comma 2 4 3 2 2 5 2" xfId="16615" xr:uid="{91FC3D42-E539-4373-8551-E81759EF3F04}"/>
    <cellStyle name="Comma 2 4 3 2 2 6" xfId="8709" xr:uid="{C6FABD43-C363-4DFF-8C90-AAADD78561E4}"/>
    <cellStyle name="Comma 2 4 3 2 2 6 2" xfId="19243" xr:uid="{7A8A7ABB-CCC2-4D88-A640-1D7A3685CB77}"/>
    <cellStyle name="Comma 2 4 3 2 2 7" xfId="11336" xr:uid="{101EACE1-96BD-4CB8-9134-B35DD55D0364}"/>
    <cellStyle name="Comma 2 4 3 2 2 7 2" xfId="21870" xr:uid="{BE7446B9-1CCC-49D0-87E8-59D105152F8A}"/>
    <cellStyle name="Comma 2 4 3 2 2 8" xfId="13988" xr:uid="{388D11BB-ED02-4249-84F0-F6AF64C9BA14}"/>
    <cellStyle name="Comma 2 4 3 2 2 9" xfId="3448" xr:uid="{D731BC17-5E67-42B9-A75C-9EEC24D1B6E7}"/>
    <cellStyle name="Comma 2 4 3 2 3" xfId="721" xr:uid="{00000000-0005-0000-0000-0000C2020000}"/>
    <cellStyle name="Comma 2 4 3 2 3 2" xfId="722" xr:uid="{00000000-0005-0000-0000-0000C3020000}"/>
    <cellStyle name="Comma 2 4 3 2 3 2 2" xfId="723" xr:uid="{00000000-0005-0000-0000-0000C4020000}"/>
    <cellStyle name="Comma 2 4 3 2 3 2 2 2" xfId="6088" xr:uid="{0F05E824-D187-4360-AF38-9D04B3AF3CD6}"/>
    <cellStyle name="Comma 2 4 3 2 3 2 2 2 2" xfId="16622" xr:uid="{A1BAECB0-7CD3-4BCE-9770-43A595D65BA1}"/>
    <cellStyle name="Comma 2 4 3 2 3 2 2 3" xfId="8716" xr:uid="{DAD0633F-A766-4755-95B9-A8BE866B0AAB}"/>
    <cellStyle name="Comma 2 4 3 2 3 2 2 3 2" xfId="19250" xr:uid="{022FB281-46BB-4FE6-907A-2FE7A65B46E2}"/>
    <cellStyle name="Comma 2 4 3 2 3 2 2 4" xfId="11343" xr:uid="{A9A746EA-D2A2-44E8-A180-929739BFEA47}"/>
    <cellStyle name="Comma 2 4 3 2 3 2 2 4 2" xfId="21877" xr:uid="{CF7F6475-302B-4E77-98CB-430916F04EE8}"/>
    <cellStyle name="Comma 2 4 3 2 3 2 2 5" xfId="13995" xr:uid="{E1161D8C-709E-4617-8330-166F1B17DFBB}"/>
    <cellStyle name="Comma 2 4 3 2 3 2 2 6" xfId="3455" xr:uid="{767FE372-DF68-4577-ACBB-137AD5CBEE97}"/>
    <cellStyle name="Comma 2 4 3 2 3 2 3" xfId="6087" xr:uid="{8C27BF15-EE14-48CF-BD51-98AF677D7DBA}"/>
    <cellStyle name="Comma 2 4 3 2 3 2 3 2" xfId="16621" xr:uid="{4B467121-2496-4539-ACE9-69B1AF3A6CF2}"/>
    <cellStyle name="Comma 2 4 3 2 3 2 4" xfId="8715" xr:uid="{B7A42828-E484-4B9B-95C9-C036B2FCFA24}"/>
    <cellStyle name="Comma 2 4 3 2 3 2 4 2" xfId="19249" xr:uid="{A6AB9A6E-B38F-416D-8A39-1DFEA6226848}"/>
    <cellStyle name="Comma 2 4 3 2 3 2 5" xfId="11342" xr:uid="{FE8B0063-6C15-491D-A84C-EEFD564B1529}"/>
    <cellStyle name="Comma 2 4 3 2 3 2 5 2" xfId="21876" xr:uid="{E8DC6231-5E3E-4055-94A4-A6460648560D}"/>
    <cellStyle name="Comma 2 4 3 2 3 2 6" xfId="13994" xr:uid="{41821942-7E9D-4B50-9F3B-0141841F4597}"/>
    <cellStyle name="Comma 2 4 3 2 3 2 7" xfId="3454" xr:uid="{81B1C8A8-46B7-43AA-AD90-7BF6AEDFE6A0}"/>
    <cellStyle name="Comma 2 4 3 2 3 3" xfId="724" xr:uid="{00000000-0005-0000-0000-0000C5020000}"/>
    <cellStyle name="Comma 2 4 3 2 3 3 2" xfId="6089" xr:uid="{0A27E93B-C380-4F00-891E-FC5667F5837A}"/>
    <cellStyle name="Comma 2 4 3 2 3 3 2 2" xfId="16623" xr:uid="{1082D85F-545D-4115-B417-C66852978CB5}"/>
    <cellStyle name="Comma 2 4 3 2 3 3 3" xfId="8717" xr:uid="{BED8045B-1974-4EED-8BF1-827CC73091F0}"/>
    <cellStyle name="Comma 2 4 3 2 3 3 3 2" xfId="19251" xr:uid="{FAA479C1-26B6-491D-8FE0-9919AE994DEB}"/>
    <cellStyle name="Comma 2 4 3 2 3 3 4" xfId="11344" xr:uid="{F46A065C-500C-4DAD-9652-4403BF3B7C20}"/>
    <cellStyle name="Comma 2 4 3 2 3 3 4 2" xfId="21878" xr:uid="{AA8DA3CF-FE3D-49AC-B80C-A66AA03550EF}"/>
    <cellStyle name="Comma 2 4 3 2 3 3 5" xfId="13996" xr:uid="{79A7B1C7-CE73-4ED8-AEEF-EC252DF9DB9B}"/>
    <cellStyle name="Comma 2 4 3 2 3 3 6" xfId="3456" xr:uid="{4086D56A-A9FF-4CA6-AAE7-6A3BA08DBDA4}"/>
    <cellStyle name="Comma 2 4 3 2 3 4" xfId="725" xr:uid="{00000000-0005-0000-0000-0000C6020000}"/>
    <cellStyle name="Comma 2 4 3 2 3 4 2" xfId="6090" xr:uid="{86006D34-0EFA-44B7-84CF-B74687B23DC0}"/>
    <cellStyle name="Comma 2 4 3 2 3 4 2 2" xfId="16624" xr:uid="{0C0D1D4C-7FB7-4B52-9309-7EA01577BCB4}"/>
    <cellStyle name="Comma 2 4 3 2 3 4 3" xfId="8718" xr:uid="{7244ADB5-BE4A-438A-9684-601D756D8515}"/>
    <cellStyle name="Comma 2 4 3 2 3 4 3 2" xfId="19252" xr:uid="{56A372B9-B62F-4540-BF5B-F05A11AAD360}"/>
    <cellStyle name="Comma 2 4 3 2 3 4 4" xfId="11345" xr:uid="{D9DF40B1-443E-4770-AB94-4B6975461200}"/>
    <cellStyle name="Comma 2 4 3 2 3 4 4 2" xfId="21879" xr:uid="{9715341E-D83C-4640-86CB-82AB8DCF3A22}"/>
    <cellStyle name="Comma 2 4 3 2 3 4 5" xfId="13997" xr:uid="{382073D3-A4B4-4FE3-B2FB-F3805F40F281}"/>
    <cellStyle name="Comma 2 4 3 2 3 4 6" xfId="3457" xr:uid="{434C4D95-E751-442E-8085-FAFC8DAE4D47}"/>
    <cellStyle name="Comma 2 4 3 2 3 5" xfId="6086" xr:uid="{7E9F685C-9CD6-4FE5-87FC-9CB3C6A2D2A2}"/>
    <cellStyle name="Comma 2 4 3 2 3 5 2" xfId="16620" xr:uid="{F28BA754-70D7-4084-B302-9AE9B132780C}"/>
    <cellStyle name="Comma 2 4 3 2 3 6" xfId="8714" xr:uid="{AE629BBF-1F0F-4332-9400-A5493E6AD537}"/>
    <cellStyle name="Comma 2 4 3 2 3 6 2" xfId="19248" xr:uid="{6E222BA2-B7BD-49EB-A098-5C34D4399900}"/>
    <cellStyle name="Comma 2 4 3 2 3 7" xfId="11341" xr:uid="{EA22414F-7216-4054-9429-E4663045C7A6}"/>
    <cellStyle name="Comma 2 4 3 2 3 7 2" xfId="21875" xr:uid="{E2CA1611-7633-4D14-A7B6-3CC752D7B3D9}"/>
    <cellStyle name="Comma 2 4 3 2 3 8" xfId="13993" xr:uid="{D30699B7-A5D9-4696-9B68-5B7330D3CB82}"/>
    <cellStyle name="Comma 2 4 3 2 3 9" xfId="3453" xr:uid="{E7E7E5C8-677F-4AF2-B463-44F4C26D1D76}"/>
    <cellStyle name="Comma 2 4 3 2 4" xfId="726" xr:uid="{00000000-0005-0000-0000-0000C7020000}"/>
    <cellStyle name="Comma 2 4 3 2 4 2" xfId="727" xr:uid="{00000000-0005-0000-0000-0000C8020000}"/>
    <cellStyle name="Comma 2 4 3 2 4 2 2" xfId="728" xr:uid="{00000000-0005-0000-0000-0000C9020000}"/>
    <cellStyle name="Comma 2 4 3 2 4 2 2 2" xfId="6093" xr:uid="{BCC502A2-3DA6-4738-B829-3A847BC3E87F}"/>
    <cellStyle name="Comma 2 4 3 2 4 2 2 2 2" xfId="16627" xr:uid="{BF70EE98-5051-4F05-AA5B-380522896771}"/>
    <cellStyle name="Comma 2 4 3 2 4 2 2 3" xfId="8721" xr:uid="{7DC8105D-A8E9-49C0-9948-17CC705E6218}"/>
    <cellStyle name="Comma 2 4 3 2 4 2 2 3 2" xfId="19255" xr:uid="{F85F24B9-42F5-4C1E-85DF-A9FF5C5CA443}"/>
    <cellStyle name="Comma 2 4 3 2 4 2 2 4" xfId="11348" xr:uid="{8B41D1EB-CBEB-40E0-9122-DB8794158748}"/>
    <cellStyle name="Comma 2 4 3 2 4 2 2 4 2" xfId="21882" xr:uid="{DBF06EBB-92D6-4BAA-8CDA-667BCDA7ED58}"/>
    <cellStyle name="Comma 2 4 3 2 4 2 2 5" xfId="14000" xr:uid="{D87725C1-214A-4707-AA0C-085B53174EB9}"/>
    <cellStyle name="Comma 2 4 3 2 4 2 2 6" xfId="3460" xr:uid="{A6607445-E727-4195-9F70-C38A562298EF}"/>
    <cellStyle name="Comma 2 4 3 2 4 2 3" xfId="6092" xr:uid="{6C1B41D4-F6C9-4A5B-8258-ACD77B47E719}"/>
    <cellStyle name="Comma 2 4 3 2 4 2 3 2" xfId="16626" xr:uid="{269191F3-D3DA-4631-8769-47F0C44A78E6}"/>
    <cellStyle name="Comma 2 4 3 2 4 2 4" xfId="8720" xr:uid="{496584F5-6B19-4DE3-9F8E-BB68F915C0A1}"/>
    <cellStyle name="Comma 2 4 3 2 4 2 4 2" xfId="19254" xr:uid="{B561763D-E87A-4B39-9DBF-38C226250772}"/>
    <cellStyle name="Comma 2 4 3 2 4 2 5" xfId="11347" xr:uid="{39482653-325E-4383-92D5-361C40DEF684}"/>
    <cellStyle name="Comma 2 4 3 2 4 2 5 2" xfId="21881" xr:uid="{6426FB83-9367-4115-B0DB-035F6FFA3266}"/>
    <cellStyle name="Comma 2 4 3 2 4 2 6" xfId="13999" xr:uid="{09F6E283-0FDE-4A33-9A9D-2E1EC758358D}"/>
    <cellStyle name="Comma 2 4 3 2 4 2 7" xfId="3459" xr:uid="{044A7570-CA46-4ECE-904C-B79993EDA6D0}"/>
    <cellStyle name="Comma 2 4 3 2 4 3" xfId="729" xr:uid="{00000000-0005-0000-0000-0000CA020000}"/>
    <cellStyle name="Comma 2 4 3 2 4 3 2" xfId="6094" xr:uid="{39D95842-E9C4-4F1F-8CAA-8C0A4B67103A}"/>
    <cellStyle name="Comma 2 4 3 2 4 3 2 2" xfId="16628" xr:uid="{E20B7BBA-E92C-4CA8-B4F2-711B094DE119}"/>
    <cellStyle name="Comma 2 4 3 2 4 3 3" xfId="8722" xr:uid="{095FB318-4EAD-4053-AE2C-1226356C04DE}"/>
    <cellStyle name="Comma 2 4 3 2 4 3 3 2" xfId="19256" xr:uid="{FCD3A890-90BE-4C6F-B0A0-EA5EAE93DDCA}"/>
    <cellStyle name="Comma 2 4 3 2 4 3 4" xfId="11349" xr:uid="{916ABC0E-0F11-40D8-AEBD-3932C930EDA3}"/>
    <cellStyle name="Comma 2 4 3 2 4 3 4 2" xfId="21883" xr:uid="{70244B79-EC1F-4F46-B5F5-5E6C03249779}"/>
    <cellStyle name="Comma 2 4 3 2 4 3 5" xfId="14001" xr:uid="{0E061C24-0222-4ED5-BF90-E3741C42AA09}"/>
    <cellStyle name="Comma 2 4 3 2 4 3 6" xfId="3461" xr:uid="{5D0F4F9C-38BA-44EF-A4B6-E92A564651A6}"/>
    <cellStyle name="Comma 2 4 3 2 4 4" xfId="730" xr:uid="{00000000-0005-0000-0000-0000CB020000}"/>
    <cellStyle name="Comma 2 4 3 2 4 4 2" xfId="6095" xr:uid="{76DAA03F-458A-4279-B794-FD03CF80BD80}"/>
    <cellStyle name="Comma 2 4 3 2 4 4 2 2" xfId="16629" xr:uid="{DB4C57AD-9DFE-4B34-B612-438FB16CCBAF}"/>
    <cellStyle name="Comma 2 4 3 2 4 4 3" xfId="8723" xr:uid="{0F5868DA-EB3F-4F66-9D11-84C91933D136}"/>
    <cellStyle name="Comma 2 4 3 2 4 4 3 2" xfId="19257" xr:uid="{A02CA497-BDAE-442C-A1EA-673FFEDBA8F6}"/>
    <cellStyle name="Comma 2 4 3 2 4 4 4" xfId="11350" xr:uid="{2B68F54E-77AB-4455-88BC-4A73035D6BFD}"/>
    <cellStyle name="Comma 2 4 3 2 4 4 4 2" xfId="21884" xr:uid="{0E3C9B31-CBA8-4AAD-A24A-DBCDDEB03ADE}"/>
    <cellStyle name="Comma 2 4 3 2 4 4 5" xfId="14002" xr:uid="{7D7AFE91-5988-4F40-AF9C-FDB76F151557}"/>
    <cellStyle name="Comma 2 4 3 2 4 4 6" xfId="3462" xr:uid="{C62C8F04-586E-473E-992A-E834D01923CC}"/>
    <cellStyle name="Comma 2 4 3 2 4 5" xfId="6091" xr:uid="{003E2A9A-3682-4D1B-BD38-771BBA33FEA1}"/>
    <cellStyle name="Comma 2 4 3 2 4 5 2" xfId="16625" xr:uid="{A1979EE7-9B88-4B3C-9144-CF77BA93D1D0}"/>
    <cellStyle name="Comma 2 4 3 2 4 6" xfId="8719" xr:uid="{773289C2-D5E5-44C7-9358-9D94EAE91A52}"/>
    <cellStyle name="Comma 2 4 3 2 4 6 2" xfId="19253" xr:uid="{AF526D1B-82A4-4BF1-934D-300F5418DF6B}"/>
    <cellStyle name="Comma 2 4 3 2 4 7" xfId="11346" xr:uid="{8EAF391D-D4BE-45E6-9418-65AEA9FFE5DB}"/>
    <cellStyle name="Comma 2 4 3 2 4 7 2" xfId="21880" xr:uid="{F6592118-6E5F-46C3-888C-FA47F7FA31B2}"/>
    <cellStyle name="Comma 2 4 3 2 4 8" xfId="13998" xr:uid="{7C148E95-3462-4BDF-B3EE-0CC6B723C95E}"/>
    <cellStyle name="Comma 2 4 3 2 4 9" xfId="3458" xr:uid="{31061542-5D1F-4969-8120-3C8D2AB920A2}"/>
    <cellStyle name="Comma 2 4 3 2 5" xfId="731" xr:uid="{00000000-0005-0000-0000-0000CC020000}"/>
    <cellStyle name="Comma 2 4 3 2 5 2" xfId="732" xr:uid="{00000000-0005-0000-0000-0000CD020000}"/>
    <cellStyle name="Comma 2 4 3 2 5 2 2" xfId="733" xr:uid="{00000000-0005-0000-0000-0000CE020000}"/>
    <cellStyle name="Comma 2 4 3 2 5 2 2 2" xfId="6098" xr:uid="{74E90FA5-0DC5-44FE-8525-2373E47A0EFB}"/>
    <cellStyle name="Comma 2 4 3 2 5 2 2 2 2" xfId="16632" xr:uid="{EF5DF254-2A3C-499F-AEB3-49353AE8D8F2}"/>
    <cellStyle name="Comma 2 4 3 2 5 2 2 3" xfId="8726" xr:uid="{01F91BC6-6CED-48D8-82E4-E59E1E0E4A36}"/>
    <cellStyle name="Comma 2 4 3 2 5 2 2 3 2" xfId="19260" xr:uid="{6C599C24-2418-45E2-8C64-080F29833C6B}"/>
    <cellStyle name="Comma 2 4 3 2 5 2 2 4" xfId="11353" xr:uid="{BA023D5F-AECD-45E5-A4A1-4C29A6A560D8}"/>
    <cellStyle name="Comma 2 4 3 2 5 2 2 4 2" xfId="21887" xr:uid="{BDFD2571-79E2-4BAC-9C8E-534D332A1455}"/>
    <cellStyle name="Comma 2 4 3 2 5 2 2 5" xfId="14005" xr:uid="{11CAA1A0-8389-47FD-84A3-4AFC1622AFB6}"/>
    <cellStyle name="Comma 2 4 3 2 5 2 2 6" xfId="3465" xr:uid="{C4E45962-82E8-4EB9-8AC3-B395FB7A0919}"/>
    <cellStyle name="Comma 2 4 3 2 5 2 3" xfId="6097" xr:uid="{477C9E8F-1B2D-4F2F-95F0-BAE7CD9F1215}"/>
    <cellStyle name="Comma 2 4 3 2 5 2 3 2" xfId="16631" xr:uid="{8B69EEB2-E5D1-4649-B754-CF329E670437}"/>
    <cellStyle name="Comma 2 4 3 2 5 2 4" xfId="8725" xr:uid="{7A639C90-DF3A-43CF-AA9E-47FCD4F5E53E}"/>
    <cellStyle name="Comma 2 4 3 2 5 2 4 2" xfId="19259" xr:uid="{624BE150-E3CC-4E79-8F43-B59C410ADAB0}"/>
    <cellStyle name="Comma 2 4 3 2 5 2 5" xfId="11352" xr:uid="{D3A93581-1957-4FC8-AFF5-E525B6281217}"/>
    <cellStyle name="Comma 2 4 3 2 5 2 5 2" xfId="21886" xr:uid="{6381CAA8-3CB3-4232-8110-16C5222FFAA0}"/>
    <cellStyle name="Comma 2 4 3 2 5 2 6" xfId="14004" xr:uid="{FD87E142-84B6-4B22-A0A3-61B7AB59EC95}"/>
    <cellStyle name="Comma 2 4 3 2 5 2 7" xfId="3464" xr:uid="{573BD904-CF8C-4353-80D5-F68664BD3A4B}"/>
    <cellStyle name="Comma 2 4 3 2 5 3" xfId="734" xr:uid="{00000000-0005-0000-0000-0000CF020000}"/>
    <cellStyle name="Comma 2 4 3 2 5 3 2" xfId="6099" xr:uid="{7687F352-42DD-45F0-A5E8-7E38648D88B9}"/>
    <cellStyle name="Comma 2 4 3 2 5 3 2 2" xfId="16633" xr:uid="{FAC95DF2-FD5F-41C4-9741-59E0D63EBAAA}"/>
    <cellStyle name="Comma 2 4 3 2 5 3 3" xfId="8727" xr:uid="{7C7A690B-B251-477C-9823-FB4D958ED5EA}"/>
    <cellStyle name="Comma 2 4 3 2 5 3 3 2" xfId="19261" xr:uid="{15B046B5-1AB9-47C1-9012-A22EAA683C17}"/>
    <cellStyle name="Comma 2 4 3 2 5 3 4" xfId="11354" xr:uid="{BCB440D8-C0DE-483F-AFA0-7E3DA7AB6F26}"/>
    <cellStyle name="Comma 2 4 3 2 5 3 4 2" xfId="21888" xr:uid="{BC40EA93-83F7-49F4-91B5-1446618ACFFA}"/>
    <cellStyle name="Comma 2 4 3 2 5 3 5" xfId="14006" xr:uid="{0C694F33-7444-4A66-8774-D0F69E34200F}"/>
    <cellStyle name="Comma 2 4 3 2 5 3 6" xfId="3466" xr:uid="{2813020F-29D0-4850-8759-3766A975A1B4}"/>
    <cellStyle name="Comma 2 4 3 2 5 4" xfId="735" xr:uid="{00000000-0005-0000-0000-0000D0020000}"/>
    <cellStyle name="Comma 2 4 3 2 5 4 2" xfId="6100" xr:uid="{C0E59795-90E5-4293-8C12-5C6E99FAC6C3}"/>
    <cellStyle name="Comma 2 4 3 2 5 4 2 2" xfId="16634" xr:uid="{8EF74747-32CD-4944-A264-C3A4BD9D298E}"/>
    <cellStyle name="Comma 2 4 3 2 5 4 3" xfId="8728" xr:uid="{EA3EC900-6AE4-4B69-8DA4-DE662C9130B2}"/>
    <cellStyle name="Comma 2 4 3 2 5 4 3 2" xfId="19262" xr:uid="{04FF29E0-ADF3-4BEC-A4C4-084E5B310AB2}"/>
    <cellStyle name="Comma 2 4 3 2 5 4 4" xfId="11355" xr:uid="{EF9F6E84-49AC-4951-BAE7-D6D64E571528}"/>
    <cellStyle name="Comma 2 4 3 2 5 4 4 2" xfId="21889" xr:uid="{849291B8-BB94-478B-97D2-9DD8C0913FAF}"/>
    <cellStyle name="Comma 2 4 3 2 5 4 5" xfId="14007" xr:uid="{E1797887-F31F-4321-BB26-DDA06F04F4B6}"/>
    <cellStyle name="Comma 2 4 3 2 5 4 6" xfId="3467" xr:uid="{0F3752AD-06B8-4D6D-AB6F-5DB4BB234030}"/>
    <cellStyle name="Comma 2 4 3 2 5 5" xfId="6096" xr:uid="{BC36FE25-D247-4494-A4A8-5A6069A95ED5}"/>
    <cellStyle name="Comma 2 4 3 2 5 5 2" xfId="16630" xr:uid="{C2813774-703D-4499-9664-4D7CA6C5E7AB}"/>
    <cellStyle name="Comma 2 4 3 2 5 6" xfId="8724" xr:uid="{BC57C0C5-CA8D-4588-9B38-CCA4F11EFFC4}"/>
    <cellStyle name="Comma 2 4 3 2 5 6 2" xfId="19258" xr:uid="{7EBD5C5E-4FA9-48D9-BB88-C7DABA77AA7F}"/>
    <cellStyle name="Comma 2 4 3 2 5 7" xfId="11351" xr:uid="{025AE655-B772-41E3-AFEC-4123FCC8214E}"/>
    <cellStyle name="Comma 2 4 3 2 5 7 2" xfId="21885" xr:uid="{4757D32D-18C7-47EC-8C84-BB77CAEBA53B}"/>
    <cellStyle name="Comma 2 4 3 2 5 8" xfId="14003" xr:uid="{CAF127A2-0055-4A6F-808D-94F4DB0D2C66}"/>
    <cellStyle name="Comma 2 4 3 2 5 9" xfId="3463" xr:uid="{12526323-C85D-4E6D-A8AA-B84CDF048803}"/>
    <cellStyle name="Comma 2 4 3 2 6" xfId="736" xr:uid="{00000000-0005-0000-0000-0000D1020000}"/>
    <cellStyle name="Comma 2 4 3 2 6 2" xfId="737" xr:uid="{00000000-0005-0000-0000-0000D2020000}"/>
    <cellStyle name="Comma 2 4 3 2 6 2 2" xfId="6102" xr:uid="{6B5CDFAD-457A-4A6C-92B5-0B0844F2F090}"/>
    <cellStyle name="Comma 2 4 3 2 6 2 2 2" xfId="16636" xr:uid="{71A91EE1-88BB-4F00-960F-EFF39430CD49}"/>
    <cellStyle name="Comma 2 4 3 2 6 2 3" xfId="8730" xr:uid="{9A9509E7-B797-4310-B313-D6AB76258509}"/>
    <cellStyle name="Comma 2 4 3 2 6 2 3 2" xfId="19264" xr:uid="{393C96CB-5C42-4047-8A37-C59C1406E655}"/>
    <cellStyle name="Comma 2 4 3 2 6 2 4" xfId="11357" xr:uid="{F40355C3-DB46-480C-B8C2-7B4A878095D4}"/>
    <cellStyle name="Comma 2 4 3 2 6 2 4 2" xfId="21891" xr:uid="{B7FD4327-99C1-4D0E-9A77-BE20B8706E72}"/>
    <cellStyle name="Comma 2 4 3 2 6 2 5" xfId="14009" xr:uid="{AB0A1FBB-1C0E-4404-99F5-B1BA6CCC23F7}"/>
    <cellStyle name="Comma 2 4 3 2 6 2 6" xfId="3469" xr:uid="{9C663F30-D139-4639-87E5-18DEA018FB6C}"/>
    <cellStyle name="Comma 2 4 3 2 6 3" xfId="738" xr:uid="{00000000-0005-0000-0000-0000D3020000}"/>
    <cellStyle name="Comma 2 4 3 2 6 3 2" xfId="6103" xr:uid="{75D54AA9-6C7B-48B6-85E4-AD0C22EFD151}"/>
    <cellStyle name="Comma 2 4 3 2 6 3 2 2" xfId="16637" xr:uid="{429C6F42-FC2D-477C-8A36-70D9B387F456}"/>
    <cellStyle name="Comma 2 4 3 2 6 3 3" xfId="8731" xr:uid="{DE258BF7-0426-4594-ABA4-008CB000A34F}"/>
    <cellStyle name="Comma 2 4 3 2 6 3 3 2" xfId="19265" xr:uid="{71C44A50-031D-4F21-925C-47DE74CEC54C}"/>
    <cellStyle name="Comma 2 4 3 2 6 3 4" xfId="11358" xr:uid="{C7EAFDC1-3A1E-42AE-9CCF-F0E63F327F65}"/>
    <cellStyle name="Comma 2 4 3 2 6 3 4 2" xfId="21892" xr:uid="{C93CB3DE-7DE3-404B-8478-96E0FD7FFC86}"/>
    <cellStyle name="Comma 2 4 3 2 6 3 5" xfId="14010" xr:uid="{AC1C0794-2545-43C4-9E01-4520813E945B}"/>
    <cellStyle name="Comma 2 4 3 2 6 3 6" xfId="3470" xr:uid="{5C787776-919E-44D5-A754-E53B4DF1EDC4}"/>
    <cellStyle name="Comma 2 4 3 2 6 4" xfId="6101" xr:uid="{5AA01909-520F-4884-B429-599FDD601AC6}"/>
    <cellStyle name="Comma 2 4 3 2 6 4 2" xfId="16635" xr:uid="{736BF8BD-E48E-4598-9B40-2B69E711B7B5}"/>
    <cellStyle name="Comma 2 4 3 2 6 5" xfId="8729" xr:uid="{4BE5869F-F526-43D9-90FA-6F6F9BAA60A9}"/>
    <cellStyle name="Comma 2 4 3 2 6 5 2" xfId="19263" xr:uid="{65442AEB-2CB3-40D8-877E-EE8764F8E046}"/>
    <cellStyle name="Comma 2 4 3 2 6 6" xfId="11356" xr:uid="{808A8EC5-CFE3-4206-89B0-37B79EDBC964}"/>
    <cellStyle name="Comma 2 4 3 2 6 6 2" xfId="21890" xr:uid="{5207C684-B6C0-43EE-A441-8EEE07D30B5C}"/>
    <cellStyle name="Comma 2 4 3 2 6 7" xfId="14008" xr:uid="{343862FC-B7B3-4051-AA75-621F8AC7BAB9}"/>
    <cellStyle name="Comma 2 4 3 2 6 8" xfId="3468" xr:uid="{70825A27-6425-4047-95F8-FA580FA03ED0}"/>
    <cellStyle name="Comma 2 4 3 2 7" xfId="739" xr:uid="{00000000-0005-0000-0000-0000D4020000}"/>
    <cellStyle name="Comma 2 4 3 2 7 2" xfId="740" xr:uid="{00000000-0005-0000-0000-0000D5020000}"/>
    <cellStyle name="Comma 2 4 3 2 7 2 2" xfId="6105" xr:uid="{F1D75384-6D88-44C8-939D-2D60BE48864B}"/>
    <cellStyle name="Comma 2 4 3 2 7 2 2 2" xfId="16639" xr:uid="{C2BCA24C-0A45-4E06-BF03-1DF3B87F56B7}"/>
    <cellStyle name="Comma 2 4 3 2 7 2 3" xfId="8733" xr:uid="{89880B85-A195-4276-AB9F-7D31EC019623}"/>
    <cellStyle name="Comma 2 4 3 2 7 2 3 2" xfId="19267" xr:uid="{3148A8AA-5847-4F36-A0C1-E63632FFEAAD}"/>
    <cellStyle name="Comma 2 4 3 2 7 2 4" xfId="11360" xr:uid="{8981CB0F-4569-43E9-8565-C584D058CBE1}"/>
    <cellStyle name="Comma 2 4 3 2 7 2 4 2" xfId="21894" xr:uid="{A2901EC3-A831-416B-A242-C69F9F44C40A}"/>
    <cellStyle name="Comma 2 4 3 2 7 2 5" xfId="14012" xr:uid="{F5A2EF34-A31C-4116-A539-0F0B643E0564}"/>
    <cellStyle name="Comma 2 4 3 2 7 2 6" xfId="3472" xr:uid="{59C56A17-9A67-4570-8210-FBA93C6B7AA5}"/>
    <cellStyle name="Comma 2 4 3 2 7 3" xfId="6104" xr:uid="{C5D83498-1D68-41AD-AC59-069DAEFE2428}"/>
    <cellStyle name="Comma 2 4 3 2 7 3 2" xfId="16638" xr:uid="{E494DFB6-2BB1-4832-A9E0-FCE26F932659}"/>
    <cellStyle name="Comma 2 4 3 2 7 4" xfId="8732" xr:uid="{5466A44C-BCC7-4AAF-9D5B-D5C9E7FDB5ED}"/>
    <cellStyle name="Comma 2 4 3 2 7 4 2" xfId="19266" xr:uid="{63AB6B05-79CB-4C22-8E6C-3251684FFA12}"/>
    <cellStyle name="Comma 2 4 3 2 7 5" xfId="11359" xr:uid="{326D28B1-27B5-47A4-A62F-01C2DFBB4B02}"/>
    <cellStyle name="Comma 2 4 3 2 7 5 2" xfId="21893" xr:uid="{F26093E6-BAA6-462B-B112-5C8D752D6377}"/>
    <cellStyle name="Comma 2 4 3 2 7 6" xfId="14011" xr:uid="{CDD7ADC6-C1EF-483F-B53D-53EE258E53D1}"/>
    <cellStyle name="Comma 2 4 3 2 7 7" xfId="3471" xr:uid="{5CF07A17-5CE6-49C4-BA97-67F417DB41B8}"/>
    <cellStyle name="Comma 2 4 3 2 8" xfId="741" xr:uid="{00000000-0005-0000-0000-0000D6020000}"/>
    <cellStyle name="Comma 2 4 3 2 8 2" xfId="6106" xr:uid="{F8107AC7-65AB-4E96-B20E-C996EBBA3B4F}"/>
    <cellStyle name="Comma 2 4 3 2 8 2 2" xfId="16640" xr:uid="{28C9B4FF-1188-4A39-AA43-179218F2B9CC}"/>
    <cellStyle name="Comma 2 4 3 2 8 3" xfId="8734" xr:uid="{012D83FE-5EB8-4DA0-9494-FEF35FCFE96E}"/>
    <cellStyle name="Comma 2 4 3 2 8 3 2" xfId="19268" xr:uid="{565018D0-33E7-43C6-8B9B-E5E42E8BB07C}"/>
    <cellStyle name="Comma 2 4 3 2 8 4" xfId="11361" xr:uid="{FD26ECC7-8095-4269-B8D5-B4D46AD47224}"/>
    <cellStyle name="Comma 2 4 3 2 8 4 2" xfId="21895" xr:uid="{25A4376D-CC5D-4F6E-9276-DC0185F6B770}"/>
    <cellStyle name="Comma 2 4 3 2 8 5" xfId="14013" xr:uid="{84A0BC9B-2B1D-449B-833B-13445087DD04}"/>
    <cellStyle name="Comma 2 4 3 2 8 6" xfId="3473" xr:uid="{51EBFEA2-9E52-4C6D-AF45-A310848B33C9}"/>
    <cellStyle name="Comma 2 4 3 2 9" xfId="742" xr:uid="{00000000-0005-0000-0000-0000D7020000}"/>
    <cellStyle name="Comma 2 4 3 2 9 2" xfId="6107" xr:uid="{2EA6FA3A-E508-4ADF-B13B-A8B6E5D9ACB2}"/>
    <cellStyle name="Comma 2 4 3 2 9 2 2" xfId="16641" xr:uid="{6E336202-3545-420E-91F6-7A232DCF5A13}"/>
    <cellStyle name="Comma 2 4 3 2 9 3" xfId="8735" xr:uid="{6E16578A-0977-4C6D-AC4E-7F361DFC0DC6}"/>
    <cellStyle name="Comma 2 4 3 2 9 3 2" xfId="19269" xr:uid="{096DBFB5-81EC-433C-B5D9-D36548BE5B7A}"/>
    <cellStyle name="Comma 2 4 3 2 9 4" xfId="11362" xr:uid="{AF671395-E054-4BB4-826C-31C5537F5D05}"/>
    <cellStyle name="Comma 2 4 3 2 9 4 2" xfId="21896" xr:uid="{307B1BB5-59CD-4FBB-BA8E-AAC69A3ADE45}"/>
    <cellStyle name="Comma 2 4 3 2 9 5" xfId="14014" xr:uid="{3ADD2FFF-0447-4A35-99B3-DB9DC27FBCD1}"/>
    <cellStyle name="Comma 2 4 3 2 9 6" xfId="3474" xr:uid="{98BF957F-B15F-415A-90F9-439DE0E2F055}"/>
    <cellStyle name="Comma 2 4 3 3" xfId="743" xr:uid="{00000000-0005-0000-0000-0000D8020000}"/>
    <cellStyle name="Comma 2 4 3 3 2" xfId="744" xr:uid="{00000000-0005-0000-0000-0000D9020000}"/>
    <cellStyle name="Comma 2 4 3 3 2 2" xfId="745" xr:uid="{00000000-0005-0000-0000-0000DA020000}"/>
    <cellStyle name="Comma 2 4 3 3 2 2 2" xfId="6110" xr:uid="{D7E9F3E1-90EF-4954-B632-03ACF430C6DB}"/>
    <cellStyle name="Comma 2 4 3 3 2 2 2 2" xfId="16644" xr:uid="{7285CE24-8058-4B02-B230-0121F5AE25C0}"/>
    <cellStyle name="Comma 2 4 3 3 2 2 3" xfId="8738" xr:uid="{F696855A-91AD-4308-AE48-8DB593F48F17}"/>
    <cellStyle name="Comma 2 4 3 3 2 2 3 2" xfId="19272" xr:uid="{C4B82148-8F95-470B-9BC4-0CC7BF71135E}"/>
    <cellStyle name="Comma 2 4 3 3 2 2 4" xfId="11365" xr:uid="{B99DDCF6-B958-432E-A21F-5B61D56286FF}"/>
    <cellStyle name="Comma 2 4 3 3 2 2 4 2" xfId="21899" xr:uid="{9A68916E-4BA3-4E09-84AC-5370AA6B4134}"/>
    <cellStyle name="Comma 2 4 3 3 2 2 5" xfId="14017" xr:uid="{32E9324D-E08F-48CA-A9D1-80D1FAF85FCA}"/>
    <cellStyle name="Comma 2 4 3 3 2 2 6" xfId="3477" xr:uid="{23AA7BEB-49B2-498E-9A5C-76D7E89211A5}"/>
    <cellStyle name="Comma 2 4 3 3 2 3" xfId="6109" xr:uid="{1E768A77-A650-434D-A8CD-6E5866F95CC5}"/>
    <cellStyle name="Comma 2 4 3 3 2 3 2" xfId="16643" xr:uid="{9730D3D3-A9D7-41C1-88B4-DFA301D216C5}"/>
    <cellStyle name="Comma 2 4 3 3 2 4" xfId="8737" xr:uid="{8D36E1AB-060B-47DA-9A62-B8AA11A9A3C2}"/>
    <cellStyle name="Comma 2 4 3 3 2 4 2" xfId="19271" xr:uid="{78DBEE5F-1602-4E5E-A823-10AE6AB0D0E6}"/>
    <cellStyle name="Comma 2 4 3 3 2 5" xfId="11364" xr:uid="{C9F2C09C-E63D-4368-A4A6-7DFB71EC84D7}"/>
    <cellStyle name="Comma 2 4 3 3 2 5 2" xfId="21898" xr:uid="{695AD0C5-5F52-47F1-BCA4-BC087AB89AEE}"/>
    <cellStyle name="Comma 2 4 3 3 2 6" xfId="14016" xr:uid="{E6508D73-8195-416E-8C12-6423219177DE}"/>
    <cellStyle name="Comma 2 4 3 3 2 7" xfId="3476" xr:uid="{036FC3FB-D78C-4D16-A4BD-5D2E5D6AFD29}"/>
    <cellStyle name="Comma 2 4 3 3 3" xfId="746" xr:uid="{00000000-0005-0000-0000-0000DB020000}"/>
    <cellStyle name="Comma 2 4 3 3 3 2" xfId="6111" xr:uid="{EEFD5F95-40F0-4947-88FC-261E26057061}"/>
    <cellStyle name="Comma 2 4 3 3 3 2 2" xfId="16645" xr:uid="{A8D71B7E-0CDF-4342-A05D-2EDECAF4EBDF}"/>
    <cellStyle name="Comma 2 4 3 3 3 3" xfId="8739" xr:uid="{7C440568-BAD6-4BCE-B0E6-B47B001B2238}"/>
    <cellStyle name="Comma 2 4 3 3 3 3 2" xfId="19273" xr:uid="{97AFAF1C-7A5A-4BB0-8821-8C7C5E2CEC1B}"/>
    <cellStyle name="Comma 2 4 3 3 3 4" xfId="11366" xr:uid="{A6520C01-F3DE-43D5-A6E2-6E75AF41A772}"/>
    <cellStyle name="Comma 2 4 3 3 3 4 2" xfId="21900" xr:uid="{523449A5-653F-434E-A54D-3CE4303EE402}"/>
    <cellStyle name="Comma 2 4 3 3 3 5" xfId="14018" xr:uid="{5A8888EE-9861-4073-89A4-97C73B8CBB0C}"/>
    <cellStyle name="Comma 2 4 3 3 3 6" xfId="3478" xr:uid="{8F110897-F861-410C-AF98-F7C72B56F804}"/>
    <cellStyle name="Comma 2 4 3 3 4" xfId="747" xr:uid="{00000000-0005-0000-0000-0000DC020000}"/>
    <cellStyle name="Comma 2 4 3 3 4 2" xfId="6112" xr:uid="{50519700-0CE5-454B-99F1-68A2D4FDBEDF}"/>
    <cellStyle name="Comma 2 4 3 3 4 2 2" xfId="16646" xr:uid="{2EB9D18D-3787-4A30-AC8E-926913D25D54}"/>
    <cellStyle name="Comma 2 4 3 3 4 3" xfId="8740" xr:uid="{55B4C8B6-6E45-499B-8E9E-AE9B3E0EACB5}"/>
    <cellStyle name="Comma 2 4 3 3 4 3 2" xfId="19274" xr:uid="{950FC23E-D75B-4980-917D-DEC428DC6B57}"/>
    <cellStyle name="Comma 2 4 3 3 4 4" xfId="11367" xr:uid="{2CF210B3-C3DA-4D49-B7F6-886347D1A900}"/>
    <cellStyle name="Comma 2 4 3 3 4 4 2" xfId="21901" xr:uid="{C0CB58FE-8B62-4944-81A1-5F8111AE1522}"/>
    <cellStyle name="Comma 2 4 3 3 4 5" xfId="14019" xr:uid="{1B0BD5CB-96FA-46D1-A26A-A522D0DA0407}"/>
    <cellStyle name="Comma 2 4 3 3 4 6" xfId="3479" xr:uid="{C4B104DB-B955-4936-BCAE-80ED3479D42B}"/>
    <cellStyle name="Comma 2 4 3 3 5" xfId="6108" xr:uid="{6053F11E-EA0E-428D-B74E-E86FFBE91BAA}"/>
    <cellStyle name="Comma 2 4 3 3 5 2" xfId="16642" xr:uid="{94760D14-17DB-4FA0-9CD7-F3D713668156}"/>
    <cellStyle name="Comma 2 4 3 3 6" xfId="8736" xr:uid="{1DCCB10A-83A2-4D53-BCE2-346590EE6C43}"/>
    <cellStyle name="Comma 2 4 3 3 6 2" xfId="19270" xr:uid="{5694BFB0-96B8-480E-8605-2AA47206ADA1}"/>
    <cellStyle name="Comma 2 4 3 3 7" xfId="11363" xr:uid="{806DD0D3-439D-40F5-947B-8A9FBD8B81D5}"/>
    <cellStyle name="Comma 2 4 3 3 7 2" xfId="21897" xr:uid="{B4C9762A-E21A-4419-A331-A4E43DAF3C80}"/>
    <cellStyle name="Comma 2 4 3 3 8" xfId="14015" xr:uid="{3B04A29F-BE77-4743-BFAC-66C9415C056D}"/>
    <cellStyle name="Comma 2 4 3 3 9" xfId="3475" xr:uid="{6F038692-9632-492B-8264-E00C7EF8430D}"/>
    <cellStyle name="Comma 2 4 3 4" xfId="748" xr:uid="{00000000-0005-0000-0000-0000DD020000}"/>
    <cellStyle name="Comma 2 4 3 4 2" xfId="749" xr:uid="{00000000-0005-0000-0000-0000DE020000}"/>
    <cellStyle name="Comma 2 4 3 4 2 2" xfId="750" xr:uid="{00000000-0005-0000-0000-0000DF020000}"/>
    <cellStyle name="Comma 2 4 3 4 2 2 2" xfId="6115" xr:uid="{F4091DEC-EF77-4CC3-9B5D-771CA1DEE552}"/>
    <cellStyle name="Comma 2 4 3 4 2 2 2 2" xfId="16649" xr:uid="{36ECEBB9-69C4-4E77-93FD-5E85183D0142}"/>
    <cellStyle name="Comma 2 4 3 4 2 2 3" xfId="8743" xr:uid="{6944A8E5-66D1-4138-A813-09BD8AC1ED73}"/>
    <cellStyle name="Comma 2 4 3 4 2 2 3 2" xfId="19277" xr:uid="{56CC0C35-7356-47D7-91DB-B833E4D699E8}"/>
    <cellStyle name="Comma 2 4 3 4 2 2 4" xfId="11370" xr:uid="{EE8C27F1-FF2C-478A-A3EC-4F9161287767}"/>
    <cellStyle name="Comma 2 4 3 4 2 2 4 2" xfId="21904" xr:uid="{CEC76092-33CD-4502-BC1E-3E6C14993CBE}"/>
    <cellStyle name="Comma 2 4 3 4 2 2 5" xfId="14022" xr:uid="{127EE06C-EFD0-4959-9D2D-D88766F7B007}"/>
    <cellStyle name="Comma 2 4 3 4 2 2 6" xfId="3482" xr:uid="{EAE3020B-2336-4911-B627-6EC5F6BFE926}"/>
    <cellStyle name="Comma 2 4 3 4 2 3" xfId="6114" xr:uid="{AEC41BDF-FFAC-48DD-8272-22237C63B722}"/>
    <cellStyle name="Comma 2 4 3 4 2 3 2" xfId="16648" xr:uid="{7A3EE34D-591F-4113-87DF-D6DEABDD0DAA}"/>
    <cellStyle name="Comma 2 4 3 4 2 4" xfId="8742" xr:uid="{8B0CD9E0-84B4-4EAD-A11E-DCF191B6D672}"/>
    <cellStyle name="Comma 2 4 3 4 2 4 2" xfId="19276" xr:uid="{0994C481-ED7D-40D8-9AE8-EC08C9673C50}"/>
    <cellStyle name="Comma 2 4 3 4 2 5" xfId="11369" xr:uid="{F428B6DE-B4D7-451B-A95A-4A5E05B703D6}"/>
    <cellStyle name="Comma 2 4 3 4 2 5 2" xfId="21903" xr:uid="{6D8E0C45-C2E3-4EE5-80DC-C11A64AEF84C}"/>
    <cellStyle name="Comma 2 4 3 4 2 6" xfId="14021" xr:uid="{D4A83A3F-9023-41E7-BBAC-A5D0D533C8A9}"/>
    <cellStyle name="Comma 2 4 3 4 2 7" xfId="3481" xr:uid="{59EB3C0A-B24C-405C-9B00-8CBB3BD3E281}"/>
    <cellStyle name="Comma 2 4 3 4 3" xfId="751" xr:uid="{00000000-0005-0000-0000-0000E0020000}"/>
    <cellStyle name="Comma 2 4 3 4 3 2" xfId="6116" xr:uid="{547943AE-5235-497E-B23D-40929A82CE46}"/>
    <cellStyle name="Comma 2 4 3 4 3 2 2" xfId="16650" xr:uid="{0429D3CC-3491-4B5B-BD01-F6B4498FA9F7}"/>
    <cellStyle name="Comma 2 4 3 4 3 3" xfId="8744" xr:uid="{57228277-ED21-42EF-BC97-35CD70A81DC8}"/>
    <cellStyle name="Comma 2 4 3 4 3 3 2" xfId="19278" xr:uid="{70CB69D3-4A19-4F93-BB8C-52EDB679CBDF}"/>
    <cellStyle name="Comma 2 4 3 4 3 4" xfId="11371" xr:uid="{AB39A0E3-8293-42FB-B975-5AC893758B3E}"/>
    <cellStyle name="Comma 2 4 3 4 3 4 2" xfId="21905" xr:uid="{D3F7F2D2-6945-4695-904C-638E0C638817}"/>
    <cellStyle name="Comma 2 4 3 4 3 5" xfId="14023" xr:uid="{02894726-0EA9-400D-90AF-586928BB5C5B}"/>
    <cellStyle name="Comma 2 4 3 4 3 6" xfId="3483" xr:uid="{53477FD5-A9AF-46E1-B674-58FA0C07DFB0}"/>
    <cellStyle name="Comma 2 4 3 4 4" xfId="752" xr:uid="{00000000-0005-0000-0000-0000E1020000}"/>
    <cellStyle name="Comma 2 4 3 4 4 2" xfId="6117" xr:uid="{B815FF37-AEAB-4BE1-84DE-1CB4980BA4FA}"/>
    <cellStyle name="Comma 2 4 3 4 4 2 2" xfId="16651" xr:uid="{C78C30FF-D522-42F0-9E30-8AFF2B2F30CB}"/>
    <cellStyle name="Comma 2 4 3 4 4 3" xfId="8745" xr:uid="{A09ECE63-09B2-49A3-B9ED-9C50BB283ADB}"/>
    <cellStyle name="Comma 2 4 3 4 4 3 2" xfId="19279" xr:uid="{C97A1EFA-A457-4376-B4A5-6CE4450806FF}"/>
    <cellStyle name="Comma 2 4 3 4 4 4" xfId="11372" xr:uid="{2B80702A-22E6-4DD9-AE13-CAAF9D1FDC45}"/>
    <cellStyle name="Comma 2 4 3 4 4 4 2" xfId="21906" xr:uid="{CB5E731F-453B-4D97-A441-D56777772CB2}"/>
    <cellStyle name="Comma 2 4 3 4 4 5" xfId="14024" xr:uid="{2A125819-BF8C-45D4-9450-FAFBEB2C9B0B}"/>
    <cellStyle name="Comma 2 4 3 4 4 6" xfId="3484" xr:uid="{DA89AC17-EDFD-46F9-93B6-AB145B5314E0}"/>
    <cellStyle name="Comma 2 4 3 4 5" xfId="6113" xr:uid="{EA5A6782-28EE-431C-B533-8B95D02A67F4}"/>
    <cellStyle name="Comma 2 4 3 4 5 2" xfId="16647" xr:uid="{E4B8968B-A811-4382-AD77-4D0E778303DB}"/>
    <cellStyle name="Comma 2 4 3 4 6" xfId="8741" xr:uid="{2E2D7E3B-35BA-4766-8955-4DCFCFBC77D9}"/>
    <cellStyle name="Comma 2 4 3 4 6 2" xfId="19275" xr:uid="{A69C19C5-5B7B-4035-BC3F-183E2ACAE00F}"/>
    <cellStyle name="Comma 2 4 3 4 7" xfId="11368" xr:uid="{9923BA2C-21F6-4278-AFB7-01BE88469276}"/>
    <cellStyle name="Comma 2 4 3 4 7 2" xfId="21902" xr:uid="{939242B4-9EA6-4568-B7D6-94EB37D18B53}"/>
    <cellStyle name="Comma 2 4 3 4 8" xfId="14020" xr:uid="{2D89B711-94A0-4C70-9BCC-121A58633F61}"/>
    <cellStyle name="Comma 2 4 3 4 9" xfId="3480" xr:uid="{F3411C81-1050-421B-910B-6A426D177EA7}"/>
    <cellStyle name="Comma 2 4 3 5" xfId="753" xr:uid="{00000000-0005-0000-0000-0000E2020000}"/>
    <cellStyle name="Comma 2 4 3 5 2" xfId="754" xr:uid="{00000000-0005-0000-0000-0000E3020000}"/>
    <cellStyle name="Comma 2 4 3 5 2 2" xfId="755" xr:uid="{00000000-0005-0000-0000-0000E4020000}"/>
    <cellStyle name="Comma 2 4 3 5 2 2 2" xfId="6120" xr:uid="{971389B4-8C4F-46A2-A4F8-1BB838F3B809}"/>
    <cellStyle name="Comma 2 4 3 5 2 2 2 2" xfId="16654" xr:uid="{B2F53DA0-DC4F-4D86-AC0F-7CBA875E5F48}"/>
    <cellStyle name="Comma 2 4 3 5 2 2 3" xfId="8748" xr:uid="{D35A8A00-B0E6-4970-A4E2-0FAEF26BD5FE}"/>
    <cellStyle name="Comma 2 4 3 5 2 2 3 2" xfId="19282" xr:uid="{387AB09D-BA82-4D8C-A748-252BAA3A36C9}"/>
    <cellStyle name="Comma 2 4 3 5 2 2 4" xfId="11375" xr:uid="{A2C592F6-ABD2-4317-9BE0-0E32E80E9F06}"/>
    <cellStyle name="Comma 2 4 3 5 2 2 4 2" xfId="21909" xr:uid="{A46B3F9F-DA65-4A6D-B4AC-35D3E8460F7A}"/>
    <cellStyle name="Comma 2 4 3 5 2 2 5" xfId="14027" xr:uid="{1B73BF91-5835-44F2-82C5-70A744A1EE2D}"/>
    <cellStyle name="Comma 2 4 3 5 2 2 6" xfId="3487" xr:uid="{170A6D1E-D8C2-4087-8367-46E84EAEE3D9}"/>
    <cellStyle name="Comma 2 4 3 5 2 3" xfId="6119" xr:uid="{E5235456-1155-4721-A768-250951D55BDA}"/>
    <cellStyle name="Comma 2 4 3 5 2 3 2" xfId="16653" xr:uid="{D353BE2C-58DC-4620-B729-0CBFA7E20A42}"/>
    <cellStyle name="Comma 2 4 3 5 2 4" xfId="8747" xr:uid="{57BC0271-9F11-4868-9472-F78DD098862A}"/>
    <cellStyle name="Comma 2 4 3 5 2 4 2" xfId="19281" xr:uid="{C1E435F5-86D8-4D86-A822-F5AB51FFEBB4}"/>
    <cellStyle name="Comma 2 4 3 5 2 5" xfId="11374" xr:uid="{11FB2EEF-FA24-404F-81EB-02534273AF7F}"/>
    <cellStyle name="Comma 2 4 3 5 2 5 2" xfId="21908" xr:uid="{BEF8FAF9-48C9-44F7-897D-E9FD11814A79}"/>
    <cellStyle name="Comma 2 4 3 5 2 6" xfId="14026" xr:uid="{CC5FA63C-E3BA-4458-A7AD-0D2867A5D3B0}"/>
    <cellStyle name="Comma 2 4 3 5 2 7" xfId="3486" xr:uid="{D8A40C46-38B6-47B4-AB08-024559474D14}"/>
    <cellStyle name="Comma 2 4 3 5 3" xfId="756" xr:uid="{00000000-0005-0000-0000-0000E5020000}"/>
    <cellStyle name="Comma 2 4 3 5 3 2" xfId="6121" xr:uid="{8765DDF4-C08B-4708-A504-4482EAF999BE}"/>
    <cellStyle name="Comma 2 4 3 5 3 2 2" xfId="16655" xr:uid="{859D1DCC-7EAF-4639-B728-D03A621A24B0}"/>
    <cellStyle name="Comma 2 4 3 5 3 3" xfId="8749" xr:uid="{D036A940-812A-40C8-880D-08E5E69662FE}"/>
    <cellStyle name="Comma 2 4 3 5 3 3 2" xfId="19283" xr:uid="{FFA7F523-E67A-4E3A-AF72-49DDD2403562}"/>
    <cellStyle name="Comma 2 4 3 5 3 4" xfId="11376" xr:uid="{845548E3-FEF6-4E1A-87F0-7B3E4B943D5C}"/>
    <cellStyle name="Comma 2 4 3 5 3 4 2" xfId="21910" xr:uid="{8547281B-56AB-4E51-8B3F-296CF135D915}"/>
    <cellStyle name="Comma 2 4 3 5 3 5" xfId="14028" xr:uid="{DFDA6F2C-B89D-4432-BBDB-C08BD6EB8CEE}"/>
    <cellStyle name="Comma 2 4 3 5 3 6" xfId="3488" xr:uid="{1154221C-C78E-4746-AEDB-72615E28A606}"/>
    <cellStyle name="Comma 2 4 3 5 4" xfId="757" xr:uid="{00000000-0005-0000-0000-0000E6020000}"/>
    <cellStyle name="Comma 2 4 3 5 4 2" xfId="6122" xr:uid="{1F968303-588A-4BBA-A257-94FC62189895}"/>
    <cellStyle name="Comma 2 4 3 5 4 2 2" xfId="16656" xr:uid="{AA55B2D4-939A-461A-92F9-C99D3E4A3BAE}"/>
    <cellStyle name="Comma 2 4 3 5 4 3" xfId="8750" xr:uid="{16E932E0-C2F2-4EB7-8F6F-1390A3C89D5E}"/>
    <cellStyle name="Comma 2 4 3 5 4 3 2" xfId="19284" xr:uid="{6A536D76-C89D-41D7-B3C0-24AB00D5AAD2}"/>
    <cellStyle name="Comma 2 4 3 5 4 4" xfId="11377" xr:uid="{2C9E29BB-AF64-4168-8222-EA858F6EDBC3}"/>
    <cellStyle name="Comma 2 4 3 5 4 4 2" xfId="21911" xr:uid="{B81B84D5-0C1B-4A67-8F91-2D095832AE02}"/>
    <cellStyle name="Comma 2 4 3 5 4 5" xfId="14029" xr:uid="{3C1857E0-5D9F-4F70-80C2-594E9412775C}"/>
    <cellStyle name="Comma 2 4 3 5 4 6" xfId="3489" xr:uid="{BFEE502B-B53A-44F4-9B9B-21DE9BFCFC78}"/>
    <cellStyle name="Comma 2 4 3 5 5" xfId="6118" xr:uid="{970BCDCA-5FD5-44C6-9256-6B19A9C5EAAA}"/>
    <cellStyle name="Comma 2 4 3 5 5 2" xfId="16652" xr:uid="{B839AF37-27B8-4A9F-91AB-FC6C43C6CB19}"/>
    <cellStyle name="Comma 2 4 3 5 6" xfId="8746" xr:uid="{9BAF334F-DA1E-40D8-B5A8-68273DA787EB}"/>
    <cellStyle name="Comma 2 4 3 5 6 2" xfId="19280" xr:uid="{3E6EA6F2-EC03-49CC-A269-71579FA45AF9}"/>
    <cellStyle name="Comma 2 4 3 5 7" xfId="11373" xr:uid="{2CD92867-9852-4999-89ED-1C8C39B2301E}"/>
    <cellStyle name="Comma 2 4 3 5 7 2" xfId="21907" xr:uid="{7E9CE016-F468-4B10-9484-F030B1A955F0}"/>
    <cellStyle name="Comma 2 4 3 5 8" xfId="14025" xr:uid="{ADB7D400-70DC-497B-9D89-E8844C354B1B}"/>
    <cellStyle name="Comma 2 4 3 5 9" xfId="3485" xr:uid="{CE49FD44-B380-4A3A-A703-C84E45D133C5}"/>
    <cellStyle name="Comma 2 4 3 6" xfId="758" xr:uid="{00000000-0005-0000-0000-0000E7020000}"/>
    <cellStyle name="Comma 2 4 3 6 2" xfId="759" xr:uid="{00000000-0005-0000-0000-0000E8020000}"/>
    <cellStyle name="Comma 2 4 3 6 2 2" xfId="760" xr:uid="{00000000-0005-0000-0000-0000E9020000}"/>
    <cellStyle name="Comma 2 4 3 6 2 2 2" xfId="6125" xr:uid="{3DD3F454-C2EA-4F24-9176-2C127760F77A}"/>
    <cellStyle name="Comma 2 4 3 6 2 2 2 2" xfId="16659" xr:uid="{D1D787C6-6DEC-4F7C-83D4-683F2DF57532}"/>
    <cellStyle name="Comma 2 4 3 6 2 2 3" xfId="8753" xr:uid="{14CF6DF5-35A9-4DE9-8758-E4A6CCA1D325}"/>
    <cellStyle name="Comma 2 4 3 6 2 2 3 2" xfId="19287" xr:uid="{5271890E-0812-4259-BD9E-AA461F08563C}"/>
    <cellStyle name="Comma 2 4 3 6 2 2 4" xfId="11380" xr:uid="{932A7C01-AA93-4FB1-8CE3-71ED76D5779A}"/>
    <cellStyle name="Comma 2 4 3 6 2 2 4 2" xfId="21914" xr:uid="{BAC5D24A-D53B-4B50-8BF0-A97F4B1709A5}"/>
    <cellStyle name="Comma 2 4 3 6 2 2 5" xfId="14032" xr:uid="{A0DF0D46-0350-4E44-8223-4019E99852B6}"/>
    <cellStyle name="Comma 2 4 3 6 2 2 6" xfId="3492" xr:uid="{6216F54D-48EE-44C8-BADD-F3912C1E56B7}"/>
    <cellStyle name="Comma 2 4 3 6 2 3" xfId="6124" xr:uid="{9007B387-DF04-4C9B-BEC1-7BD737FAC1F9}"/>
    <cellStyle name="Comma 2 4 3 6 2 3 2" xfId="16658" xr:uid="{2C3EC91F-6E61-4512-AE67-AA0206CFC602}"/>
    <cellStyle name="Comma 2 4 3 6 2 4" xfId="8752" xr:uid="{365CD117-F872-44A3-A318-EA250FDBEC28}"/>
    <cellStyle name="Comma 2 4 3 6 2 4 2" xfId="19286" xr:uid="{0FE832E6-4263-4291-A0C2-730BECFCCF25}"/>
    <cellStyle name="Comma 2 4 3 6 2 5" xfId="11379" xr:uid="{D6933F1B-4E45-473C-94D8-5EEA5E93888B}"/>
    <cellStyle name="Comma 2 4 3 6 2 5 2" xfId="21913" xr:uid="{5F88DCCC-B172-4C53-8922-84A463AB14D4}"/>
    <cellStyle name="Comma 2 4 3 6 2 6" xfId="14031" xr:uid="{C7B739BA-8443-4707-A5CC-DF0EEE770B6B}"/>
    <cellStyle name="Comma 2 4 3 6 2 7" xfId="3491" xr:uid="{6599CCE5-3001-47CB-B536-A09C66893086}"/>
    <cellStyle name="Comma 2 4 3 6 3" xfId="761" xr:uid="{00000000-0005-0000-0000-0000EA020000}"/>
    <cellStyle name="Comma 2 4 3 6 3 2" xfId="6126" xr:uid="{A573CE79-EC9A-4126-9748-3D9B4D7D8695}"/>
    <cellStyle name="Comma 2 4 3 6 3 2 2" xfId="16660" xr:uid="{CEE9B2AF-EC7A-461F-8B69-3FAE4C69FF59}"/>
    <cellStyle name="Comma 2 4 3 6 3 3" xfId="8754" xr:uid="{1A7C6E65-E45B-49A5-BBBE-B8413BE415A9}"/>
    <cellStyle name="Comma 2 4 3 6 3 3 2" xfId="19288" xr:uid="{BB37C630-1E5B-4EAC-B357-C4B8A7D24838}"/>
    <cellStyle name="Comma 2 4 3 6 3 4" xfId="11381" xr:uid="{817704EE-A487-4908-ACAE-89D0BACA041A}"/>
    <cellStyle name="Comma 2 4 3 6 3 4 2" xfId="21915" xr:uid="{93758E41-2117-46D0-9FBA-398A2AFAA3CE}"/>
    <cellStyle name="Comma 2 4 3 6 3 5" xfId="14033" xr:uid="{E4ED5D22-C63C-4436-9489-609FDE931385}"/>
    <cellStyle name="Comma 2 4 3 6 3 6" xfId="3493" xr:uid="{AC358E65-930C-4406-954E-1F44C3EC3F0F}"/>
    <cellStyle name="Comma 2 4 3 6 4" xfId="762" xr:uid="{00000000-0005-0000-0000-0000EB020000}"/>
    <cellStyle name="Comma 2 4 3 6 4 2" xfId="6127" xr:uid="{F84EB0AA-95F0-4FB6-88F5-61DC4B0BE8A0}"/>
    <cellStyle name="Comma 2 4 3 6 4 2 2" xfId="16661" xr:uid="{928A4435-DC37-4387-A8A3-88D3DB237DD5}"/>
    <cellStyle name="Comma 2 4 3 6 4 3" xfId="8755" xr:uid="{CBC91D95-764F-4CDC-A215-BF08348C9DAA}"/>
    <cellStyle name="Comma 2 4 3 6 4 3 2" xfId="19289" xr:uid="{09CD7B78-28F2-456B-A478-C4B0107F9801}"/>
    <cellStyle name="Comma 2 4 3 6 4 4" xfId="11382" xr:uid="{894CBADD-37E2-455B-9CFF-A43227AB4DC0}"/>
    <cellStyle name="Comma 2 4 3 6 4 4 2" xfId="21916" xr:uid="{32B0FA11-5DE6-496D-AAB6-8FC5D42C8E6A}"/>
    <cellStyle name="Comma 2 4 3 6 4 5" xfId="14034" xr:uid="{FD435F90-93A0-4F51-9D8B-3D80357CCF15}"/>
    <cellStyle name="Comma 2 4 3 6 4 6" xfId="3494" xr:uid="{1B87EDB7-CC1F-4BFB-8976-25AA11C2B0EF}"/>
    <cellStyle name="Comma 2 4 3 6 5" xfId="6123" xr:uid="{DF20F603-B45A-48F6-B974-8A28C85768CE}"/>
    <cellStyle name="Comma 2 4 3 6 5 2" xfId="16657" xr:uid="{93499D5D-6835-4556-83DD-016DB49D0DC7}"/>
    <cellStyle name="Comma 2 4 3 6 6" xfId="8751" xr:uid="{2CAD9B96-AE34-489B-AFE2-DD7860DF1000}"/>
    <cellStyle name="Comma 2 4 3 6 6 2" xfId="19285" xr:uid="{84045DBE-7462-4BA1-B3FE-BF0118C0690E}"/>
    <cellStyle name="Comma 2 4 3 6 7" xfId="11378" xr:uid="{1DF896E7-60DB-43E2-8F14-485A8D238579}"/>
    <cellStyle name="Comma 2 4 3 6 7 2" xfId="21912" xr:uid="{9301A20E-778E-43AF-91F6-8D8839FBF1FE}"/>
    <cellStyle name="Comma 2 4 3 6 8" xfId="14030" xr:uid="{13CC2490-A89F-4E69-BCC0-ED42484E7A7C}"/>
    <cellStyle name="Comma 2 4 3 6 9" xfId="3490" xr:uid="{79DE0668-FD99-492E-B4B5-3D50A0D672C0}"/>
    <cellStyle name="Comma 2 4 3 7" xfId="763" xr:uid="{00000000-0005-0000-0000-0000EC020000}"/>
    <cellStyle name="Comma 2 4 3 7 2" xfId="764" xr:uid="{00000000-0005-0000-0000-0000ED020000}"/>
    <cellStyle name="Comma 2 4 3 7 2 2" xfId="6129" xr:uid="{E199D1CE-A49C-4A9A-9AD1-0126158E7DD9}"/>
    <cellStyle name="Comma 2 4 3 7 2 2 2" xfId="16663" xr:uid="{789CE64B-12BF-41A8-A5D5-1251F97F1ED5}"/>
    <cellStyle name="Comma 2 4 3 7 2 3" xfId="8757" xr:uid="{4D41B191-65FE-4542-8AD1-F624341EC0AB}"/>
    <cellStyle name="Comma 2 4 3 7 2 3 2" xfId="19291" xr:uid="{1B469CC9-70AE-400F-B0CC-A573F9BE4FDA}"/>
    <cellStyle name="Comma 2 4 3 7 2 4" xfId="11384" xr:uid="{2EF68C15-96C3-4195-8396-B95D38CDE896}"/>
    <cellStyle name="Comma 2 4 3 7 2 4 2" xfId="21918" xr:uid="{35227808-2F90-4F3C-A05A-73069CB191D7}"/>
    <cellStyle name="Comma 2 4 3 7 2 5" xfId="14036" xr:uid="{25755A5E-94B9-4781-ABDE-9B5DABA98751}"/>
    <cellStyle name="Comma 2 4 3 7 2 6" xfId="3496" xr:uid="{8DDBF65D-3189-4A99-825E-225BDEB364FF}"/>
    <cellStyle name="Comma 2 4 3 7 3" xfId="765" xr:uid="{00000000-0005-0000-0000-0000EE020000}"/>
    <cellStyle name="Comma 2 4 3 7 3 2" xfId="6130" xr:uid="{B6DED4CB-B890-4FD8-AC9E-7261AA7CCD13}"/>
    <cellStyle name="Comma 2 4 3 7 3 2 2" xfId="16664" xr:uid="{5DA50FC3-2C2A-4D65-8312-A8839A73E1CD}"/>
    <cellStyle name="Comma 2 4 3 7 3 3" xfId="8758" xr:uid="{22FD5ACF-0F8C-480B-AE0D-64A873597E7A}"/>
    <cellStyle name="Comma 2 4 3 7 3 3 2" xfId="19292" xr:uid="{B84C44C6-4E82-4046-A0D1-03EC8535E232}"/>
    <cellStyle name="Comma 2 4 3 7 3 4" xfId="11385" xr:uid="{81A708F7-7237-4F70-B744-2B8BF286B277}"/>
    <cellStyle name="Comma 2 4 3 7 3 4 2" xfId="21919" xr:uid="{E0F9B0BC-B9E8-4A00-A66C-1C7A4794AFC5}"/>
    <cellStyle name="Comma 2 4 3 7 3 5" xfId="14037" xr:uid="{A74DBBCB-6983-4CBE-9C76-23DAC8CEA84E}"/>
    <cellStyle name="Comma 2 4 3 7 3 6" xfId="3497" xr:uid="{7B5B1DC9-AB9D-4DF6-B2BF-E881F8E8CFFC}"/>
    <cellStyle name="Comma 2 4 3 7 4" xfId="6128" xr:uid="{3677B913-682A-4912-83EA-4833511AF872}"/>
    <cellStyle name="Comma 2 4 3 7 4 2" xfId="16662" xr:uid="{7F48B646-9D28-47E2-B48D-02CF09F6B9D1}"/>
    <cellStyle name="Comma 2 4 3 7 5" xfId="8756" xr:uid="{E41B4013-5007-4B68-9342-9E41799F10BD}"/>
    <cellStyle name="Comma 2 4 3 7 5 2" xfId="19290" xr:uid="{60146701-91E2-4ED5-8FF8-9725D3DBD030}"/>
    <cellStyle name="Comma 2 4 3 7 6" xfId="11383" xr:uid="{2AFD6E2D-AF84-462F-9103-BF458E01EDAE}"/>
    <cellStyle name="Comma 2 4 3 7 6 2" xfId="21917" xr:uid="{20FFAF21-3F87-4164-A097-A9A485CC05B2}"/>
    <cellStyle name="Comma 2 4 3 7 7" xfId="14035" xr:uid="{E61405C1-989C-47AB-9C12-EBE4FFEEEC1A}"/>
    <cellStyle name="Comma 2 4 3 7 8" xfId="3495" xr:uid="{D4BBB089-E7A8-4089-A041-665CE1D21621}"/>
    <cellStyle name="Comma 2 4 3 8" xfId="766" xr:uid="{00000000-0005-0000-0000-0000EF020000}"/>
    <cellStyle name="Comma 2 4 3 8 2" xfId="767" xr:uid="{00000000-0005-0000-0000-0000F0020000}"/>
    <cellStyle name="Comma 2 4 3 8 2 2" xfId="6132" xr:uid="{91A8ADC0-63F7-459B-8B35-7DCFD6E4F190}"/>
    <cellStyle name="Comma 2 4 3 8 2 2 2" xfId="16666" xr:uid="{371DBD66-EC03-457D-A07E-9E29D4C32305}"/>
    <cellStyle name="Comma 2 4 3 8 2 3" xfId="8760" xr:uid="{307768BF-5CAC-4F01-A154-EA0C27484E64}"/>
    <cellStyle name="Comma 2 4 3 8 2 3 2" xfId="19294" xr:uid="{E26EFF72-5080-4517-A50C-675769A1B306}"/>
    <cellStyle name="Comma 2 4 3 8 2 4" xfId="11387" xr:uid="{1D360723-9CED-44EA-A225-AFA97942C4B7}"/>
    <cellStyle name="Comma 2 4 3 8 2 4 2" xfId="21921" xr:uid="{0551BB76-A1B9-454B-9F8B-847FE5154917}"/>
    <cellStyle name="Comma 2 4 3 8 2 5" xfId="14039" xr:uid="{ECC929DA-5FD9-4D67-A306-578972BC31C1}"/>
    <cellStyle name="Comma 2 4 3 8 2 6" xfId="3499" xr:uid="{81E9B2A6-47A3-48A0-AB21-5DB0EEC69C45}"/>
    <cellStyle name="Comma 2 4 3 8 3" xfId="6131" xr:uid="{B361633A-A617-4FAE-A4FC-04876DC425F1}"/>
    <cellStyle name="Comma 2 4 3 8 3 2" xfId="16665" xr:uid="{52EDE651-C979-4621-B249-F4C03B9E8681}"/>
    <cellStyle name="Comma 2 4 3 8 4" xfId="8759" xr:uid="{658B19A7-76D3-499C-AF43-A26B8C54D4A1}"/>
    <cellStyle name="Comma 2 4 3 8 4 2" xfId="19293" xr:uid="{DF471CEE-DD79-4CCC-A92F-19F0E09D62F1}"/>
    <cellStyle name="Comma 2 4 3 8 5" xfId="11386" xr:uid="{D9DC9392-D2A8-4AE2-9F74-B7245A62EE93}"/>
    <cellStyle name="Comma 2 4 3 8 5 2" xfId="21920" xr:uid="{7FCE351C-74C9-47AB-9288-18539306E38E}"/>
    <cellStyle name="Comma 2 4 3 8 6" xfId="14038" xr:uid="{E699ADF7-8C0F-49C2-829A-DCB02693CD7A}"/>
    <cellStyle name="Comma 2 4 3 8 7" xfId="3498" xr:uid="{39A2C461-1EE3-49C8-8ECC-440954D14D55}"/>
    <cellStyle name="Comma 2 4 3 9" xfId="768" xr:uid="{00000000-0005-0000-0000-0000F1020000}"/>
    <cellStyle name="Comma 2 4 3 9 2" xfId="6133" xr:uid="{E16283F1-4001-4405-8D66-E6744757D022}"/>
    <cellStyle name="Comma 2 4 3 9 2 2" xfId="16667" xr:uid="{A0E72FE0-B6B7-4C72-A802-24FFF99E6C23}"/>
    <cellStyle name="Comma 2 4 3 9 3" xfId="8761" xr:uid="{9904668A-13B4-4023-8200-62EEF1A9EFF3}"/>
    <cellStyle name="Comma 2 4 3 9 3 2" xfId="19295" xr:uid="{F0DDCB7B-5196-44D2-815C-04447FFA144A}"/>
    <cellStyle name="Comma 2 4 3 9 4" xfId="11388" xr:uid="{89998D97-C732-4989-B703-4DA86ED5DCDE}"/>
    <cellStyle name="Comma 2 4 3 9 4 2" xfId="21922" xr:uid="{076FD95F-6523-4774-B7A9-A68F36C91172}"/>
    <cellStyle name="Comma 2 4 3 9 5" xfId="14040" xr:uid="{7B556951-45E2-4477-A861-42E45D2551DF}"/>
    <cellStyle name="Comma 2 4 3 9 6" xfId="3500" xr:uid="{907AD0EB-DFEC-4703-BC7F-4A48EDD8B962}"/>
    <cellStyle name="Comma 2 4 4" xfId="114" xr:uid="{00000000-0005-0000-0000-0000F2020000}"/>
    <cellStyle name="Comma 2 4 4 10" xfId="770" xr:uid="{00000000-0005-0000-0000-0000F3020000}"/>
    <cellStyle name="Comma 2 4 4 10 2" xfId="6135" xr:uid="{B414AAF7-E81C-4C1D-B3E9-5D8C9AEA65AA}"/>
    <cellStyle name="Comma 2 4 4 10 2 2" xfId="16669" xr:uid="{033EFBC3-CE16-44E9-BD19-D62A92BEBA60}"/>
    <cellStyle name="Comma 2 4 4 10 3" xfId="8763" xr:uid="{83CE671D-6F86-46EC-8C16-D3E425FB126D}"/>
    <cellStyle name="Comma 2 4 4 10 3 2" xfId="19297" xr:uid="{C2710AC5-520C-437E-A464-68F77787F900}"/>
    <cellStyle name="Comma 2 4 4 10 4" xfId="11390" xr:uid="{DAC11A17-696E-4FE4-BFCD-9DA3335B08AA}"/>
    <cellStyle name="Comma 2 4 4 10 4 2" xfId="21924" xr:uid="{0BE0E5BB-4F69-418C-93E2-3D9EAE57F1F3}"/>
    <cellStyle name="Comma 2 4 4 10 5" xfId="14042" xr:uid="{E700B245-3A32-4D50-9B2A-D94A25DC1DC0}"/>
    <cellStyle name="Comma 2 4 4 10 6" xfId="3502" xr:uid="{577C12FC-5866-4BC3-ABC5-5A8CAEE590AB}"/>
    <cellStyle name="Comma 2 4 4 11" xfId="2690" xr:uid="{00000000-0005-0000-0000-0000F4020000}"/>
    <cellStyle name="Comma 2 4 4 11 2" xfId="8009" xr:uid="{2DBA0E91-B838-499E-A912-A46340DD6A0B}"/>
    <cellStyle name="Comma 2 4 4 11 2 2" xfId="18543" xr:uid="{FD4AC2BE-593F-4CE3-B642-77F5FF21E228}"/>
    <cellStyle name="Comma 2 4 4 11 3" xfId="10637" xr:uid="{FB43D68E-2246-4DB7-908B-059BD4906DCD}"/>
    <cellStyle name="Comma 2 4 4 11 3 2" xfId="21171" xr:uid="{0F785117-684E-461F-9B89-07747EB90D8C}"/>
    <cellStyle name="Comma 2 4 4 11 4" xfId="13264" xr:uid="{09FB2FFE-926D-4EE5-8A7D-6D0EF16780CE}"/>
    <cellStyle name="Comma 2 4 4 11 4 2" xfId="23798" xr:uid="{FE6C8247-228B-4863-9935-965ABDD85324}"/>
    <cellStyle name="Comma 2 4 4 11 5" xfId="15916" xr:uid="{5472FAD1-A4D5-478B-AF3B-BD7FD9E94E70}"/>
    <cellStyle name="Comma 2 4 4 11 6" xfId="5377" xr:uid="{077C3277-786F-4757-8BA3-641CEDFE091C}"/>
    <cellStyle name="Comma 2 4 4 12" xfId="769" xr:uid="{00000000-0005-0000-0000-0000F5020000}"/>
    <cellStyle name="Comma 2 4 4 12 2" xfId="6134" xr:uid="{E9399FA2-41B5-4268-B6E7-27548E9C2A73}"/>
    <cellStyle name="Comma 2 4 4 12 2 2" xfId="16668" xr:uid="{E20B288E-95BA-42F0-AF8F-6F63FBF0CF1F}"/>
    <cellStyle name="Comma 2 4 4 12 3" xfId="8762" xr:uid="{84B41B02-5A91-40E4-8196-952C54F359CB}"/>
    <cellStyle name="Comma 2 4 4 12 3 2" xfId="19296" xr:uid="{AA7CC702-7061-4BB8-A3F4-27D23E0C714E}"/>
    <cellStyle name="Comma 2 4 4 12 4" xfId="11389" xr:uid="{9DCFBC0E-1D7A-4235-9154-945D8941A3B9}"/>
    <cellStyle name="Comma 2 4 4 12 4 2" xfId="21923" xr:uid="{F9783FC5-66B8-4CA5-9E9A-3485467BD6A3}"/>
    <cellStyle name="Comma 2 4 4 12 5" xfId="14041" xr:uid="{049FAD92-3D44-4035-9A1B-6F1677978A43}"/>
    <cellStyle name="Comma 2 4 4 12 6" xfId="3501" xr:uid="{DF6E8305-DF04-4524-92E4-FFA2305E4B38}"/>
    <cellStyle name="Comma 2 4 4 13" xfId="5490" xr:uid="{1B06B2BA-7111-4B84-96F0-E3355FB11363}"/>
    <cellStyle name="Comma 2 4 4 13 2" xfId="16024" xr:uid="{9FC0F11C-DAA6-491D-BEFC-7730E1179D5E}"/>
    <cellStyle name="Comma 2 4 4 14" xfId="8118" xr:uid="{F2CC5A9B-B059-42F9-ACB2-49543E3959A9}"/>
    <cellStyle name="Comma 2 4 4 14 2" xfId="18652" xr:uid="{FF8E1AD6-E5DE-42AA-BDB4-A3B00AEFB16F}"/>
    <cellStyle name="Comma 2 4 4 15" xfId="10745" xr:uid="{E217A3B3-3F3F-4ADA-89DC-E40113BB99F2}"/>
    <cellStyle name="Comma 2 4 4 15 2" xfId="21279" xr:uid="{D57865A2-D650-4999-AA21-F1C64A2B4ED6}"/>
    <cellStyle name="Comma 2 4 4 16" xfId="13397" xr:uid="{4DB94DA6-F1A8-4A1C-8D46-D46AE75B4501}"/>
    <cellStyle name="Comma 2 4 4 17" xfId="2857" xr:uid="{0E875FA2-989A-40B9-BE3F-E7CD963D0592}"/>
    <cellStyle name="Comma 2 4 4 2" xfId="771" xr:uid="{00000000-0005-0000-0000-0000F6020000}"/>
    <cellStyle name="Comma 2 4 4 2 10" xfId="6136" xr:uid="{8B0828C6-0797-45F7-A80E-037331628916}"/>
    <cellStyle name="Comma 2 4 4 2 10 2" xfId="16670" xr:uid="{258FDCC0-8C2A-44FB-8A1B-40678699C105}"/>
    <cellStyle name="Comma 2 4 4 2 11" xfId="8764" xr:uid="{9489B9F9-9DAF-4710-803D-226542540A30}"/>
    <cellStyle name="Comma 2 4 4 2 11 2" xfId="19298" xr:uid="{3185DD02-8AAB-43EF-AB9C-4F007074B409}"/>
    <cellStyle name="Comma 2 4 4 2 12" xfId="11391" xr:uid="{549A8F1C-C19C-4E81-8D1D-1CC44BF8E4C2}"/>
    <cellStyle name="Comma 2 4 4 2 12 2" xfId="21925" xr:uid="{E144F11C-3570-493C-99EF-FD21B4014CD4}"/>
    <cellStyle name="Comma 2 4 4 2 13" xfId="14043" xr:uid="{1ACD77AF-47C3-43BE-8ED4-F1034902DF41}"/>
    <cellStyle name="Comma 2 4 4 2 14" xfId="3503" xr:uid="{0E295462-2D7B-450C-B558-EF7056FD45B1}"/>
    <cellStyle name="Comma 2 4 4 2 2" xfId="772" xr:uid="{00000000-0005-0000-0000-0000F7020000}"/>
    <cellStyle name="Comma 2 4 4 2 2 2" xfId="773" xr:uid="{00000000-0005-0000-0000-0000F8020000}"/>
    <cellStyle name="Comma 2 4 4 2 2 2 2" xfId="774" xr:uid="{00000000-0005-0000-0000-0000F9020000}"/>
    <cellStyle name="Comma 2 4 4 2 2 2 2 2" xfId="6139" xr:uid="{E83B4872-B721-4813-A36A-B2ED2CA8F003}"/>
    <cellStyle name="Comma 2 4 4 2 2 2 2 2 2" xfId="16673" xr:uid="{1C3EDA4F-C07B-4561-9FFB-E409C2BCD9C7}"/>
    <cellStyle name="Comma 2 4 4 2 2 2 2 3" xfId="8767" xr:uid="{5E57FCF9-6F52-439B-8EF7-6CDD5A0E1A5B}"/>
    <cellStyle name="Comma 2 4 4 2 2 2 2 3 2" xfId="19301" xr:uid="{F1D1A9CC-E5D8-4E54-A2BC-4C3495753913}"/>
    <cellStyle name="Comma 2 4 4 2 2 2 2 4" xfId="11394" xr:uid="{A3EEE056-007B-4E8C-BD72-E4873FEF92B0}"/>
    <cellStyle name="Comma 2 4 4 2 2 2 2 4 2" xfId="21928" xr:uid="{E68916BE-E8A2-4972-8F5F-91DB6EC04FB7}"/>
    <cellStyle name="Comma 2 4 4 2 2 2 2 5" xfId="14046" xr:uid="{47ADDE1A-B115-4F7F-95CA-88398B139A8D}"/>
    <cellStyle name="Comma 2 4 4 2 2 2 2 6" xfId="3506" xr:uid="{DE3AFCF2-BB34-47CA-AB83-DF58C7442EAE}"/>
    <cellStyle name="Comma 2 4 4 2 2 2 3" xfId="6138" xr:uid="{B0B51C4D-AA26-4C9A-A10D-F36021B7005E}"/>
    <cellStyle name="Comma 2 4 4 2 2 2 3 2" xfId="16672" xr:uid="{446D9E29-8837-4EC1-A9C0-1D4E21AD8C78}"/>
    <cellStyle name="Comma 2 4 4 2 2 2 4" xfId="8766" xr:uid="{6FE54380-9E20-4B65-823B-3ED334AC2AA7}"/>
    <cellStyle name="Comma 2 4 4 2 2 2 4 2" xfId="19300" xr:uid="{BECA1781-5E94-41CC-B4D4-B721C82A6A3A}"/>
    <cellStyle name="Comma 2 4 4 2 2 2 5" xfId="11393" xr:uid="{8FC00B5C-A23B-42F9-901A-E673DA443466}"/>
    <cellStyle name="Comma 2 4 4 2 2 2 5 2" xfId="21927" xr:uid="{1955AF88-559C-4F09-9129-3A1820AE5A6F}"/>
    <cellStyle name="Comma 2 4 4 2 2 2 6" xfId="14045" xr:uid="{77E7A203-5466-4E01-B10C-0758A3D8BB33}"/>
    <cellStyle name="Comma 2 4 4 2 2 2 7" xfId="3505" xr:uid="{B9DD5967-A9CF-4984-A195-5747EE06F0C1}"/>
    <cellStyle name="Comma 2 4 4 2 2 3" xfId="775" xr:uid="{00000000-0005-0000-0000-0000FA020000}"/>
    <cellStyle name="Comma 2 4 4 2 2 3 2" xfId="6140" xr:uid="{ADCD0A42-3401-41F1-A7C0-4864BC63B321}"/>
    <cellStyle name="Comma 2 4 4 2 2 3 2 2" xfId="16674" xr:uid="{F7173DBC-1896-49D0-BFE2-9692589B97A0}"/>
    <cellStyle name="Comma 2 4 4 2 2 3 3" xfId="8768" xr:uid="{1132C48A-C40F-485A-910F-A1ACA25002F0}"/>
    <cellStyle name="Comma 2 4 4 2 2 3 3 2" xfId="19302" xr:uid="{1F6A6543-E0B1-493E-BBC7-DC5A6F9322AA}"/>
    <cellStyle name="Comma 2 4 4 2 2 3 4" xfId="11395" xr:uid="{C686CE37-2094-4BF8-8AE0-D1035F1A26A1}"/>
    <cellStyle name="Comma 2 4 4 2 2 3 4 2" xfId="21929" xr:uid="{C58C6E33-3964-4018-BC82-8E55A75BFE27}"/>
    <cellStyle name="Comma 2 4 4 2 2 3 5" xfId="14047" xr:uid="{E7E1B30B-30FC-4FF0-9844-B03298FD58F0}"/>
    <cellStyle name="Comma 2 4 4 2 2 3 6" xfId="3507" xr:uid="{83D77FCB-C840-4372-B41A-4FBFE4379358}"/>
    <cellStyle name="Comma 2 4 4 2 2 4" xfId="776" xr:uid="{00000000-0005-0000-0000-0000FB020000}"/>
    <cellStyle name="Comma 2 4 4 2 2 4 2" xfId="6141" xr:uid="{1ACBD602-707C-41BA-8FA1-EAB762047744}"/>
    <cellStyle name="Comma 2 4 4 2 2 4 2 2" xfId="16675" xr:uid="{FA0D1D4A-E4B4-47AD-BCFE-110A696046B7}"/>
    <cellStyle name="Comma 2 4 4 2 2 4 3" xfId="8769" xr:uid="{DC0FFCAF-B47C-4D74-AD56-54411ED6A74F}"/>
    <cellStyle name="Comma 2 4 4 2 2 4 3 2" xfId="19303" xr:uid="{F66D2B85-4D78-436E-8824-64B9E52095E8}"/>
    <cellStyle name="Comma 2 4 4 2 2 4 4" xfId="11396" xr:uid="{8F541422-47B5-494A-928E-5D81CFE5C34C}"/>
    <cellStyle name="Comma 2 4 4 2 2 4 4 2" xfId="21930" xr:uid="{1F460A40-F478-435E-8E54-137788FB86B6}"/>
    <cellStyle name="Comma 2 4 4 2 2 4 5" xfId="14048" xr:uid="{6900A04C-1D97-4FE3-922A-F40150E189D7}"/>
    <cellStyle name="Comma 2 4 4 2 2 4 6" xfId="3508" xr:uid="{DE467EF9-6C93-4B51-B054-A1B7F49F44AD}"/>
    <cellStyle name="Comma 2 4 4 2 2 5" xfId="6137" xr:uid="{5E65E261-6EA7-470C-8C49-AB74F3F4D228}"/>
    <cellStyle name="Comma 2 4 4 2 2 5 2" xfId="16671" xr:uid="{77C57115-6662-4B58-BA79-BFF8104D13D3}"/>
    <cellStyle name="Comma 2 4 4 2 2 6" xfId="8765" xr:uid="{7D2C48CA-0B35-4FEA-B087-C49ADC1CEF81}"/>
    <cellStyle name="Comma 2 4 4 2 2 6 2" xfId="19299" xr:uid="{F706CE8B-1A38-475C-A678-4D709DBA000A}"/>
    <cellStyle name="Comma 2 4 4 2 2 7" xfId="11392" xr:uid="{C3423AF3-F00D-4FF5-AC2F-64400A0DFE6C}"/>
    <cellStyle name="Comma 2 4 4 2 2 7 2" xfId="21926" xr:uid="{61C929AA-4556-4262-9864-59400B4A23E8}"/>
    <cellStyle name="Comma 2 4 4 2 2 8" xfId="14044" xr:uid="{B7D309B9-AA80-4C10-94DA-670EEA5AE5A3}"/>
    <cellStyle name="Comma 2 4 4 2 2 9" xfId="3504" xr:uid="{33CFF274-326E-4C07-90E4-95C1AB13BBE8}"/>
    <cellStyle name="Comma 2 4 4 2 3" xfId="777" xr:uid="{00000000-0005-0000-0000-0000FC020000}"/>
    <cellStyle name="Comma 2 4 4 2 3 2" xfId="778" xr:uid="{00000000-0005-0000-0000-0000FD020000}"/>
    <cellStyle name="Comma 2 4 4 2 3 2 2" xfId="779" xr:uid="{00000000-0005-0000-0000-0000FE020000}"/>
    <cellStyle name="Comma 2 4 4 2 3 2 2 2" xfId="6144" xr:uid="{73FF9E79-0C6B-4CDF-93A7-FDFE81C47161}"/>
    <cellStyle name="Comma 2 4 4 2 3 2 2 2 2" xfId="16678" xr:uid="{71E3FADB-84A7-4DA2-AF49-2B20B3ECB109}"/>
    <cellStyle name="Comma 2 4 4 2 3 2 2 3" xfId="8772" xr:uid="{9A97DB06-587C-4762-B839-FA442686637E}"/>
    <cellStyle name="Comma 2 4 4 2 3 2 2 3 2" xfId="19306" xr:uid="{32BE9593-B60A-4BAD-A013-4C93EBD0786C}"/>
    <cellStyle name="Comma 2 4 4 2 3 2 2 4" xfId="11399" xr:uid="{2F948940-1165-4B8B-A40D-EA425A7FC6EF}"/>
    <cellStyle name="Comma 2 4 4 2 3 2 2 4 2" xfId="21933" xr:uid="{D5B1D542-E2E0-4AA3-9189-D23447FD6A43}"/>
    <cellStyle name="Comma 2 4 4 2 3 2 2 5" xfId="14051" xr:uid="{C3F8C2A7-636D-4A18-A3B1-FE0E4CB5C2A7}"/>
    <cellStyle name="Comma 2 4 4 2 3 2 2 6" xfId="3511" xr:uid="{327E8CB0-1C69-4FD5-8171-7BECE6AECC8B}"/>
    <cellStyle name="Comma 2 4 4 2 3 2 3" xfId="6143" xr:uid="{A0C60A5F-3D02-4BB0-B5F2-B1BED930CD61}"/>
    <cellStyle name="Comma 2 4 4 2 3 2 3 2" xfId="16677" xr:uid="{822837D8-A1EE-4934-8413-3BD06770FE4C}"/>
    <cellStyle name="Comma 2 4 4 2 3 2 4" xfId="8771" xr:uid="{DD51EC46-9E96-4201-851A-0BF26220494B}"/>
    <cellStyle name="Comma 2 4 4 2 3 2 4 2" xfId="19305" xr:uid="{E258347E-E873-44A0-8288-E9E47FEB81A7}"/>
    <cellStyle name="Comma 2 4 4 2 3 2 5" xfId="11398" xr:uid="{1A5111B1-CDB3-4A5F-BBC4-4BC44583ADEB}"/>
    <cellStyle name="Comma 2 4 4 2 3 2 5 2" xfId="21932" xr:uid="{7F2A985C-3078-4C2F-B959-C15ADA6F33A0}"/>
    <cellStyle name="Comma 2 4 4 2 3 2 6" xfId="14050" xr:uid="{EBEACDA2-1E3F-44FD-AD2D-82D047A5222D}"/>
    <cellStyle name="Comma 2 4 4 2 3 2 7" xfId="3510" xr:uid="{3AD712F6-AFE9-445F-AE8E-7E5990844649}"/>
    <cellStyle name="Comma 2 4 4 2 3 3" xfId="780" xr:uid="{00000000-0005-0000-0000-0000FF020000}"/>
    <cellStyle name="Comma 2 4 4 2 3 3 2" xfId="6145" xr:uid="{F816AA88-552A-452D-9503-FCBD5B67853F}"/>
    <cellStyle name="Comma 2 4 4 2 3 3 2 2" xfId="16679" xr:uid="{D244EE3D-911A-4AD4-AFC1-39FDE9BAF248}"/>
    <cellStyle name="Comma 2 4 4 2 3 3 3" xfId="8773" xr:uid="{0E417C79-5CCA-4B01-9499-93A4EEE57E94}"/>
    <cellStyle name="Comma 2 4 4 2 3 3 3 2" xfId="19307" xr:uid="{30C9E7A6-DD90-4162-8513-A49B3EC2A569}"/>
    <cellStyle name="Comma 2 4 4 2 3 3 4" xfId="11400" xr:uid="{E9D7ACA4-BE84-4B23-A2E4-38DD572F524F}"/>
    <cellStyle name="Comma 2 4 4 2 3 3 4 2" xfId="21934" xr:uid="{E78301C7-6081-4195-9F6E-18AF82A5E9F2}"/>
    <cellStyle name="Comma 2 4 4 2 3 3 5" xfId="14052" xr:uid="{DE43D502-2AAB-4313-9CAD-D17593FB4B30}"/>
    <cellStyle name="Comma 2 4 4 2 3 3 6" xfId="3512" xr:uid="{D7FFDEB1-8BA3-4710-9246-35A8E87A68C5}"/>
    <cellStyle name="Comma 2 4 4 2 3 4" xfId="781" xr:uid="{00000000-0005-0000-0000-000000030000}"/>
    <cellStyle name="Comma 2 4 4 2 3 4 2" xfId="6146" xr:uid="{E9B736EC-CA07-44F3-AB95-F39BB5DF5330}"/>
    <cellStyle name="Comma 2 4 4 2 3 4 2 2" xfId="16680" xr:uid="{F9F832FA-B842-49AD-8C55-319F37E57E7B}"/>
    <cellStyle name="Comma 2 4 4 2 3 4 3" xfId="8774" xr:uid="{F20EA456-3B06-4B16-A906-1ED29E7768EC}"/>
    <cellStyle name="Comma 2 4 4 2 3 4 3 2" xfId="19308" xr:uid="{DCA60E3B-C18F-4658-8DC9-F79DD71D1D16}"/>
    <cellStyle name="Comma 2 4 4 2 3 4 4" xfId="11401" xr:uid="{1CA70A68-A63D-4E27-B8CC-F001693E81AF}"/>
    <cellStyle name="Comma 2 4 4 2 3 4 4 2" xfId="21935" xr:uid="{FA80D214-CDF6-4BB4-9373-2E76029B6A25}"/>
    <cellStyle name="Comma 2 4 4 2 3 4 5" xfId="14053" xr:uid="{2D453999-6D43-4840-AC85-F5E301044BB4}"/>
    <cellStyle name="Comma 2 4 4 2 3 4 6" xfId="3513" xr:uid="{67E734C1-D4ED-4957-842D-9BBBC85BF8E7}"/>
    <cellStyle name="Comma 2 4 4 2 3 5" xfId="6142" xr:uid="{1092139D-16B4-4563-825C-695BF12F01B2}"/>
    <cellStyle name="Comma 2 4 4 2 3 5 2" xfId="16676" xr:uid="{BAED55F7-3F68-413E-A28D-404EFAAA3BE6}"/>
    <cellStyle name="Comma 2 4 4 2 3 6" xfId="8770" xr:uid="{49D92DB5-ADE5-4865-80F5-43C9DDCF59E1}"/>
    <cellStyle name="Comma 2 4 4 2 3 6 2" xfId="19304" xr:uid="{2ECE57A8-F3BA-4C0D-AD9A-82CA738C8866}"/>
    <cellStyle name="Comma 2 4 4 2 3 7" xfId="11397" xr:uid="{608ABFF3-DDBF-45E5-97CD-77EC6063B3AF}"/>
    <cellStyle name="Comma 2 4 4 2 3 7 2" xfId="21931" xr:uid="{69B4A2EE-7163-44AC-9A26-5226E3F55CFD}"/>
    <cellStyle name="Comma 2 4 4 2 3 8" xfId="14049" xr:uid="{B4A0B7A5-AA0B-41AF-9901-22C9ED265D0E}"/>
    <cellStyle name="Comma 2 4 4 2 3 9" xfId="3509" xr:uid="{AA104A45-534C-4191-9364-D7BC78C8617B}"/>
    <cellStyle name="Comma 2 4 4 2 4" xfId="782" xr:uid="{00000000-0005-0000-0000-000001030000}"/>
    <cellStyle name="Comma 2 4 4 2 4 2" xfId="783" xr:uid="{00000000-0005-0000-0000-000002030000}"/>
    <cellStyle name="Comma 2 4 4 2 4 2 2" xfId="784" xr:uid="{00000000-0005-0000-0000-000003030000}"/>
    <cellStyle name="Comma 2 4 4 2 4 2 2 2" xfId="6149" xr:uid="{F207A7EF-C053-477B-9123-EBB1D88BB49D}"/>
    <cellStyle name="Comma 2 4 4 2 4 2 2 2 2" xfId="16683" xr:uid="{6C979259-5CD4-4440-9549-BE2EBEC0E48A}"/>
    <cellStyle name="Comma 2 4 4 2 4 2 2 3" xfId="8777" xr:uid="{95C56C9E-9D3E-40F2-9A98-CD5D2A3BCF8E}"/>
    <cellStyle name="Comma 2 4 4 2 4 2 2 3 2" xfId="19311" xr:uid="{30A10612-17DE-4D20-826E-BF019AE55704}"/>
    <cellStyle name="Comma 2 4 4 2 4 2 2 4" xfId="11404" xr:uid="{1052AF25-8321-445E-8ADC-44855063EB96}"/>
    <cellStyle name="Comma 2 4 4 2 4 2 2 4 2" xfId="21938" xr:uid="{AA9C5BEA-7DC6-4977-93B7-7DD7E4C5A5FE}"/>
    <cellStyle name="Comma 2 4 4 2 4 2 2 5" xfId="14056" xr:uid="{3CDCE210-EE8C-4358-B7BF-23F705591A4E}"/>
    <cellStyle name="Comma 2 4 4 2 4 2 2 6" xfId="3516" xr:uid="{DBDEC375-EBE4-4FF5-A02E-21477779C9D0}"/>
    <cellStyle name="Comma 2 4 4 2 4 2 3" xfId="6148" xr:uid="{BB3BC0A2-868C-4DDC-B864-1DBAA15C4A5B}"/>
    <cellStyle name="Comma 2 4 4 2 4 2 3 2" xfId="16682" xr:uid="{CD810C68-479E-4230-973E-D75926CFFB36}"/>
    <cellStyle name="Comma 2 4 4 2 4 2 4" xfId="8776" xr:uid="{1343D218-DE4B-4F1F-8AEA-E73046479239}"/>
    <cellStyle name="Comma 2 4 4 2 4 2 4 2" xfId="19310" xr:uid="{B11848C8-36A8-4D58-9FE0-BB346B3D8A49}"/>
    <cellStyle name="Comma 2 4 4 2 4 2 5" xfId="11403" xr:uid="{FAB77247-5C12-4B36-A1B3-43E4056E4DE2}"/>
    <cellStyle name="Comma 2 4 4 2 4 2 5 2" xfId="21937" xr:uid="{3C5CEEFA-4059-4129-83B6-BDEA8FE98A91}"/>
    <cellStyle name="Comma 2 4 4 2 4 2 6" xfId="14055" xr:uid="{D7EC99E3-4102-4AA7-B6B0-7FD8E4ADA19F}"/>
    <cellStyle name="Comma 2 4 4 2 4 2 7" xfId="3515" xr:uid="{E22D9E10-CBC2-4447-91BB-235161937E91}"/>
    <cellStyle name="Comma 2 4 4 2 4 3" xfId="785" xr:uid="{00000000-0005-0000-0000-000004030000}"/>
    <cellStyle name="Comma 2 4 4 2 4 3 2" xfId="6150" xr:uid="{93380292-78AF-4B5E-9317-655705CE8579}"/>
    <cellStyle name="Comma 2 4 4 2 4 3 2 2" xfId="16684" xr:uid="{FBEEB4F6-8A46-4675-8069-648EA49309C2}"/>
    <cellStyle name="Comma 2 4 4 2 4 3 3" xfId="8778" xr:uid="{D2719CE8-29A1-4397-9A1A-3DB08CBFC0E0}"/>
    <cellStyle name="Comma 2 4 4 2 4 3 3 2" xfId="19312" xr:uid="{44301761-20B4-4613-89F4-955628DF6C71}"/>
    <cellStyle name="Comma 2 4 4 2 4 3 4" xfId="11405" xr:uid="{B7199A07-936D-4CAC-A9B3-B23600E94C8F}"/>
    <cellStyle name="Comma 2 4 4 2 4 3 4 2" xfId="21939" xr:uid="{992D5653-D95A-49FD-B561-8CEF13EA261A}"/>
    <cellStyle name="Comma 2 4 4 2 4 3 5" xfId="14057" xr:uid="{641B2655-49BC-4909-8E6D-1DFEA5EDA20A}"/>
    <cellStyle name="Comma 2 4 4 2 4 3 6" xfId="3517" xr:uid="{1D16FB85-456C-4887-8F0D-FE02C28BF07B}"/>
    <cellStyle name="Comma 2 4 4 2 4 4" xfId="786" xr:uid="{00000000-0005-0000-0000-000005030000}"/>
    <cellStyle name="Comma 2 4 4 2 4 4 2" xfId="6151" xr:uid="{6E7B363C-A53F-47B0-92FA-94C36013AF1C}"/>
    <cellStyle name="Comma 2 4 4 2 4 4 2 2" xfId="16685" xr:uid="{0D816055-DC13-4C35-83F7-EDE7EDDE844F}"/>
    <cellStyle name="Comma 2 4 4 2 4 4 3" xfId="8779" xr:uid="{40EBBBB2-5C88-4F7A-A54E-D7AF6E5F2B54}"/>
    <cellStyle name="Comma 2 4 4 2 4 4 3 2" xfId="19313" xr:uid="{26BBF29E-8154-4689-B214-FA6FA365125B}"/>
    <cellStyle name="Comma 2 4 4 2 4 4 4" xfId="11406" xr:uid="{CC8D4022-7CBA-4DA8-8143-B92448F35907}"/>
    <cellStyle name="Comma 2 4 4 2 4 4 4 2" xfId="21940" xr:uid="{DEC0DE21-E2D3-4302-B842-510D003B8E0C}"/>
    <cellStyle name="Comma 2 4 4 2 4 4 5" xfId="14058" xr:uid="{4EF5C16C-9111-454D-B1AF-CF0EA9B27E19}"/>
    <cellStyle name="Comma 2 4 4 2 4 4 6" xfId="3518" xr:uid="{DDEF5458-FD7F-4F94-9C0A-C400C6E1F3B8}"/>
    <cellStyle name="Comma 2 4 4 2 4 5" xfId="6147" xr:uid="{22C6353A-2EA5-4BC6-99A1-A91810D8C0FC}"/>
    <cellStyle name="Comma 2 4 4 2 4 5 2" xfId="16681" xr:uid="{C2E1B25B-6166-4B56-9E26-65A491C6891F}"/>
    <cellStyle name="Comma 2 4 4 2 4 6" xfId="8775" xr:uid="{2A8DC521-41DF-494B-971E-DCE0CBB3477D}"/>
    <cellStyle name="Comma 2 4 4 2 4 6 2" xfId="19309" xr:uid="{5581626F-1598-4F8A-A83E-579B6F6FFC34}"/>
    <cellStyle name="Comma 2 4 4 2 4 7" xfId="11402" xr:uid="{4F558612-8272-4A54-A0A9-AC02456D528F}"/>
    <cellStyle name="Comma 2 4 4 2 4 7 2" xfId="21936" xr:uid="{E5A0C63A-8D39-4833-A7B6-C17E3647F378}"/>
    <cellStyle name="Comma 2 4 4 2 4 8" xfId="14054" xr:uid="{E90E2658-C2BA-4E0C-82FB-A9F7D3DA3C45}"/>
    <cellStyle name="Comma 2 4 4 2 4 9" xfId="3514" xr:uid="{3D346F0D-34F1-4F09-BA75-127CB58AA112}"/>
    <cellStyle name="Comma 2 4 4 2 5" xfId="787" xr:uid="{00000000-0005-0000-0000-000006030000}"/>
    <cellStyle name="Comma 2 4 4 2 5 2" xfId="788" xr:uid="{00000000-0005-0000-0000-000007030000}"/>
    <cellStyle name="Comma 2 4 4 2 5 2 2" xfId="789" xr:uid="{00000000-0005-0000-0000-000008030000}"/>
    <cellStyle name="Comma 2 4 4 2 5 2 2 2" xfId="6154" xr:uid="{A629A272-A486-4A4F-862F-8F4471182035}"/>
    <cellStyle name="Comma 2 4 4 2 5 2 2 2 2" xfId="16688" xr:uid="{CD041A8E-E763-46BC-931B-B09DE734E811}"/>
    <cellStyle name="Comma 2 4 4 2 5 2 2 3" xfId="8782" xr:uid="{125DB5C6-9ACF-4B47-9B8E-41AC1F7C0D50}"/>
    <cellStyle name="Comma 2 4 4 2 5 2 2 3 2" xfId="19316" xr:uid="{0EB76A1D-0BC5-48A1-8DA5-5C69EDAE622F}"/>
    <cellStyle name="Comma 2 4 4 2 5 2 2 4" xfId="11409" xr:uid="{78291910-75B7-4DE8-889D-C126054C5EB5}"/>
    <cellStyle name="Comma 2 4 4 2 5 2 2 4 2" xfId="21943" xr:uid="{A653A829-2DF3-40A3-B465-1B1BD47E2A69}"/>
    <cellStyle name="Comma 2 4 4 2 5 2 2 5" xfId="14061" xr:uid="{312D1D99-EF54-42AF-9D1C-CE4605A2EE90}"/>
    <cellStyle name="Comma 2 4 4 2 5 2 2 6" xfId="3521" xr:uid="{B9347474-8151-43C7-A43D-80008EB83B99}"/>
    <cellStyle name="Comma 2 4 4 2 5 2 3" xfId="6153" xr:uid="{9D4C7E52-35E0-42DB-BF74-99B9298E5FE2}"/>
    <cellStyle name="Comma 2 4 4 2 5 2 3 2" xfId="16687" xr:uid="{8E728B97-C940-4B44-A136-D5731A8DA92D}"/>
    <cellStyle name="Comma 2 4 4 2 5 2 4" xfId="8781" xr:uid="{0C0BFF13-F643-4FB3-913B-EBBBBAF83A1B}"/>
    <cellStyle name="Comma 2 4 4 2 5 2 4 2" xfId="19315" xr:uid="{336BFE79-BF6D-425E-BB5F-C7B171F7791D}"/>
    <cellStyle name="Comma 2 4 4 2 5 2 5" xfId="11408" xr:uid="{14EF196C-7584-4383-8861-69C657EC9628}"/>
    <cellStyle name="Comma 2 4 4 2 5 2 5 2" xfId="21942" xr:uid="{4C2EB8D6-DC92-4409-8455-100BEBCE6E1C}"/>
    <cellStyle name="Comma 2 4 4 2 5 2 6" xfId="14060" xr:uid="{06654B1A-1B4C-41BE-B160-B9D80DA434F9}"/>
    <cellStyle name="Comma 2 4 4 2 5 2 7" xfId="3520" xr:uid="{25E344DF-351E-4735-B2EA-3180638B6457}"/>
    <cellStyle name="Comma 2 4 4 2 5 3" xfId="790" xr:uid="{00000000-0005-0000-0000-000009030000}"/>
    <cellStyle name="Comma 2 4 4 2 5 3 2" xfId="6155" xr:uid="{DCAF1E07-F9B0-4A4C-8767-4FB3052CBA18}"/>
    <cellStyle name="Comma 2 4 4 2 5 3 2 2" xfId="16689" xr:uid="{17B27A5C-E7B0-4C82-BF42-9F9874694556}"/>
    <cellStyle name="Comma 2 4 4 2 5 3 3" xfId="8783" xr:uid="{C5F944C5-13EE-43FB-A0BF-CC4CB784A2B2}"/>
    <cellStyle name="Comma 2 4 4 2 5 3 3 2" xfId="19317" xr:uid="{ED727F87-256F-48A3-9D37-D7CD669344EE}"/>
    <cellStyle name="Comma 2 4 4 2 5 3 4" xfId="11410" xr:uid="{4A8EC80A-29F5-41F2-BEBE-C9AF03B53511}"/>
    <cellStyle name="Comma 2 4 4 2 5 3 4 2" xfId="21944" xr:uid="{09A09459-B469-4BEF-B9AF-BB2EED99207E}"/>
    <cellStyle name="Comma 2 4 4 2 5 3 5" xfId="14062" xr:uid="{310ADFC2-2AF2-4C5B-A859-1B45E474FE03}"/>
    <cellStyle name="Comma 2 4 4 2 5 3 6" xfId="3522" xr:uid="{59E35264-26DD-4EE1-8809-BD939EE6DCCE}"/>
    <cellStyle name="Comma 2 4 4 2 5 4" xfId="791" xr:uid="{00000000-0005-0000-0000-00000A030000}"/>
    <cellStyle name="Comma 2 4 4 2 5 4 2" xfId="6156" xr:uid="{B4D67A48-EA36-4FB1-B626-6BD582543C07}"/>
    <cellStyle name="Comma 2 4 4 2 5 4 2 2" xfId="16690" xr:uid="{C855A240-D46A-4584-814A-5E39A20C349C}"/>
    <cellStyle name="Comma 2 4 4 2 5 4 3" xfId="8784" xr:uid="{ECF6A1BC-4751-468B-B6D0-E7EC7DF8877B}"/>
    <cellStyle name="Comma 2 4 4 2 5 4 3 2" xfId="19318" xr:uid="{CDF2069A-CA5E-4035-BA9E-4263F6A0143D}"/>
    <cellStyle name="Comma 2 4 4 2 5 4 4" xfId="11411" xr:uid="{58C26E5E-154B-49F8-8B52-0820AAC3CBDF}"/>
    <cellStyle name="Comma 2 4 4 2 5 4 4 2" xfId="21945" xr:uid="{7436AF4C-C979-45D2-8961-6932B3E9922D}"/>
    <cellStyle name="Comma 2 4 4 2 5 4 5" xfId="14063" xr:uid="{17857221-92EF-4D75-A3A9-72D27C8657C9}"/>
    <cellStyle name="Comma 2 4 4 2 5 4 6" xfId="3523" xr:uid="{13EBCAE7-48F5-4796-9363-A36A2DE46CD0}"/>
    <cellStyle name="Comma 2 4 4 2 5 5" xfId="6152" xr:uid="{4EB1727A-80FC-496D-BABD-85191992B66E}"/>
    <cellStyle name="Comma 2 4 4 2 5 5 2" xfId="16686" xr:uid="{C157AE8E-17E6-4C33-99B8-B299B762E575}"/>
    <cellStyle name="Comma 2 4 4 2 5 6" xfId="8780" xr:uid="{5D2AA425-DC5E-4375-A3CF-48FD1583F393}"/>
    <cellStyle name="Comma 2 4 4 2 5 6 2" xfId="19314" xr:uid="{0F515226-C04C-43C0-813E-33224913DE53}"/>
    <cellStyle name="Comma 2 4 4 2 5 7" xfId="11407" xr:uid="{176B606B-889B-4FB5-A137-4D6A7D7D7778}"/>
    <cellStyle name="Comma 2 4 4 2 5 7 2" xfId="21941" xr:uid="{69B3023A-BB8D-4C13-A44C-9A9AD68DE7E0}"/>
    <cellStyle name="Comma 2 4 4 2 5 8" xfId="14059" xr:uid="{986DCDA4-60D3-473F-AEB6-15819F4519DD}"/>
    <cellStyle name="Comma 2 4 4 2 5 9" xfId="3519" xr:uid="{88703854-2205-4921-B91F-7C5EFD7262CD}"/>
    <cellStyle name="Comma 2 4 4 2 6" xfId="792" xr:uid="{00000000-0005-0000-0000-00000B030000}"/>
    <cellStyle name="Comma 2 4 4 2 6 2" xfId="793" xr:uid="{00000000-0005-0000-0000-00000C030000}"/>
    <cellStyle name="Comma 2 4 4 2 6 2 2" xfId="6158" xr:uid="{9C959388-B3C9-4DA8-A05C-6717B225D7DA}"/>
    <cellStyle name="Comma 2 4 4 2 6 2 2 2" xfId="16692" xr:uid="{D145DCAB-1E7A-4558-B1D8-47E661EF770A}"/>
    <cellStyle name="Comma 2 4 4 2 6 2 3" xfId="8786" xr:uid="{E4416C2D-4BE2-4C22-A5EB-66B63DC87EC2}"/>
    <cellStyle name="Comma 2 4 4 2 6 2 3 2" xfId="19320" xr:uid="{6ED28525-1969-41FC-A2D5-3B5F24C4D57D}"/>
    <cellStyle name="Comma 2 4 4 2 6 2 4" xfId="11413" xr:uid="{B356C8B1-E909-4A22-80C6-7A64995A38F8}"/>
    <cellStyle name="Comma 2 4 4 2 6 2 4 2" xfId="21947" xr:uid="{1DDDC1AB-3A2D-4B19-80D3-CAAB40561EA1}"/>
    <cellStyle name="Comma 2 4 4 2 6 2 5" xfId="14065" xr:uid="{C84520E4-F696-4AF0-9385-D7FB83E826B3}"/>
    <cellStyle name="Comma 2 4 4 2 6 2 6" xfId="3525" xr:uid="{1CFF7357-F1CB-4531-A6CE-FBD5787D884B}"/>
    <cellStyle name="Comma 2 4 4 2 6 3" xfId="794" xr:uid="{00000000-0005-0000-0000-00000D030000}"/>
    <cellStyle name="Comma 2 4 4 2 6 3 2" xfId="6159" xr:uid="{711AB393-FB04-4643-B70D-782E9422553F}"/>
    <cellStyle name="Comma 2 4 4 2 6 3 2 2" xfId="16693" xr:uid="{ECD29BE5-A054-4576-861D-49878EAD2212}"/>
    <cellStyle name="Comma 2 4 4 2 6 3 3" xfId="8787" xr:uid="{5CA03A3C-68A9-4E98-8E16-14C8D00CED02}"/>
    <cellStyle name="Comma 2 4 4 2 6 3 3 2" xfId="19321" xr:uid="{DFD182CA-8AB7-4549-AFE9-5EA5EF625A52}"/>
    <cellStyle name="Comma 2 4 4 2 6 3 4" xfId="11414" xr:uid="{B8DB7643-EDD8-4DD3-8C67-2BD3464C4AF8}"/>
    <cellStyle name="Comma 2 4 4 2 6 3 4 2" xfId="21948" xr:uid="{46E90999-7061-4F47-BBBB-9D21CC55A51E}"/>
    <cellStyle name="Comma 2 4 4 2 6 3 5" xfId="14066" xr:uid="{D63BC1D1-DE8A-4656-8D26-B8AF312D597B}"/>
    <cellStyle name="Comma 2 4 4 2 6 3 6" xfId="3526" xr:uid="{F1D29BE4-557A-44EC-935D-F06534D70AC2}"/>
    <cellStyle name="Comma 2 4 4 2 6 4" xfId="6157" xr:uid="{B2CFB0BE-D562-4E86-ABC3-4BF593FD8139}"/>
    <cellStyle name="Comma 2 4 4 2 6 4 2" xfId="16691" xr:uid="{84041F7D-85BA-4E7B-A196-2994BBEC3EFF}"/>
    <cellStyle name="Comma 2 4 4 2 6 5" xfId="8785" xr:uid="{64FC3C65-6F6A-44B5-AEF5-1805439558B0}"/>
    <cellStyle name="Comma 2 4 4 2 6 5 2" xfId="19319" xr:uid="{23664626-2F4B-4FF8-9A23-C65A77C44309}"/>
    <cellStyle name="Comma 2 4 4 2 6 6" xfId="11412" xr:uid="{EAA1F40C-3F88-47DD-82F6-CD02875CE85C}"/>
    <cellStyle name="Comma 2 4 4 2 6 6 2" xfId="21946" xr:uid="{B6D065E0-6E34-4160-B0AC-F135149AFD55}"/>
    <cellStyle name="Comma 2 4 4 2 6 7" xfId="14064" xr:uid="{9F8AA0D2-D511-4C4D-83AD-9D65EFF0525F}"/>
    <cellStyle name="Comma 2 4 4 2 6 8" xfId="3524" xr:uid="{D3E6640F-13C4-49C5-88BA-EC71EE81611B}"/>
    <cellStyle name="Comma 2 4 4 2 7" xfId="795" xr:uid="{00000000-0005-0000-0000-00000E030000}"/>
    <cellStyle name="Comma 2 4 4 2 7 2" xfId="796" xr:uid="{00000000-0005-0000-0000-00000F030000}"/>
    <cellStyle name="Comma 2 4 4 2 7 2 2" xfId="6161" xr:uid="{0CB6D4EA-4401-4D26-8D69-BC64A45DAEE1}"/>
    <cellStyle name="Comma 2 4 4 2 7 2 2 2" xfId="16695" xr:uid="{F0F6E5FB-C628-469F-89F5-F66C003C9703}"/>
    <cellStyle name="Comma 2 4 4 2 7 2 3" xfId="8789" xr:uid="{B14CA8D9-541D-4FCE-9AEC-4E539B6D9020}"/>
    <cellStyle name="Comma 2 4 4 2 7 2 3 2" xfId="19323" xr:uid="{629279EA-4610-475B-A9F4-1055570EDA53}"/>
    <cellStyle name="Comma 2 4 4 2 7 2 4" xfId="11416" xr:uid="{A74BC707-6892-40C5-A631-00AAFCE00775}"/>
    <cellStyle name="Comma 2 4 4 2 7 2 4 2" xfId="21950" xr:uid="{7D8E75FD-EB8D-473E-AFDF-9543670A5D43}"/>
    <cellStyle name="Comma 2 4 4 2 7 2 5" xfId="14068" xr:uid="{E81B1673-70D0-43C8-8DB6-AC0E965D01F9}"/>
    <cellStyle name="Comma 2 4 4 2 7 2 6" xfId="3528" xr:uid="{48251D92-025A-4721-9283-417729CF8A93}"/>
    <cellStyle name="Comma 2 4 4 2 7 3" xfId="6160" xr:uid="{F032B52B-DFE9-43AB-9488-D9B1F225C8A9}"/>
    <cellStyle name="Comma 2 4 4 2 7 3 2" xfId="16694" xr:uid="{C6003743-9848-4C0F-AD56-ACAF75587667}"/>
    <cellStyle name="Comma 2 4 4 2 7 4" xfId="8788" xr:uid="{1BE8BC20-F842-4288-ABE5-BAD98B106621}"/>
    <cellStyle name="Comma 2 4 4 2 7 4 2" xfId="19322" xr:uid="{A48BB85C-5AE6-4CCB-979A-645A7F246E13}"/>
    <cellStyle name="Comma 2 4 4 2 7 5" xfId="11415" xr:uid="{97D04A95-F206-4CF8-8D70-4E1CA03750B0}"/>
    <cellStyle name="Comma 2 4 4 2 7 5 2" xfId="21949" xr:uid="{83D30BEE-D099-4E15-A0EC-16F044F3ED34}"/>
    <cellStyle name="Comma 2 4 4 2 7 6" xfId="14067" xr:uid="{E6778799-9378-4C8C-BB08-FF6129674F0B}"/>
    <cellStyle name="Comma 2 4 4 2 7 7" xfId="3527" xr:uid="{2BD8168D-F5BC-45AD-9803-DEB482900EE6}"/>
    <cellStyle name="Comma 2 4 4 2 8" xfId="797" xr:uid="{00000000-0005-0000-0000-000010030000}"/>
    <cellStyle name="Comma 2 4 4 2 8 2" xfId="6162" xr:uid="{39CC5E10-5DBA-4356-AABE-1C0941A18A1C}"/>
    <cellStyle name="Comma 2 4 4 2 8 2 2" xfId="16696" xr:uid="{9DF25362-5C2C-402A-988C-1B55F26EC652}"/>
    <cellStyle name="Comma 2 4 4 2 8 3" xfId="8790" xr:uid="{42EB6D7D-C554-4B48-8DA1-AC09344F2505}"/>
    <cellStyle name="Comma 2 4 4 2 8 3 2" xfId="19324" xr:uid="{9CE60ADD-CEDE-46F8-992F-72E47429A626}"/>
    <cellStyle name="Comma 2 4 4 2 8 4" xfId="11417" xr:uid="{E85E21B1-C909-4276-BEFF-C016B84AD754}"/>
    <cellStyle name="Comma 2 4 4 2 8 4 2" xfId="21951" xr:uid="{ED35B532-F3AB-4537-A570-8F693E2E0842}"/>
    <cellStyle name="Comma 2 4 4 2 8 5" xfId="14069" xr:uid="{D2E66A96-619F-410C-B9D7-2DC0A7E9C16D}"/>
    <cellStyle name="Comma 2 4 4 2 8 6" xfId="3529" xr:uid="{080F7C25-2064-4725-B4B2-207AC02936AE}"/>
    <cellStyle name="Comma 2 4 4 2 9" xfId="798" xr:uid="{00000000-0005-0000-0000-000011030000}"/>
    <cellStyle name="Comma 2 4 4 2 9 2" xfId="6163" xr:uid="{C10F3970-AD3F-4130-A482-5FF849580418}"/>
    <cellStyle name="Comma 2 4 4 2 9 2 2" xfId="16697" xr:uid="{FE0B98BD-0779-4884-A759-AF3940FD2231}"/>
    <cellStyle name="Comma 2 4 4 2 9 3" xfId="8791" xr:uid="{911950C6-CC84-419A-95EA-751A01D84F91}"/>
    <cellStyle name="Comma 2 4 4 2 9 3 2" xfId="19325" xr:uid="{8A1DF22A-610E-4241-9F22-53C0074C22D5}"/>
    <cellStyle name="Comma 2 4 4 2 9 4" xfId="11418" xr:uid="{80501311-02C4-486F-AB3C-9D60D88F0DC8}"/>
    <cellStyle name="Comma 2 4 4 2 9 4 2" xfId="21952" xr:uid="{54FB5F0B-0AB7-4EDD-B98E-073062F32845}"/>
    <cellStyle name="Comma 2 4 4 2 9 5" xfId="14070" xr:uid="{20C019D7-F790-4539-AA74-E48CAD721A34}"/>
    <cellStyle name="Comma 2 4 4 2 9 6" xfId="3530" xr:uid="{608CF41F-87A5-4C55-867E-7A4285E4C7C7}"/>
    <cellStyle name="Comma 2 4 4 3" xfId="799" xr:uid="{00000000-0005-0000-0000-000012030000}"/>
    <cellStyle name="Comma 2 4 4 3 2" xfId="800" xr:uid="{00000000-0005-0000-0000-000013030000}"/>
    <cellStyle name="Comma 2 4 4 3 2 2" xfId="801" xr:uid="{00000000-0005-0000-0000-000014030000}"/>
    <cellStyle name="Comma 2 4 4 3 2 2 2" xfId="6166" xr:uid="{5032A75A-9974-4AD8-A9AE-5B97A75F8282}"/>
    <cellStyle name="Comma 2 4 4 3 2 2 2 2" xfId="16700" xr:uid="{364EFE8E-7A8E-45A7-8EFD-02FAB85E7DD7}"/>
    <cellStyle name="Comma 2 4 4 3 2 2 3" xfId="8794" xr:uid="{52DA1FEB-6B35-470D-B38E-B48888B9B5B7}"/>
    <cellStyle name="Comma 2 4 4 3 2 2 3 2" xfId="19328" xr:uid="{F5091298-B393-4FA9-8202-267022F142C3}"/>
    <cellStyle name="Comma 2 4 4 3 2 2 4" xfId="11421" xr:uid="{80F33AB6-0CC4-464D-8307-42A1B5C867EE}"/>
    <cellStyle name="Comma 2 4 4 3 2 2 4 2" xfId="21955" xr:uid="{0E479BFB-0375-4CA7-B07A-BBB88531D458}"/>
    <cellStyle name="Comma 2 4 4 3 2 2 5" xfId="14073" xr:uid="{A21F2CFB-E2F3-49BA-B6DE-CDB50902C30B}"/>
    <cellStyle name="Comma 2 4 4 3 2 2 6" xfId="3533" xr:uid="{2D675A2F-A8C2-4F7A-A7D5-CEDD4A8E4C4B}"/>
    <cellStyle name="Comma 2 4 4 3 2 3" xfId="6165" xr:uid="{9749E237-6F9E-4430-BFB8-435F9DFD62DE}"/>
    <cellStyle name="Comma 2 4 4 3 2 3 2" xfId="16699" xr:uid="{01A18480-3AD5-462A-A79F-EDEF35B96ABD}"/>
    <cellStyle name="Comma 2 4 4 3 2 4" xfId="8793" xr:uid="{F1445F5B-6E33-4C67-ADFE-2FB5CA0A776B}"/>
    <cellStyle name="Comma 2 4 4 3 2 4 2" xfId="19327" xr:uid="{95F52047-CD25-44BA-B2EF-EE888F86F6C2}"/>
    <cellStyle name="Comma 2 4 4 3 2 5" xfId="11420" xr:uid="{07FF10EE-5901-4F58-81BD-F45116DC69C9}"/>
    <cellStyle name="Comma 2 4 4 3 2 5 2" xfId="21954" xr:uid="{2E019291-19C1-476F-87DC-107BA8E88417}"/>
    <cellStyle name="Comma 2 4 4 3 2 6" xfId="14072" xr:uid="{DA220803-F8D9-4489-B533-4E0290CA22F2}"/>
    <cellStyle name="Comma 2 4 4 3 2 7" xfId="3532" xr:uid="{FD4C4F49-9CA9-4131-8F5D-ECC307F79052}"/>
    <cellStyle name="Comma 2 4 4 3 3" xfId="802" xr:uid="{00000000-0005-0000-0000-000015030000}"/>
    <cellStyle name="Comma 2 4 4 3 3 2" xfId="6167" xr:uid="{0F7A5633-7BB6-4A2F-ABCD-E1FF47C2E975}"/>
    <cellStyle name="Comma 2 4 4 3 3 2 2" xfId="16701" xr:uid="{2AB90662-5B0C-429A-B12E-579A967672B0}"/>
    <cellStyle name="Comma 2 4 4 3 3 3" xfId="8795" xr:uid="{F5DC112E-BDDE-4465-860E-51566D643272}"/>
    <cellStyle name="Comma 2 4 4 3 3 3 2" xfId="19329" xr:uid="{7FAA6522-4B07-42D2-999B-B32EBFAF4454}"/>
    <cellStyle name="Comma 2 4 4 3 3 4" xfId="11422" xr:uid="{E90FFF1A-5FC6-4B5C-9ED3-CA71CAC1D93D}"/>
    <cellStyle name="Comma 2 4 4 3 3 4 2" xfId="21956" xr:uid="{E99C539C-EE2A-4D1B-B5AD-AD435CCE16E7}"/>
    <cellStyle name="Comma 2 4 4 3 3 5" xfId="14074" xr:uid="{8BC20C78-E416-47E1-A994-DC06150EE833}"/>
    <cellStyle name="Comma 2 4 4 3 3 6" xfId="3534" xr:uid="{868B70B3-5B8C-47CB-A3D1-9D99E9154A53}"/>
    <cellStyle name="Comma 2 4 4 3 4" xfId="803" xr:uid="{00000000-0005-0000-0000-000016030000}"/>
    <cellStyle name="Comma 2 4 4 3 4 2" xfId="6168" xr:uid="{67DAB43C-97D7-4E99-AE98-19F15E2AB5DF}"/>
    <cellStyle name="Comma 2 4 4 3 4 2 2" xfId="16702" xr:uid="{8A7CBA3D-0633-4998-9C01-2D2030606096}"/>
    <cellStyle name="Comma 2 4 4 3 4 3" xfId="8796" xr:uid="{BF1126C2-8BB8-47E6-A7AE-9C3C1691FD92}"/>
    <cellStyle name="Comma 2 4 4 3 4 3 2" xfId="19330" xr:uid="{025BE177-1476-45C5-9EE2-2A8FAAB54667}"/>
    <cellStyle name="Comma 2 4 4 3 4 4" xfId="11423" xr:uid="{BCD2C351-E8AA-45C7-AEA0-1BEACD436E6A}"/>
    <cellStyle name="Comma 2 4 4 3 4 4 2" xfId="21957" xr:uid="{FD720349-C9A6-4CEE-8904-064D0D3CE5A9}"/>
    <cellStyle name="Comma 2 4 4 3 4 5" xfId="14075" xr:uid="{89CA134C-99AA-4BF7-8C86-9791728F44E6}"/>
    <cellStyle name="Comma 2 4 4 3 4 6" xfId="3535" xr:uid="{24715403-3760-431B-B750-6BACC55E29B0}"/>
    <cellStyle name="Comma 2 4 4 3 5" xfId="6164" xr:uid="{2C9F556C-9EDD-408E-BF51-5DFD2DA4F822}"/>
    <cellStyle name="Comma 2 4 4 3 5 2" xfId="16698" xr:uid="{F7204BC8-6704-415E-95B1-774FDAC1F4AE}"/>
    <cellStyle name="Comma 2 4 4 3 6" xfId="8792" xr:uid="{9B45AD64-574A-4285-80AE-E25AB3FCAB8D}"/>
    <cellStyle name="Comma 2 4 4 3 6 2" xfId="19326" xr:uid="{F7627F2A-25BF-4060-9587-20068AF0F9C4}"/>
    <cellStyle name="Comma 2 4 4 3 7" xfId="11419" xr:uid="{8E9F9954-0100-402C-B47A-FDBA4AE31E45}"/>
    <cellStyle name="Comma 2 4 4 3 7 2" xfId="21953" xr:uid="{CC81C509-E63B-4168-BADD-0519B21062C5}"/>
    <cellStyle name="Comma 2 4 4 3 8" xfId="14071" xr:uid="{285735A4-BB00-4C2E-9999-3F7A4787B1F8}"/>
    <cellStyle name="Comma 2 4 4 3 9" xfId="3531" xr:uid="{0BB1478E-C1E7-4D69-B128-F2577C03E67A}"/>
    <cellStyle name="Comma 2 4 4 4" xfId="804" xr:uid="{00000000-0005-0000-0000-000017030000}"/>
    <cellStyle name="Comma 2 4 4 4 2" xfId="805" xr:uid="{00000000-0005-0000-0000-000018030000}"/>
    <cellStyle name="Comma 2 4 4 4 2 2" xfId="806" xr:uid="{00000000-0005-0000-0000-000019030000}"/>
    <cellStyle name="Comma 2 4 4 4 2 2 2" xfId="6171" xr:uid="{71B7260A-4B09-429A-BCE6-644AF75EE512}"/>
    <cellStyle name="Comma 2 4 4 4 2 2 2 2" xfId="16705" xr:uid="{4E776F7A-5BD4-43B0-852C-A57B9FC0BEB1}"/>
    <cellStyle name="Comma 2 4 4 4 2 2 3" xfId="8799" xr:uid="{ED24554F-39F0-44BA-8ECE-49245626874C}"/>
    <cellStyle name="Comma 2 4 4 4 2 2 3 2" xfId="19333" xr:uid="{F7FCA84A-446E-4A52-A96D-9787CA334B1C}"/>
    <cellStyle name="Comma 2 4 4 4 2 2 4" xfId="11426" xr:uid="{826E0D57-5DE6-4D53-B332-9D6C319A0DB0}"/>
    <cellStyle name="Comma 2 4 4 4 2 2 4 2" xfId="21960" xr:uid="{E1B3DD8E-A08F-4964-952B-A7F051E879D4}"/>
    <cellStyle name="Comma 2 4 4 4 2 2 5" xfId="14078" xr:uid="{CCDF7032-6103-4A8D-B3F1-FC436E5865C5}"/>
    <cellStyle name="Comma 2 4 4 4 2 2 6" xfId="3538" xr:uid="{D22219F3-90E2-4183-BC49-1816B7682097}"/>
    <cellStyle name="Comma 2 4 4 4 2 3" xfId="6170" xr:uid="{981FA8B2-0917-4A1A-8070-32AE1F318290}"/>
    <cellStyle name="Comma 2 4 4 4 2 3 2" xfId="16704" xr:uid="{19DC5BA2-43B3-43C7-A481-B217391047AD}"/>
    <cellStyle name="Comma 2 4 4 4 2 4" xfId="8798" xr:uid="{F44792A7-726C-4A83-9D15-8A383B93E71A}"/>
    <cellStyle name="Comma 2 4 4 4 2 4 2" xfId="19332" xr:uid="{46C299DC-FAE2-430A-8455-21E3835E7B2B}"/>
    <cellStyle name="Comma 2 4 4 4 2 5" xfId="11425" xr:uid="{2840704A-A62D-4705-81D9-D246B39AE182}"/>
    <cellStyle name="Comma 2 4 4 4 2 5 2" xfId="21959" xr:uid="{995BE29C-2CD1-411F-960A-4B5975BB72F6}"/>
    <cellStyle name="Comma 2 4 4 4 2 6" xfId="14077" xr:uid="{B9E6556D-466D-4B25-83A5-1B0466D8FB5A}"/>
    <cellStyle name="Comma 2 4 4 4 2 7" xfId="3537" xr:uid="{0171BE94-51DE-4161-9E16-C0FB39AA7224}"/>
    <cellStyle name="Comma 2 4 4 4 3" xfId="807" xr:uid="{00000000-0005-0000-0000-00001A030000}"/>
    <cellStyle name="Comma 2 4 4 4 3 2" xfId="6172" xr:uid="{FFADBA3C-A240-4F4D-8C79-DF8B5EC7008F}"/>
    <cellStyle name="Comma 2 4 4 4 3 2 2" xfId="16706" xr:uid="{DAAE3F0A-340C-400F-B256-7F68650C0A53}"/>
    <cellStyle name="Comma 2 4 4 4 3 3" xfId="8800" xr:uid="{B845B5BE-A435-47FF-B35E-9B194658FAD8}"/>
    <cellStyle name="Comma 2 4 4 4 3 3 2" xfId="19334" xr:uid="{A99D13CF-2455-4E92-B488-E8413976C416}"/>
    <cellStyle name="Comma 2 4 4 4 3 4" xfId="11427" xr:uid="{4E398836-C750-4017-9520-BD0B4634B84B}"/>
    <cellStyle name="Comma 2 4 4 4 3 4 2" xfId="21961" xr:uid="{5B3A9799-93BB-44A3-B32A-3EA38F2B513A}"/>
    <cellStyle name="Comma 2 4 4 4 3 5" xfId="14079" xr:uid="{ACCC77D4-E218-45C6-94AF-7B640D017D17}"/>
    <cellStyle name="Comma 2 4 4 4 3 6" xfId="3539" xr:uid="{7C7B952A-1FEE-461C-883F-C12DF8E88D32}"/>
    <cellStyle name="Comma 2 4 4 4 4" xfId="808" xr:uid="{00000000-0005-0000-0000-00001B030000}"/>
    <cellStyle name="Comma 2 4 4 4 4 2" xfId="6173" xr:uid="{A57878BE-4A58-4C94-987F-A07A7460C816}"/>
    <cellStyle name="Comma 2 4 4 4 4 2 2" xfId="16707" xr:uid="{F06879E2-B5B5-431D-B07E-4B005475EF93}"/>
    <cellStyle name="Comma 2 4 4 4 4 3" xfId="8801" xr:uid="{49FC5783-3CEC-45C0-B680-5E01CD49DD26}"/>
    <cellStyle name="Comma 2 4 4 4 4 3 2" xfId="19335" xr:uid="{46CC0847-7F7E-4BF7-BC3E-DA4B0AF97C5C}"/>
    <cellStyle name="Comma 2 4 4 4 4 4" xfId="11428" xr:uid="{F0346DBC-A9C6-458A-8459-2A54CEF5B12C}"/>
    <cellStyle name="Comma 2 4 4 4 4 4 2" xfId="21962" xr:uid="{D8BE7640-A6BC-4B51-AD91-9B5ECCCC8BE5}"/>
    <cellStyle name="Comma 2 4 4 4 4 5" xfId="14080" xr:uid="{07E0D99D-603B-44BC-A3BF-6BD13EE94B13}"/>
    <cellStyle name="Comma 2 4 4 4 4 6" xfId="3540" xr:uid="{18F8C27E-FBD3-4CF0-A883-1A621979351B}"/>
    <cellStyle name="Comma 2 4 4 4 5" xfId="6169" xr:uid="{ED760E93-92A7-4805-B9CA-32B3F6543ABD}"/>
    <cellStyle name="Comma 2 4 4 4 5 2" xfId="16703" xr:uid="{8195AD54-321A-4B5E-B4D1-A538A8CB871D}"/>
    <cellStyle name="Comma 2 4 4 4 6" xfId="8797" xr:uid="{C371951B-DD31-4C9B-B9DD-16320D2FFC13}"/>
    <cellStyle name="Comma 2 4 4 4 6 2" xfId="19331" xr:uid="{A5723F90-D0E2-4B08-AD7F-F6BAB83D0149}"/>
    <cellStyle name="Comma 2 4 4 4 7" xfId="11424" xr:uid="{1488B533-5C1F-4E40-B411-CF814A19005D}"/>
    <cellStyle name="Comma 2 4 4 4 7 2" xfId="21958" xr:uid="{BB177EBC-EA01-4FA2-983D-C9435DCB860C}"/>
    <cellStyle name="Comma 2 4 4 4 8" xfId="14076" xr:uid="{A7C90973-F9B1-4128-B7FA-86BCCEB15845}"/>
    <cellStyle name="Comma 2 4 4 4 9" xfId="3536" xr:uid="{F790D6C0-7BF7-4C89-A55B-729DDEB2C948}"/>
    <cellStyle name="Comma 2 4 4 5" xfId="809" xr:uid="{00000000-0005-0000-0000-00001C030000}"/>
    <cellStyle name="Comma 2 4 4 5 2" xfId="810" xr:uid="{00000000-0005-0000-0000-00001D030000}"/>
    <cellStyle name="Comma 2 4 4 5 2 2" xfId="811" xr:uid="{00000000-0005-0000-0000-00001E030000}"/>
    <cellStyle name="Comma 2 4 4 5 2 2 2" xfId="6176" xr:uid="{02E0C44F-8E50-4213-B72D-67B70B0DDB84}"/>
    <cellStyle name="Comma 2 4 4 5 2 2 2 2" xfId="16710" xr:uid="{225AD9AE-147A-4766-A9DA-F72CA999FFBF}"/>
    <cellStyle name="Comma 2 4 4 5 2 2 3" xfId="8804" xr:uid="{01576B4D-F087-4A97-80C4-E38B6AF829AC}"/>
    <cellStyle name="Comma 2 4 4 5 2 2 3 2" xfId="19338" xr:uid="{625BBB7A-2F00-487B-8D3D-702F01C1E0A2}"/>
    <cellStyle name="Comma 2 4 4 5 2 2 4" xfId="11431" xr:uid="{B881C196-692C-4334-8A9B-96C7200477AD}"/>
    <cellStyle name="Comma 2 4 4 5 2 2 4 2" xfId="21965" xr:uid="{9CDA3D54-52A1-4FAA-A84D-7EAF95A1CADB}"/>
    <cellStyle name="Comma 2 4 4 5 2 2 5" xfId="14083" xr:uid="{B2783839-72AE-4047-9822-94FDE08D432F}"/>
    <cellStyle name="Comma 2 4 4 5 2 2 6" xfId="3543" xr:uid="{8FAC2485-DB34-4279-95DE-A7239CC9C75D}"/>
    <cellStyle name="Comma 2 4 4 5 2 3" xfId="6175" xr:uid="{C2FB22B2-4518-41D0-B55F-76C007AF3493}"/>
    <cellStyle name="Comma 2 4 4 5 2 3 2" xfId="16709" xr:uid="{E8988A73-E2A6-4A29-84E9-D519BC0DE37E}"/>
    <cellStyle name="Comma 2 4 4 5 2 4" xfId="8803" xr:uid="{5DDFFF99-9BFC-45ED-9EC8-493A4DF3ABA4}"/>
    <cellStyle name="Comma 2 4 4 5 2 4 2" xfId="19337" xr:uid="{24B94561-D6D7-4B6B-9044-3975BEFABF86}"/>
    <cellStyle name="Comma 2 4 4 5 2 5" xfId="11430" xr:uid="{69FFB990-3A57-4DE5-9D33-798A4DF01908}"/>
    <cellStyle name="Comma 2 4 4 5 2 5 2" xfId="21964" xr:uid="{253D2314-C751-44A2-B9C6-88D1BFC5AC20}"/>
    <cellStyle name="Comma 2 4 4 5 2 6" xfId="14082" xr:uid="{3CA8AA6C-2FD7-4B01-8E91-67AF33DD552F}"/>
    <cellStyle name="Comma 2 4 4 5 2 7" xfId="3542" xr:uid="{CF7AB5A5-9BB6-452D-8A8C-76F794050226}"/>
    <cellStyle name="Comma 2 4 4 5 3" xfId="812" xr:uid="{00000000-0005-0000-0000-00001F030000}"/>
    <cellStyle name="Comma 2 4 4 5 3 2" xfId="6177" xr:uid="{33D5EBB5-47EB-4938-8C0E-9E6017F7565E}"/>
    <cellStyle name="Comma 2 4 4 5 3 2 2" xfId="16711" xr:uid="{2C292EF9-CA31-4B31-8A9F-1614C133ED38}"/>
    <cellStyle name="Comma 2 4 4 5 3 3" xfId="8805" xr:uid="{6EA5C16E-5AFA-46E9-9F3E-6FFB314979EB}"/>
    <cellStyle name="Comma 2 4 4 5 3 3 2" xfId="19339" xr:uid="{87DDBBC5-5BAC-45C7-9CD2-3017E2C34B21}"/>
    <cellStyle name="Comma 2 4 4 5 3 4" xfId="11432" xr:uid="{6FDE66F3-1504-47F2-A336-12B431060BD3}"/>
    <cellStyle name="Comma 2 4 4 5 3 4 2" xfId="21966" xr:uid="{9D3DCDCF-34B7-4C3D-BDD8-D9133568C79C}"/>
    <cellStyle name="Comma 2 4 4 5 3 5" xfId="14084" xr:uid="{28FCA488-FF89-41E0-BCDE-1F1D5D557AFC}"/>
    <cellStyle name="Comma 2 4 4 5 3 6" xfId="3544" xr:uid="{04647ABE-7016-4E7D-A8BF-9D78A8A4EBAA}"/>
    <cellStyle name="Comma 2 4 4 5 4" xfId="813" xr:uid="{00000000-0005-0000-0000-000020030000}"/>
    <cellStyle name="Comma 2 4 4 5 4 2" xfId="6178" xr:uid="{5162B971-608A-4643-891B-85AC7C6B993D}"/>
    <cellStyle name="Comma 2 4 4 5 4 2 2" xfId="16712" xr:uid="{B71084AE-C586-4C1E-928F-C801BBCA613B}"/>
    <cellStyle name="Comma 2 4 4 5 4 3" xfId="8806" xr:uid="{176C15AE-B7A0-4F12-944D-8CE4B0B739D2}"/>
    <cellStyle name="Comma 2 4 4 5 4 3 2" xfId="19340" xr:uid="{093DC326-24C3-4920-ABAD-2CD391C9C509}"/>
    <cellStyle name="Comma 2 4 4 5 4 4" xfId="11433" xr:uid="{F07B33B4-4E47-4158-9952-A16D1EC7C73E}"/>
    <cellStyle name="Comma 2 4 4 5 4 4 2" xfId="21967" xr:uid="{54959C73-68CA-4E51-8CEE-0951C8E2230C}"/>
    <cellStyle name="Comma 2 4 4 5 4 5" xfId="14085" xr:uid="{A40B07D0-9CC1-4A7D-B7B2-E6B228F53CE7}"/>
    <cellStyle name="Comma 2 4 4 5 4 6" xfId="3545" xr:uid="{56F48DF0-3DD2-47B6-8D6E-44EF67A0122F}"/>
    <cellStyle name="Comma 2 4 4 5 5" xfId="6174" xr:uid="{91D3AC8C-600E-484B-8A40-F686D7A78B1B}"/>
    <cellStyle name="Comma 2 4 4 5 5 2" xfId="16708" xr:uid="{3019D7FB-7BCC-487C-B3E1-19D13DC71A86}"/>
    <cellStyle name="Comma 2 4 4 5 6" xfId="8802" xr:uid="{D7052983-5512-4AAD-80C5-1CDFD4185810}"/>
    <cellStyle name="Comma 2 4 4 5 6 2" xfId="19336" xr:uid="{850406C5-7EA4-49AD-A613-40869CAAB8E8}"/>
    <cellStyle name="Comma 2 4 4 5 7" xfId="11429" xr:uid="{31890412-039B-4FE5-8CD7-358F91C813F4}"/>
    <cellStyle name="Comma 2 4 4 5 7 2" xfId="21963" xr:uid="{4DFE8712-24C3-478B-A72B-3B26CF2897D4}"/>
    <cellStyle name="Comma 2 4 4 5 8" xfId="14081" xr:uid="{0CB4F8DD-73A4-424C-BC84-0726AC959262}"/>
    <cellStyle name="Comma 2 4 4 5 9" xfId="3541" xr:uid="{2152177F-57C0-4813-8BDA-494B1FCBA6C0}"/>
    <cellStyle name="Comma 2 4 4 6" xfId="814" xr:uid="{00000000-0005-0000-0000-000021030000}"/>
    <cellStyle name="Comma 2 4 4 6 2" xfId="815" xr:uid="{00000000-0005-0000-0000-000022030000}"/>
    <cellStyle name="Comma 2 4 4 6 2 2" xfId="816" xr:uid="{00000000-0005-0000-0000-000023030000}"/>
    <cellStyle name="Comma 2 4 4 6 2 2 2" xfId="6181" xr:uid="{1A52F196-F511-4006-8A6B-323CCF4DB9AE}"/>
    <cellStyle name="Comma 2 4 4 6 2 2 2 2" xfId="16715" xr:uid="{6A8D26F3-6DC8-4AF1-9232-2F4E0E36A860}"/>
    <cellStyle name="Comma 2 4 4 6 2 2 3" xfId="8809" xr:uid="{DCC9FD17-AA34-4E03-A382-9B3499B09B9E}"/>
    <cellStyle name="Comma 2 4 4 6 2 2 3 2" xfId="19343" xr:uid="{8BBDF200-E7D1-467E-963A-046578350B59}"/>
    <cellStyle name="Comma 2 4 4 6 2 2 4" xfId="11436" xr:uid="{9A793B31-3046-4CC4-9793-78C095F5B12D}"/>
    <cellStyle name="Comma 2 4 4 6 2 2 4 2" xfId="21970" xr:uid="{CDA37354-CB7F-45FB-85D7-1F41D367E4AA}"/>
    <cellStyle name="Comma 2 4 4 6 2 2 5" xfId="14088" xr:uid="{CE59B6B4-AD32-475C-A7A3-91665C5CBC5B}"/>
    <cellStyle name="Comma 2 4 4 6 2 2 6" xfId="3548" xr:uid="{D5A9ED27-D4EF-4384-89AD-45050E979EB7}"/>
    <cellStyle name="Comma 2 4 4 6 2 3" xfId="6180" xr:uid="{09FF92BB-381E-4E56-B4FC-557CDEFAA4A9}"/>
    <cellStyle name="Comma 2 4 4 6 2 3 2" xfId="16714" xr:uid="{705F4799-903C-41FA-81BF-5C26B4C3C243}"/>
    <cellStyle name="Comma 2 4 4 6 2 4" xfId="8808" xr:uid="{BB543A11-A9A3-4B03-92E6-D6C899732967}"/>
    <cellStyle name="Comma 2 4 4 6 2 4 2" xfId="19342" xr:uid="{97FF9C8C-D8D3-462A-B3B1-EA8C53F44851}"/>
    <cellStyle name="Comma 2 4 4 6 2 5" xfId="11435" xr:uid="{942FC900-E544-42FE-8CDF-409BB753E589}"/>
    <cellStyle name="Comma 2 4 4 6 2 5 2" xfId="21969" xr:uid="{DA22D4AB-5DB9-4DC0-8910-B681787392BE}"/>
    <cellStyle name="Comma 2 4 4 6 2 6" xfId="14087" xr:uid="{3FDA1C41-264E-4CCD-A8A5-871492B0BB0E}"/>
    <cellStyle name="Comma 2 4 4 6 2 7" xfId="3547" xr:uid="{09DE4F7A-4B23-4487-8B20-5C422C20F761}"/>
    <cellStyle name="Comma 2 4 4 6 3" xfId="817" xr:uid="{00000000-0005-0000-0000-000024030000}"/>
    <cellStyle name="Comma 2 4 4 6 3 2" xfId="6182" xr:uid="{CFA9F0D5-400E-4FBD-9A48-4D3BF2EBC6C9}"/>
    <cellStyle name="Comma 2 4 4 6 3 2 2" xfId="16716" xr:uid="{69ACA1FA-3B09-4E28-8A92-0339E63DE20A}"/>
    <cellStyle name="Comma 2 4 4 6 3 3" xfId="8810" xr:uid="{CBED875C-1B36-4A35-B727-CD8E173AC4B4}"/>
    <cellStyle name="Comma 2 4 4 6 3 3 2" xfId="19344" xr:uid="{9ABA6DC0-B599-4161-80F7-7485863A87BC}"/>
    <cellStyle name="Comma 2 4 4 6 3 4" xfId="11437" xr:uid="{60B68913-7B64-4115-906D-87B7D399DF6B}"/>
    <cellStyle name="Comma 2 4 4 6 3 4 2" xfId="21971" xr:uid="{5FAB04D6-615C-4FDB-9B80-07D2C77A514D}"/>
    <cellStyle name="Comma 2 4 4 6 3 5" xfId="14089" xr:uid="{E4BB37F3-9BD2-4ED6-BAB2-CC80C937E05B}"/>
    <cellStyle name="Comma 2 4 4 6 3 6" xfId="3549" xr:uid="{4428E3B0-BC3B-44B3-AAE8-F087A342764E}"/>
    <cellStyle name="Comma 2 4 4 6 4" xfId="818" xr:uid="{00000000-0005-0000-0000-000025030000}"/>
    <cellStyle name="Comma 2 4 4 6 4 2" xfId="6183" xr:uid="{97C47223-4639-4A69-8C3B-AD329E96C8D1}"/>
    <cellStyle name="Comma 2 4 4 6 4 2 2" xfId="16717" xr:uid="{6C0F1BE6-9A0A-474D-9F51-5A723571CC17}"/>
    <cellStyle name="Comma 2 4 4 6 4 3" xfId="8811" xr:uid="{9CA36E1F-0427-47FF-88B8-913AD106A39C}"/>
    <cellStyle name="Comma 2 4 4 6 4 3 2" xfId="19345" xr:uid="{63F3A192-6FE0-468B-8BF6-F2F650F9223D}"/>
    <cellStyle name="Comma 2 4 4 6 4 4" xfId="11438" xr:uid="{DF63032C-7A48-402F-AFFE-259E705631E0}"/>
    <cellStyle name="Comma 2 4 4 6 4 4 2" xfId="21972" xr:uid="{C84A0EE7-5C72-46DC-9B19-CFD7C0701FC4}"/>
    <cellStyle name="Comma 2 4 4 6 4 5" xfId="14090" xr:uid="{6A1E33FC-A054-404C-B440-4A34517C33AF}"/>
    <cellStyle name="Comma 2 4 4 6 4 6" xfId="3550" xr:uid="{61ACB3AC-2BE9-41BF-937B-0B740EE2E770}"/>
    <cellStyle name="Comma 2 4 4 6 5" xfId="6179" xr:uid="{BC53F4DE-B50B-4F9F-B273-EDEA89FBF356}"/>
    <cellStyle name="Comma 2 4 4 6 5 2" xfId="16713" xr:uid="{FEB12FD0-9F21-4773-A75F-869B9A61C44A}"/>
    <cellStyle name="Comma 2 4 4 6 6" xfId="8807" xr:uid="{186AAE30-7B54-4B3A-BB67-BDC440E32FEC}"/>
    <cellStyle name="Comma 2 4 4 6 6 2" xfId="19341" xr:uid="{4D5D756C-ABA2-41D4-BE17-9A953B4B6CE2}"/>
    <cellStyle name="Comma 2 4 4 6 7" xfId="11434" xr:uid="{AF0627C9-4DD1-4B61-A876-1B65485A4BA8}"/>
    <cellStyle name="Comma 2 4 4 6 7 2" xfId="21968" xr:uid="{368CF688-A68D-48DF-B267-AFB79F0F7B32}"/>
    <cellStyle name="Comma 2 4 4 6 8" xfId="14086" xr:uid="{7D1C7980-B0AA-4FCE-9465-4BB7C2946358}"/>
    <cellStyle name="Comma 2 4 4 6 9" xfId="3546" xr:uid="{02B6CB93-099C-4C2A-A75A-5F5D13E5CF77}"/>
    <cellStyle name="Comma 2 4 4 7" xfId="819" xr:uid="{00000000-0005-0000-0000-000026030000}"/>
    <cellStyle name="Comma 2 4 4 7 2" xfId="820" xr:uid="{00000000-0005-0000-0000-000027030000}"/>
    <cellStyle name="Comma 2 4 4 7 2 2" xfId="6185" xr:uid="{19CD3043-936D-4D9F-B139-ECC793B9E680}"/>
    <cellStyle name="Comma 2 4 4 7 2 2 2" xfId="16719" xr:uid="{9D05E474-E61A-4E55-BD32-6FE9953F4BBE}"/>
    <cellStyle name="Comma 2 4 4 7 2 3" xfId="8813" xr:uid="{D736F5B7-3315-4A0E-B6F3-6D3562AB6853}"/>
    <cellStyle name="Comma 2 4 4 7 2 3 2" xfId="19347" xr:uid="{A30BAD35-5F0F-49CB-A16E-1BFA059E4F7C}"/>
    <cellStyle name="Comma 2 4 4 7 2 4" xfId="11440" xr:uid="{D8BCE047-45A7-435D-BE97-4EF391CD848D}"/>
    <cellStyle name="Comma 2 4 4 7 2 4 2" xfId="21974" xr:uid="{5ED7A338-ACF2-4CDD-AD03-640575B20E76}"/>
    <cellStyle name="Comma 2 4 4 7 2 5" xfId="14092" xr:uid="{27CEFB47-CAF7-4566-996E-002C35FE9674}"/>
    <cellStyle name="Comma 2 4 4 7 2 6" xfId="3552" xr:uid="{0BF60E9C-C855-4149-B197-07BC9EE6C056}"/>
    <cellStyle name="Comma 2 4 4 7 3" xfId="821" xr:uid="{00000000-0005-0000-0000-000028030000}"/>
    <cellStyle name="Comma 2 4 4 7 3 2" xfId="6186" xr:uid="{19BE88E2-931D-4735-BCA9-FBD075A179A7}"/>
    <cellStyle name="Comma 2 4 4 7 3 2 2" xfId="16720" xr:uid="{2BCCBEFB-2CA3-4D75-B4FE-9879EE0B0567}"/>
    <cellStyle name="Comma 2 4 4 7 3 3" xfId="8814" xr:uid="{2FC20252-C5F7-4D15-A781-01B6260626B4}"/>
    <cellStyle name="Comma 2 4 4 7 3 3 2" xfId="19348" xr:uid="{812C5A80-9D4B-4401-9A11-C5D9D494E839}"/>
    <cellStyle name="Comma 2 4 4 7 3 4" xfId="11441" xr:uid="{601CBF76-9DF9-4232-AC6A-CAF6AD9C3089}"/>
    <cellStyle name="Comma 2 4 4 7 3 4 2" xfId="21975" xr:uid="{75827FD6-F936-4C4E-AD9E-64FDDA0B0803}"/>
    <cellStyle name="Comma 2 4 4 7 3 5" xfId="14093" xr:uid="{DDC1A7E2-D538-48DD-8B54-AA2B03441DF7}"/>
    <cellStyle name="Comma 2 4 4 7 3 6" xfId="3553" xr:uid="{4FFBC446-FD78-4FFF-A241-2A1B08A0C7B8}"/>
    <cellStyle name="Comma 2 4 4 7 4" xfId="6184" xr:uid="{904C4638-CA32-4150-B0E7-7D0E876F13D1}"/>
    <cellStyle name="Comma 2 4 4 7 4 2" xfId="16718" xr:uid="{A5C7711D-F453-482C-B66F-3CBEEE975BF1}"/>
    <cellStyle name="Comma 2 4 4 7 5" xfId="8812" xr:uid="{4123DB63-7095-4FD9-A073-DA1DF1F81789}"/>
    <cellStyle name="Comma 2 4 4 7 5 2" xfId="19346" xr:uid="{5E639E84-F550-4F52-8D11-15E5DB39D554}"/>
    <cellStyle name="Comma 2 4 4 7 6" xfId="11439" xr:uid="{83C0ED86-4010-4068-AE8A-3A90378A8EA0}"/>
    <cellStyle name="Comma 2 4 4 7 6 2" xfId="21973" xr:uid="{69065411-48CE-4D9A-AE34-A94C5F49A7B4}"/>
    <cellStyle name="Comma 2 4 4 7 7" xfId="14091" xr:uid="{921FF526-F115-4192-AF19-399CBC5BEAD9}"/>
    <cellStyle name="Comma 2 4 4 7 8" xfId="3551" xr:uid="{49AC1ABC-A817-43DF-A014-9EFF9DC59B12}"/>
    <cellStyle name="Comma 2 4 4 8" xfId="822" xr:uid="{00000000-0005-0000-0000-000029030000}"/>
    <cellStyle name="Comma 2 4 4 8 2" xfId="823" xr:uid="{00000000-0005-0000-0000-00002A030000}"/>
    <cellStyle name="Comma 2 4 4 8 2 2" xfId="6188" xr:uid="{9365CFCA-2E8E-4063-99D7-9258496F5F6A}"/>
    <cellStyle name="Comma 2 4 4 8 2 2 2" xfId="16722" xr:uid="{D2262B00-3529-4806-A37D-B09717E734C0}"/>
    <cellStyle name="Comma 2 4 4 8 2 3" xfId="8816" xr:uid="{11FCA398-3CE9-4F5D-AB7F-B7DE0623C7EB}"/>
    <cellStyle name="Comma 2 4 4 8 2 3 2" xfId="19350" xr:uid="{47637632-DBB0-4551-BBE8-02FCB52F8E3B}"/>
    <cellStyle name="Comma 2 4 4 8 2 4" xfId="11443" xr:uid="{42B7AA10-E9AE-45BE-AA98-96E00DE54739}"/>
    <cellStyle name="Comma 2 4 4 8 2 4 2" xfId="21977" xr:uid="{3493B167-B241-4B68-9FC3-4C9ABAFB0E06}"/>
    <cellStyle name="Comma 2 4 4 8 2 5" xfId="14095" xr:uid="{053B6899-C116-4F1E-BABE-10027AC89924}"/>
    <cellStyle name="Comma 2 4 4 8 2 6" xfId="3555" xr:uid="{E4E04580-6FFE-46AF-918E-7E66F401F8DC}"/>
    <cellStyle name="Comma 2 4 4 8 3" xfId="6187" xr:uid="{961BEDCB-050A-40ED-9786-6D0A39EE57C0}"/>
    <cellStyle name="Comma 2 4 4 8 3 2" xfId="16721" xr:uid="{DE754169-F3F2-48A5-888B-0ACA1DF37717}"/>
    <cellStyle name="Comma 2 4 4 8 4" xfId="8815" xr:uid="{74565A93-C951-44A3-A235-26BD90B076A4}"/>
    <cellStyle name="Comma 2 4 4 8 4 2" xfId="19349" xr:uid="{0FAB5524-382B-4241-BD2A-6E8D00829F5D}"/>
    <cellStyle name="Comma 2 4 4 8 5" xfId="11442" xr:uid="{E374B674-B550-4337-8D01-823BC107DA0B}"/>
    <cellStyle name="Comma 2 4 4 8 5 2" xfId="21976" xr:uid="{CC9FE010-542B-451B-AD93-262AAD09AB7F}"/>
    <cellStyle name="Comma 2 4 4 8 6" xfId="14094" xr:uid="{96E4469F-2E22-4B4F-8171-2DD0A8DEA428}"/>
    <cellStyle name="Comma 2 4 4 8 7" xfId="3554" xr:uid="{A938753B-3B87-471C-9517-011BD6086DBE}"/>
    <cellStyle name="Comma 2 4 4 9" xfId="824" xr:uid="{00000000-0005-0000-0000-00002B030000}"/>
    <cellStyle name="Comma 2 4 4 9 2" xfId="6189" xr:uid="{FF151678-7FD0-4203-8891-46841830DC53}"/>
    <cellStyle name="Comma 2 4 4 9 2 2" xfId="16723" xr:uid="{513EBBF1-AC21-42C6-9EB3-92A92B31C3BA}"/>
    <cellStyle name="Comma 2 4 4 9 3" xfId="8817" xr:uid="{F16B855F-57A1-4020-8471-17ED31C1609E}"/>
    <cellStyle name="Comma 2 4 4 9 3 2" xfId="19351" xr:uid="{5460F9B2-2A27-4603-AC9E-2A9369C8C76A}"/>
    <cellStyle name="Comma 2 4 4 9 4" xfId="11444" xr:uid="{0E9AD960-8047-4215-BDF2-F97AE5FE0197}"/>
    <cellStyle name="Comma 2 4 4 9 4 2" xfId="21978" xr:uid="{D8FAD3DB-57E0-4EF6-BD36-521667DF8003}"/>
    <cellStyle name="Comma 2 4 4 9 5" xfId="14096" xr:uid="{34AA5EA4-479E-4D0A-B320-723DDA217632}"/>
    <cellStyle name="Comma 2 4 4 9 6" xfId="3556" xr:uid="{A4E737D5-B650-4A83-9139-C8559F8B8CE1}"/>
    <cellStyle name="Comma 2 4 5" xfId="825" xr:uid="{00000000-0005-0000-0000-00002C030000}"/>
    <cellStyle name="Comma 2 4 5 10" xfId="6190" xr:uid="{3356CA6C-23B6-4518-BC88-1D7FE7BB358E}"/>
    <cellStyle name="Comma 2 4 5 10 2" xfId="16724" xr:uid="{16F96E69-E024-4881-BC05-D8B5AF9132C4}"/>
    <cellStyle name="Comma 2 4 5 11" xfId="8818" xr:uid="{5581364A-6D37-4959-9665-7B8BB6290220}"/>
    <cellStyle name="Comma 2 4 5 11 2" xfId="19352" xr:uid="{855AD499-D019-4A67-8D53-BF38E6C0DF85}"/>
    <cellStyle name="Comma 2 4 5 12" xfId="11445" xr:uid="{C9FD0EDF-ED81-4327-B832-183662A63F4D}"/>
    <cellStyle name="Comma 2 4 5 12 2" xfId="21979" xr:uid="{4DFE2E10-07C4-4107-964C-A6C8A0D860E0}"/>
    <cellStyle name="Comma 2 4 5 13" xfId="14097" xr:uid="{F36FD095-E490-4AD3-ACB4-316E45D7F114}"/>
    <cellStyle name="Comma 2 4 5 14" xfId="3557" xr:uid="{CD29501D-F3FF-4150-B7EA-74F29EA929E2}"/>
    <cellStyle name="Comma 2 4 5 2" xfId="826" xr:uid="{00000000-0005-0000-0000-00002D030000}"/>
    <cellStyle name="Comma 2 4 5 2 2" xfId="827" xr:uid="{00000000-0005-0000-0000-00002E030000}"/>
    <cellStyle name="Comma 2 4 5 2 2 2" xfId="828" xr:uid="{00000000-0005-0000-0000-00002F030000}"/>
    <cellStyle name="Comma 2 4 5 2 2 2 2" xfId="6193" xr:uid="{F0FD2B7F-274A-4A03-AEBE-F8257285B013}"/>
    <cellStyle name="Comma 2 4 5 2 2 2 2 2" xfId="16727" xr:uid="{FE6588A3-3E23-4141-9C93-412B666361E0}"/>
    <cellStyle name="Comma 2 4 5 2 2 2 3" xfId="8821" xr:uid="{187B2DDB-0D96-4437-8AA1-5AFC9FA5DA74}"/>
    <cellStyle name="Comma 2 4 5 2 2 2 3 2" xfId="19355" xr:uid="{692EC5E1-AB35-4AA9-8EC9-F92BB251C48F}"/>
    <cellStyle name="Comma 2 4 5 2 2 2 4" xfId="11448" xr:uid="{86B6E0F4-9C25-408B-9E38-D7430E71D4D7}"/>
    <cellStyle name="Comma 2 4 5 2 2 2 4 2" xfId="21982" xr:uid="{6FE9F097-6212-41ED-B9E3-9671EA71A438}"/>
    <cellStyle name="Comma 2 4 5 2 2 2 5" xfId="14100" xr:uid="{E61815E2-C055-45F2-A4DA-9306CFDA607A}"/>
    <cellStyle name="Comma 2 4 5 2 2 2 6" xfId="3560" xr:uid="{C36826EE-9759-4171-9343-AE7ED45CEE95}"/>
    <cellStyle name="Comma 2 4 5 2 2 3" xfId="6192" xr:uid="{242370DF-1B85-4B8C-BD7A-9A6E27C3C580}"/>
    <cellStyle name="Comma 2 4 5 2 2 3 2" xfId="16726" xr:uid="{1DC379E4-44DA-434C-B276-2181FF6F65AE}"/>
    <cellStyle name="Comma 2 4 5 2 2 4" xfId="8820" xr:uid="{81D7BE2C-9A7E-4358-B938-50B5A5C84591}"/>
    <cellStyle name="Comma 2 4 5 2 2 4 2" xfId="19354" xr:uid="{C0EF2435-7FE8-45D7-B306-FC20FC90511B}"/>
    <cellStyle name="Comma 2 4 5 2 2 5" xfId="11447" xr:uid="{42B68BCA-7769-46DA-80D9-3150943E06FB}"/>
    <cellStyle name="Comma 2 4 5 2 2 5 2" xfId="21981" xr:uid="{A9DBA2DE-FD5D-4E03-B16C-8D3B4D34C6F5}"/>
    <cellStyle name="Comma 2 4 5 2 2 6" xfId="14099" xr:uid="{2224AA9A-2386-4359-A460-7CD9EA9BCC21}"/>
    <cellStyle name="Comma 2 4 5 2 2 7" xfId="3559" xr:uid="{62676801-DA04-451E-BB98-8D4C6D8C46B7}"/>
    <cellStyle name="Comma 2 4 5 2 3" xfId="829" xr:uid="{00000000-0005-0000-0000-000030030000}"/>
    <cellStyle name="Comma 2 4 5 2 3 2" xfId="6194" xr:uid="{1F03A57D-D21A-430F-A44C-52A3F8A802DD}"/>
    <cellStyle name="Comma 2 4 5 2 3 2 2" xfId="16728" xr:uid="{6FD2245C-8C53-44AD-AC02-C4EB6EF21B31}"/>
    <cellStyle name="Comma 2 4 5 2 3 3" xfId="8822" xr:uid="{28985456-E60B-4CFB-BCFD-CE9ABB71F050}"/>
    <cellStyle name="Comma 2 4 5 2 3 3 2" xfId="19356" xr:uid="{3B68CA61-22D8-4309-8EDF-5B296CE5AE5E}"/>
    <cellStyle name="Comma 2 4 5 2 3 4" xfId="11449" xr:uid="{D76ADB2E-9552-47BE-89EB-5AA9BF4010D8}"/>
    <cellStyle name="Comma 2 4 5 2 3 4 2" xfId="21983" xr:uid="{29690C83-9376-4674-8C1A-CE4BB72468F3}"/>
    <cellStyle name="Comma 2 4 5 2 3 5" xfId="14101" xr:uid="{18CE0530-C5BB-48CF-A77F-C8035FA66353}"/>
    <cellStyle name="Comma 2 4 5 2 3 6" xfId="3561" xr:uid="{7F7CAD38-F777-4751-A8A4-FA251AE0BD76}"/>
    <cellStyle name="Comma 2 4 5 2 4" xfId="830" xr:uid="{00000000-0005-0000-0000-000031030000}"/>
    <cellStyle name="Comma 2 4 5 2 4 2" xfId="6195" xr:uid="{93A0F774-2531-4F33-88F5-D65CD3B91A06}"/>
    <cellStyle name="Comma 2 4 5 2 4 2 2" xfId="16729" xr:uid="{5996A82F-B622-4B2D-A6AF-866C5C2AEA06}"/>
    <cellStyle name="Comma 2 4 5 2 4 3" xfId="8823" xr:uid="{292FDC06-1063-4982-8E75-3E15B43C9175}"/>
    <cellStyle name="Comma 2 4 5 2 4 3 2" xfId="19357" xr:uid="{45F9CC4F-A784-4A90-B0FC-45F7B2CBE6A6}"/>
    <cellStyle name="Comma 2 4 5 2 4 4" xfId="11450" xr:uid="{21B84015-7A02-4680-A166-97D367E26B3C}"/>
    <cellStyle name="Comma 2 4 5 2 4 4 2" xfId="21984" xr:uid="{3B150CD5-0CC1-42D5-B1BA-0D42663AF136}"/>
    <cellStyle name="Comma 2 4 5 2 4 5" xfId="14102" xr:uid="{786D29F0-1387-4736-9A56-7964EEFF6F9E}"/>
    <cellStyle name="Comma 2 4 5 2 4 6" xfId="3562" xr:uid="{F4ABEC99-CAE3-4EBC-A8E4-ADF15EF3CB75}"/>
    <cellStyle name="Comma 2 4 5 2 5" xfId="6191" xr:uid="{1042DD3B-CB5D-4BDE-B1CF-4DA61C267075}"/>
    <cellStyle name="Comma 2 4 5 2 5 2" xfId="16725" xr:uid="{7113D280-E6C0-4EF7-A281-2C2EDFBD6704}"/>
    <cellStyle name="Comma 2 4 5 2 6" xfId="8819" xr:uid="{FB11C073-76C7-46DD-9A1F-669CC4707F05}"/>
    <cellStyle name="Comma 2 4 5 2 6 2" xfId="19353" xr:uid="{1374FF3D-F6D1-454E-AD93-6998CE85ABA8}"/>
    <cellStyle name="Comma 2 4 5 2 7" xfId="11446" xr:uid="{F05B0D94-8CCB-4A15-8756-39869D55ACE9}"/>
    <cellStyle name="Comma 2 4 5 2 7 2" xfId="21980" xr:uid="{C432E5CD-5E7E-4019-89F7-F876D091C0CA}"/>
    <cellStyle name="Comma 2 4 5 2 8" xfId="14098" xr:uid="{F32805C7-FD6C-4D6A-8099-0CE0E6ABC230}"/>
    <cellStyle name="Comma 2 4 5 2 9" xfId="3558" xr:uid="{C4BF4AB3-BC50-4ABC-B67B-5C161CF3CC51}"/>
    <cellStyle name="Comma 2 4 5 3" xfId="831" xr:uid="{00000000-0005-0000-0000-000032030000}"/>
    <cellStyle name="Comma 2 4 5 3 2" xfId="832" xr:uid="{00000000-0005-0000-0000-000033030000}"/>
    <cellStyle name="Comma 2 4 5 3 2 2" xfId="833" xr:uid="{00000000-0005-0000-0000-000034030000}"/>
    <cellStyle name="Comma 2 4 5 3 2 2 2" xfId="6198" xr:uid="{E96DC0A3-6A90-4475-BDE0-0B2B4F9DE82C}"/>
    <cellStyle name="Comma 2 4 5 3 2 2 2 2" xfId="16732" xr:uid="{13B32196-A561-4FEC-8B84-C945E065EB85}"/>
    <cellStyle name="Comma 2 4 5 3 2 2 3" xfId="8826" xr:uid="{9847387F-2544-42AD-868F-7E6B2A20E722}"/>
    <cellStyle name="Comma 2 4 5 3 2 2 3 2" xfId="19360" xr:uid="{38139C8B-E838-4C56-BD34-1177E688C8CF}"/>
    <cellStyle name="Comma 2 4 5 3 2 2 4" xfId="11453" xr:uid="{DF568BAC-2BC0-4D66-B5DE-80FCBF0E7EC7}"/>
    <cellStyle name="Comma 2 4 5 3 2 2 4 2" xfId="21987" xr:uid="{FA547469-9B39-4E74-BE17-2A0561A21170}"/>
    <cellStyle name="Comma 2 4 5 3 2 2 5" xfId="14105" xr:uid="{C0C694A0-53A1-476C-8F3A-98360F042773}"/>
    <cellStyle name="Comma 2 4 5 3 2 2 6" xfId="3565" xr:uid="{77AB3375-475C-45F6-BADF-B93F2C6EF665}"/>
    <cellStyle name="Comma 2 4 5 3 2 3" xfId="6197" xr:uid="{699E2AEF-0229-4DC3-BAE2-A95F61684AAE}"/>
    <cellStyle name="Comma 2 4 5 3 2 3 2" xfId="16731" xr:uid="{806EB71B-55C4-4FA5-B261-629F540C0ED9}"/>
    <cellStyle name="Comma 2 4 5 3 2 4" xfId="8825" xr:uid="{CB3D1176-D62C-47BC-A083-E3A6A00CDEC8}"/>
    <cellStyle name="Comma 2 4 5 3 2 4 2" xfId="19359" xr:uid="{CAE4C8E5-A326-4801-AA2D-D1326F3D04C1}"/>
    <cellStyle name="Comma 2 4 5 3 2 5" xfId="11452" xr:uid="{173158D6-0DF3-4AF9-82A8-5B1F7DE6707A}"/>
    <cellStyle name="Comma 2 4 5 3 2 5 2" xfId="21986" xr:uid="{52DF1F5F-057D-483A-BC3E-DCA502C1F343}"/>
    <cellStyle name="Comma 2 4 5 3 2 6" xfId="14104" xr:uid="{3474F193-FB14-4D6B-9463-F8DD4AA22032}"/>
    <cellStyle name="Comma 2 4 5 3 2 7" xfId="3564" xr:uid="{0D775DB4-D922-4FAD-95A0-FD3FF3680727}"/>
    <cellStyle name="Comma 2 4 5 3 3" xfId="834" xr:uid="{00000000-0005-0000-0000-000035030000}"/>
    <cellStyle name="Comma 2 4 5 3 3 2" xfId="6199" xr:uid="{C0A1F2A8-9C5B-432E-B806-E44110EC3202}"/>
    <cellStyle name="Comma 2 4 5 3 3 2 2" xfId="16733" xr:uid="{FF282C5C-C935-4CAF-8D20-765A20F4EBA0}"/>
    <cellStyle name="Comma 2 4 5 3 3 3" xfId="8827" xr:uid="{EA004539-84A0-4F26-AB9D-CA4C53EC64CB}"/>
    <cellStyle name="Comma 2 4 5 3 3 3 2" xfId="19361" xr:uid="{A6EDDDFA-E6BE-4AF9-BED2-53A0E472DA95}"/>
    <cellStyle name="Comma 2 4 5 3 3 4" xfId="11454" xr:uid="{D909A52E-630B-4327-AAEE-AA159071B00E}"/>
    <cellStyle name="Comma 2 4 5 3 3 4 2" xfId="21988" xr:uid="{3E8FFADF-2D47-421F-AB95-E5A467AC6A2F}"/>
    <cellStyle name="Comma 2 4 5 3 3 5" xfId="14106" xr:uid="{E06ECADA-C3F0-4770-B318-BE7934772413}"/>
    <cellStyle name="Comma 2 4 5 3 3 6" xfId="3566" xr:uid="{78C5F926-2E4A-419A-8012-EA120EE0CB35}"/>
    <cellStyle name="Comma 2 4 5 3 4" xfId="835" xr:uid="{00000000-0005-0000-0000-000036030000}"/>
    <cellStyle name="Comma 2 4 5 3 4 2" xfId="6200" xr:uid="{87A1AAF1-48EF-4B71-B10F-9EE518170F78}"/>
    <cellStyle name="Comma 2 4 5 3 4 2 2" xfId="16734" xr:uid="{F35912AE-1589-4FF1-91D6-C2971584EEA1}"/>
    <cellStyle name="Comma 2 4 5 3 4 3" xfId="8828" xr:uid="{248EDDA0-2557-4D36-9524-9973AC5E8BAE}"/>
    <cellStyle name="Comma 2 4 5 3 4 3 2" xfId="19362" xr:uid="{DCCC1392-0271-4826-9CAD-3801B844C16D}"/>
    <cellStyle name="Comma 2 4 5 3 4 4" xfId="11455" xr:uid="{F8450B2D-CBFB-4FF8-90C0-641BF2426AF4}"/>
    <cellStyle name="Comma 2 4 5 3 4 4 2" xfId="21989" xr:uid="{3FDB8C2C-C8FA-4196-8874-67B060A347D7}"/>
    <cellStyle name="Comma 2 4 5 3 4 5" xfId="14107" xr:uid="{25679079-63C8-4E7C-B821-51AD638FEB2A}"/>
    <cellStyle name="Comma 2 4 5 3 4 6" xfId="3567" xr:uid="{784EF0DB-3E5A-4078-B320-6DFA6D00F092}"/>
    <cellStyle name="Comma 2 4 5 3 5" xfId="6196" xr:uid="{D9684EC4-7802-44E5-85ED-3FC6994B4704}"/>
    <cellStyle name="Comma 2 4 5 3 5 2" xfId="16730" xr:uid="{6875DB4C-78EC-42B3-8866-4BA47CA0A227}"/>
    <cellStyle name="Comma 2 4 5 3 6" xfId="8824" xr:uid="{C214D698-BBED-4E85-A939-817324539215}"/>
    <cellStyle name="Comma 2 4 5 3 6 2" xfId="19358" xr:uid="{7AD4D46C-9167-4B61-B9A7-BC7819161899}"/>
    <cellStyle name="Comma 2 4 5 3 7" xfId="11451" xr:uid="{C720F0A8-0BA7-4360-8B7E-AC74EFBCFACB}"/>
    <cellStyle name="Comma 2 4 5 3 7 2" xfId="21985" xr:uid="{26DE434B-9483-4E14-82DE-04D0DCC5BCE3}"/>
    <cellStyle name="Comma 2 4 5 3 8" xfId="14103" xr:uid="{4DE2BB30-F4B5-4E46-84D9-4084D28ECDC8}"/>
    <cellStyle name="Comma 2 4 5 3 9" xfId="3563" xr:uid="{09995084-B279-41BC-A12A-97481C235A58}"/>
    <cellStyle name="Comma 2 4 5 4" xfId="836" xr:uid="{00000000-0005-0000-0000-000037030000}"/>
    <cellStyle name="Comma 2 4 5 4 2" xfId="837" xr:uid="{00000000-0005-0000-0000-000038030000}"/>
    <cellStyle name="Comma 2 4 5 4 2 2" xfId="838" xr:uid="{00000000-0005-0000-0000-000039030000}"/>
    <cellStyle name="Comma 2 4 5 4 2 2 2" xfId="6203" xr:uid="{664F8E9C-7D1C-4BDC-B881-1888B722F4EA}"/>
    <cellStyle name="Comma 2 4 5 4 2 2 2 2" xfId="16737" xr:uid="{083E912A-5A2D-4FF0-B240-203ED630F625}"/>
    <cellStyle name="Comma 2 4 5 4 2 2 3" xfId="8831" xr:uid="{3EC438AE-2B78-444D-856A-744EE840832D}"/>
    <cellStyle name="Comma 2 4 5 4 2 2 3 2" xfId="19365" xr:uid="{F7228D3C-D528-4787-A173-119555F4261B}"/>
    <cellStyle name="Comma 2 4 5 4 2 2 4" xfId="11458" xr:uid="{35A53B92-F62F-41D9-859C-DE9613171088}"/>
    <cellStyle name="Comma 2 4 5 4 2 2 4 2" xfId="21992" xr:uid="{048E860B-56BC-4DAF-9FF5-774155E2EF15}"/>
    <cellStyle name="Comma 2 4 5 4 2 2 5" xfId="14110" xr:uid="{12758729-92D9-4755-8298-7A26C017AF15}"/>
    <cellStyle name="Comma 2 4 5 4 2 2 6" xfId="3570" xr:uid="{32628B0D-19AA-4329-B6BD-687AC55D1727}"/>
    <cellStyle name="Comma 2 4 5 4 2 3" xfId="6202" xr:uid="{92FCE780-5CD6-43F7-A2D7-36E217838374}"/>
    <cellStyle name="Comma 2 4 5 4 2 3 2" xfId="16736" xr:uid="{3192F67B-EA61-4724-BB33-2868EAE0A7CA}"/>
    <cellStyle name="Comma 2 4 5 4 2 4" xfId="8830" xr:uid="{48B22207-7388-43B9-B9BA-B9253648CAC2}"/>
    <cellStyle name="Comma 2 4 5 4 2 4 2" xfId="19364" xr:uid="{72BFB02A-652B-4E5D-A27B-E0FB7738E350}"/>
    <cellStyle name="Comma 2 4 5 4 2 5" xfId="11457" xr:uid="{9580C57E-86B1-4A98-803D-AFD0A52CE3B8}"/>
    <cellStyle name="Comma 2 4 5 4 2 5 2" xfId="21991" xr:uid="{70F86CC8-3B28-4E71-A2C0-AECFD9555BA3}"/>
    <cellStyle name="Comma 2 4 5 4 2 6" xfId="14109" xr:uid="{B2EBA5B4-812B-4C18-AA0E-715B900C5229}"/>
    <cellStyle name="Comma 2 4 5 4 2 7" xfId="3569" xr:uid="{FF6DA9C5-CD3E-4196-A838-CB98D972D49D}"/>
    <cellStyle name="Comma 2 4 5 4 3" xfId="839" xr:uid="{00000000-0005-0000-0000-00003A030000}"/>
    <cellStyle name="Comma 2 4 5 4 3 2" xfId="6204" xr:uid="{0EE556DD-F5E0-4C59-98F9-7AE906F180F5}"/>
    <cellStyle name="Comma 2 4 5 4 3 2 2" xfId="16738" xr:uid="{D3ABC484-449A-4806-BC03-C55D9A773009}"/>
    <cellStyle name="Comma 2 4 5 4 3 3" xfId="8832" xr:uid="{9331DC81-4C55-494C-9085-2273BBD17A8A}"/>
    <cellStyle name="Comma 2 4 5 4 3 3 2" xfId="19366" xr:uid="{D29AFB75-0D54-4B6C-AC5A-6B0995D98DE7}"/>
    <cellStyle name="Comma 2 4 5 4 3 4" xfId="11459" xr:uid="{B31808E1-F0ED-4D54-8F02-9B4559AACA79}"/>
    <cellStyle name="Comma 2 4 5 4 3 4 2" xfId="21993" xr:uid="{D472B604-DEF9-4991-A14C-C4C921B5E2EE}"/>
    <cellStyle name="Comma 2 4 5 4 3 5" xfId="14111" xr:uid="{98B39354-2D9C-4118-BF69-5A09829736D2}"/>
    <cellStyle name="Comma 2 4 5 4 3 6" xfId="3571" xr:uid="{C3A3467A-C477-4E27-8CCF-1DDB50B5FDCA}"/>
    <cellStyle name="Comma 2 4 5 4 4" xfId="840" xr:uid="{00000000-0005-0000-0000-00003B030000}"/>
    <cellStyle name="Comma 2 4 5 4 4 2" xfId="6205" xr:uid="{A8BC60FD-2568-48CA-906A-51034D790471}"/>
    <cellStyle name="Comma 2 4 5 4 4 2 2" xfId="16739" xr:uid="{99ECA88C-E158-4DE9-88B5-25C8FCAE19FD}"/>
    <cellStyle name="Comma 2 4 5 4 4 3" xfId="8833" xr:uid="{608ADF72-2142-445C-952A-CDA90AD7BC78}"/>
    <cellStyle name="Comma 2 4 5 4 4 3 2" xfId="19367" xr:uid="{49183EDF-0E2A-4E4B-A444-1AF9B7D20CF0}"/>
    <cellStyle name="Comma 2 4 5 4 4 4" xfId="11460" xr:uid="{44CA20CB-9A2C-4CA9-B358-DBEA1E035C62}"/>
    <cellStyle name="Comma 2 4 5 4 4 4 2" xfId="21994" xr:uid="{72972E37-5738-4BF5-9788-4663348915C7}"/>
    <cellStyle name="Comma 2 4 5 4 4 5" xfId="14112" xr:uid="{417E0EE1-BBC6-4778-8268-0D4E86AD7A7B}"/>
    <cellStyle name="Comma 2 4 5 4 4 6" xfId="3572" xr:uid="{8B194612-D6C4-42F9-A097-2950CAD4CCCA}"/>
    <cellStyle name="Comma 2 4 5 4 5" xfId="6201" xr:uid="{93D3AAC5-F033-4DC3-A567-38F2EE808006}"/>
    <cellStyle name="Comma 2 4 5 4 5 2" xfId="16735" xr:uid="{2DD1980A-258D-4B4E-8B1E-097B4E9EFB65}"/>
    <cellStyle name="Comma 2 4 5 4 6" xfId="8829" xr:uid="{C129CDCE-0EF8-449E-A630-DAE25B73EDA5}"/>
    <cellStyle name="Comma 2 4 5 4 6 2" xfId="19363" xr:uid="{6629CB13-62E3-43D5-AB0F-7CBC3CE04870}"/>
    <cellStyle name="Comma 2 4 5 4 7" xfId="11456" xr:uid="{20968E20-80DC-49BC-9D98-CBC55727FB58}"/>
    <cellStyle name="Comma 2 4 5 4 7 2" xfId="21990" xr:uid="{7E8FEF1D-9D48-4597-9E6C-43A42FE92759}"/>
    <cellStyle name="Comma 2 4 5 4 8" xfId="14108" xr:uid="{955B68CB-15B1-4F8B-8650-911D916D3A4C}"/>
    <cellStyle name="Comma 2 4 5 4 9" xfId="3568" xr:uid="{961F0AB2-5192-4B14-9523-F3900932ABCA}"/>
    <cellStyle name="Comma 2 4 5 5" xfId="841" xr:uid="{00000000-0005-0000-0000-00003C030000}"/>
    <cellStyle name="Comma 2 4 5 5 2" xfId="842" xr:uid="{00000000-0005-0000-0000-00003D030000}"/>
    <cellStyle name="Comma 2 4 5 5 2 2" xfId="843" xr:uid="{00000000-0005-0000-0000-00003E030000}"/>
    <cellStyle name="Comma 2 4 5 5 2 2 2" xfId="6208" xr:uid="{4343EE15-EEE1-4D29-B9AA-7F50C32361C4}"/>
    <cellStyle name="Comma 2 4 5 5 2 2 2 2" xfId="16742" xr:uid="{D9B65274-D049-4CB0-8E86-E423D87A688E}"/>
    <cellStyle name="Comma 2 4 5 5 2 2 3" xfId="8836" xr:uid="{531ABD67-FFE0-4B6D-BF46-FCF1C23D5218}"/>
    <cellStyle name="Comma 2 4 5 5 2 2 3 2" xfId="19370" xr:uid="{E07D151F-9FDE-4883-93AB-E12A61DC3947}"/>
    <cellStyle name="Comma 2 4 5 5 2 2 4" xfId="11463" xr:uid="{75916AAE-5717-442D-9C47-4BFD6FF259DE}"/>
    <cellStyle name="Comma 2 4 5 5 2 2 4 2" xfId="21997" xr:uid="{7ED5A1F1-DA67-4F06-B085-41A3E02DD0A2}"/>
    <cellStyle name="Comma 2 4 5 5 2 2 5" xfId="14115" xr:uid="{ECE8C3C6-AAA1-409C-9C88-625CAFCC141A}"/>
    <cellStyle name="Comma 2 4 5 5 2 2 6" xfId="3575" xr:uid="{141EA351-D111-4B1C-BB0E-73E3F4226439}"/>
    <cellStyle name="Comma 2 4 5 5 2 3" xfId="6207" xr:uid="{B7D3AE5E-FE55-404B-9A58-B6C0659762EF}"/>
    <cellStyle name="Comma 2 4 5 5 2 3 2" xfId="16741" xr:uid="{E18A1B7A-5F32-4785-B52C-DE2F5C46B12C}"/>
    <cellStyle name="Comma 2 4 5 5 2 4" xfId="8835" xr:uid="{AB3E4147-50E9-4914-9E3B-9FCB653C00FA}"/>
    <cellStyle name="Comma 2 4 5 5 2 4 2" xfId="19369" xr:uid="{74569260-714C-4CA6-9D0D-9F5AB2EB9445}"/>
    <cellStyle name="Comma 2 4 5 5 2 5" xfId="11462" xr:uid="{9B92918B-8EE3-4BF2-B053-544F25A9170C}"/>
    <cellStyle name="Comma 2 4 5 5 2 5 2" xfId="21996" xr:uid="{B3B99CDF-5C75-4900-847C-6826B6A1BCFD}"/>
    <cellStyle name="Comma 2 4 5 5 2 6" xfId="14114" xr:uid="{0C8DA89E-FFDE-42C7-8033-ADFDF055F812}"/>
    <cellStyle name="Comma 2 4 5 5 2 7" xfId="3574" xr:uid="{D87ED285-154B-4537-8721-BB186CF961F9}"/>
    <cellStyle name="Comma 2 4 5 5 3" xfId="844" xr:uid="{00000000-0005-0000-0000-00003F030000}"/>
    <cellStyle name="Comma 2 4 5 5 3 2" xfId="6209" xr:uid="{B178F2F2-3D98-48F5-8283-C1A172F1B871}"/>
    <cellStyle name="Comma 2 4 5 5 3 2 2" xfId="16743" xr:uid="{49EFCD3B-AD93-455F-BCA8-37D0875478C4}"/>
    <cellStyle name="Comma 2 4 5 5 3 3" xfId="8837" xr:uid="{98C85093-242F-46D0-A6C8-A93F32262573}"/>
    <cellStyle name="Comma 2 4 5 5 3 3 2" xfId="19371" xr:uid="{77AD1ABF-9E6D-4BA0-86D1-CA25B0C53B6F}"/>
    <cellStyle name="Comma 2 4 5 5 3 4" xfId="11464" xr:uid="{82E80C6A-E2AE-4F16-815E-9F9E6C7F7DC6}"/>
    <cellStyle name="Comma 2 4 5 5 3 4 2" xfId="21998" xr:uid="{AE60320C-284B-4CB7-BA13-5173C3E6EAAB}"/>
    <cellStyle name="Comma 2 4 5 5 3 5" xfId="14116" xr:uid="{01B0955D-0FD2-4537-966E-349759983624}"/>
    <cellStyle name="Comma 2 4 5 5 3 6" xfId="3576" xr:uid="{67B27A3A-1C24-4D82-B6CD-322CD9DA9B45}"/>
    <cellStyle name="Comma 2 4 5 5 4" xfId="845" xr:uid="{00000000-0005-0000-0000-000040030000}"/>
    <cellStyle name="Comma 2 4 5 5 4 2" xfId="6210" xr:uid="{C7A80C91-7F55-436E-B660-D5D9F3AB7344}"/>
    <cellStyle name="Comma 2 4 5 5 4 2 2" xfId="16744" xr:uid="{A9A7996B-C3CD-412A-B9D4-E76107CB6DC9}"/>
    <cellStyle name="Comma 2 4 5 5 4 3" xfId="8838" xr:uid="{E84FE063-C2EB-4BBB-AFFB-0DC001BEBBF4}"/>
    <cellStyle name="Comma 2 4 5 5 4 3 2" xfId="19372" xr:uid="{1F8EA3A8-5CF4-43A1-AFD1-DF2F4014671D}"/>
    <cellStyle name="Comma 2 4 5 5 4 4" xfId="11465" xr:uid="{FBB6AB84-706C-4CCC-9364-9D9D4BCCD36E}"/>
    <cellStyle name="Comma 2 4 5 5 4 4 2" xfId="21999" xr:uid="{EF2AB396-1D26-4F08-96A1-94BB77A8F36B}"/>
    <cellStyle name="Comma 2 4 5 5 4 5" xfId="14117" xr:uid="{5F52DA96-B07B-4E00-9B2A-1A954D0DC20F}"/>
    <cellStyle name="Comma 2 4 5 5 4 6" xfId="3577" xr:uid="{D0E1D8C9-FE8F-4D2F-9409-B7C9635F21D7}"/>
    <cellStyle name="Comma 2 4 5 5 5" xfId="6206" xr:uid="{07939354-0109-40AB-BFBA-D13E35316DDA}"/>
    <cellStyle name="Comma 2 4 5 5 5 2" xfId="16740" xr:uid="{82DD13FD-BF45-4FB9-B409-8D6FF30074DB}"/>
    <cellStyle name="Comma 2 4 5 5 6" xfId="8834" xr:uid="{33A44423-75AF-4982-A9DF-28C401C0320C}"/>
    <cellStyle name="Comma 2 4 5 5 6 2" xfId="19368" xr:uid="{D14AE7DC-F8A1-4A90-A337-3B2E460C78E6}"/>
    <cellStyle name="Comma 2 4 5 5 7" xfId="11461" xr:uid="{B32205A4-5EE4-485C-B88D-C470C427D6C0}"/>
    <cellStyle name="Comma 2 4 5 5 7 2" xfId="21995" xr:uid="{7F8B5A05-F082-415F-83AC-BCBB1B2B8124}"/>
    <cellStyle name="Comma 2 4 5 5 8" xfId="14113" xr:uid="{989BFB5C-BF11-425C-BEB8-93156CD8F7B2}"/>
    <cellStyle name="Comma 2 4 5 5 9" xfId="3573" xr:uid="{C332F7F4-9891-40E6-B2DF-2B476424ED37}"/>
    <cellStyle name="Comma 2 4 5 6" xfId="846" xr:uid="{00000000-0005-0000-0000-000041030000}"/>
    <cellStyle name="Comma 2 4 5 6 2" xfId="847" xr:uid="{00000000-0005-0000-0000-000042030000}"/>
    <cellStyle name="Comma 2 4 5 6 2 2" xfId="6212" xr:uid="{6B0108D5-C21C-4417-8524-04691814F892}"/>
    <cellStyle name="Comma 2 4 5 6 2 2 2" xfId="16746" xr:uid="{974AC0CA-732E-4BC9-8FB5-61ED17A8AE2F}"/>
    <cellStyle name="Comma 2 4 5 6 2 3" xfId="8840" xr:uid="{5E9FD1A5-EF38-4C28-9B99-665A456B2A90}"/>
    <cellStyle name="Comma 2 4 5 6 2 3 2" xfId="19374" xr:uid="{7D8C3C29-5514-4B65-9C70-A629C7803994}"/>
    <cellStyle name="Comma 2 4 5 6 2 4" xfId="11467" xr:uid="{5E134B18-E74E-4536-8A9E-E4B3B92FC179}"/>
    <cellStyle name="Comma 2 4 5 6 2 4 2" xfId="22001" xr:uid="{FB65EB86-2856-43A1-961C-3701E29CA526}"/>
    <cellStyle name="Comma 2 4 5 6 2 5" xfId="14119" xr:uid="{D54AB0B7-1E62-45DC-93D0-AA61EC7594C7}"/>
    <cellStyle name="Comma 2 4 5 6 2 6" xfId="3579" xr:uid="{A9E8BAB0-52BE-44EA-B96E-8B528612043E}"/>
    <cellStyle name="Comma 2 4 5 6 3" xfId="848" xr:uid="{00000000-0005-0000-0000-000043030000}"/>
    <cellStyle name="Comma 2 4 5 6 3 2" xfId="6213" xr:uid="{CBECAE9D-73CA-4E72-A2AF-0D3EABFF69AF}"/>
    <cellStyle name="Comma 2 4 5 6 3 2 2" xfId="16747" xr:uid="{9820CB90-E180-4DD1-9D75-F0889781AF50}"/>
    <cellStyle name="Comma 2 4 5 6 3 3" xfId="8841" xr:uid="{1CD9B03E-CFC1-4DBA-937D-E88C18F9B6B8}"/>
    <cellStyle name="Comma 2 4 5 6 3 3 2" xfId="19375" xr:uid="{9B5AEA1E-D789-45E1-A05F-66FE32C15F82}"/>
    <cellStyle name="Comma 2 4 5 6 3 4" xfId="11468" xr:uid="{8C5DCB2E-72D4-49EE-A039-243D3FA8A5FF}"/>
    <cellStyle name="Comma 2 4 5 6 3 4 2" xfId="22002" xr:uid="{85921FBC-E40E-4F7F-AAE7-E13B5F4985C1}"/>
    <cellStyle name="Comma 2 4 5 6 3 5" xfId="14120" xr:uid="{5FE28052-1B20-4A09-824A-CF03758B4589}"/>
    <cellStyle name="Comma 2 4 5 6 3 6" xfId="3580" xr:uid="{1A89BF91-BBF2-425C-9D3A-BEA44C0BB370}"/>
    <cellStyle name="Comma 2 4 5 6 4" xfId="6211" xr:uid="{C0E705F4-C472-48CC-9165-6A0172C08BE5}"/>
    <cellStyle name="Comma 2 4 5 6 4 2" xfId="16745" xr:uid="{A7A4AF9C-5AC9-435D-80EE-7D4BAE8D024F}"/>
    <cellStyle name="Comma 2 4 5 6 5" xfId="8839" xr:uid="{973F7148-B3E6-4E8C-B0ED-ADD1050E718C}"/>
    <cellStyle name="Comma 2 4 5 6 5 2" xfId="19373" xr:uid="{66C17225-4D47-45C7-B946-537B6C195272}"/>
    <cellStyle name="Comma 2 4 5 6 6" xfId="11466" xr:uid="{FE2521B9-1283-4B6C-8A79-808851284190}"/>
    <cellStyle name="Comma 2 4 5 6 6 2" xfId="22000" xr:uid="{6FBAE00A-FF1C-42CB-A1EC-DE2F5730E196}"/>
    <cellStyle name="Comma 2 4 5 6 7" xfId="14118" xr:uid="{B976E195-C333-4DBF-9493-0CBD9979B6E9}"/>
    <cellStyle name="Comma 2 4 5 6 8" xfId="3578" xr:uid="{7F2F2CC2-6291-4470-9F3F-8C0BCCB6143C}"/>
    <cellStyle name="Comma 2 4 5 7" xfId="849" xr:uid="{00000000-0005-0000-0000-000044030000}"/>
    <cellStyle name="Comma 2 4 5 7 2" xfId="850" xr:uid="{00000000-0005-0000-0000-000045030000}"/>
    <cellStyle name="Comma 2 4 5 7 2 2" xfId="6215" xr:uid="{FBF9BD7A-A0BC-472A-85F4-E58DEFB97B63}"/>
    <cellStyle name="Comma 2 4 5 7 2 2 2" xfId="16749" xr:uid="{9C4C1C8D-2B11-4D83-B09A-A34691831258}"/>
    <cellStyle name="Comma 2 4 5 7 2 3" xfId="8843" xr:uid="{E4AB1F1A-C1B1-417F-BF3C-0D3A54DD837E}"/>
    <cellStyle name="Comma 2 4 5 7 2 3 2" xfId="19377" xr:uid="{122B23EF-63BF-4121-B92B-A3C31DE3C21E}"/>
    <cellStyle name="Comma 2 4 5 7 2 4" xfId="11470" xr:uid="{C570D3A0-429B-4571-B66A-7E27B63E053C}"/>
    <cellStyle name="Comma 2 4 5 7 2 4 2" xfId="22004" xr:uid="{679B1184-E9AE-46FB-BBE9-62987E41ED87}"/>
    <cellStyle name="Comma 2 4 5 7 2 5" xfId="14122" xr:uid="{78A10D5A-1962-40F0-9657-F4572F680A87}"/>
    <cellStyle name="Comma 2 4 5 7 2 6" xfId="3582" xr:uid="{243A0B7E-5FA1-4542-8D96-63DBAC6974B8}"/>
    <cellStyle name="Comma 2 4 5 7 3" xfId="6214" xr:uid="{88516839-6ADF-4DA6-B352-9F03A7871513}"/>
    <cellStyle name="Comma 2 4 5 7 3 2" xfId="16748" xr:uid="{E9030076-6CF1-49AD-8D44-DA31E79A31EB}"/>
    <cellStyle name="Comma 2 4 5 7 4" xfId="8842" xr:uid="{F035403B-2CC7-4F92-B58E-4688103B3453}"/>
    <cellStyle name="Comma 2 4 5 7 4 2" xfId="19376" xr:uid="{95636F86-489A-4DF6-8EF5-8D1393897E14}"/>
    <cellStyle name="Comma 2 4 5 7 5" xfId="11469" xr:uid="{6C073C92-D210-425F-9B04-DFDF7AD6809A}"/>
    <cellStyle name="Comma 2 4 5 7 5 2" xfId="22003" xr:uid="{41A49B5C-C6AE-45F3-81DA-3A04B4421257}"/>
    <cellStyle name="Comma 2 4 5 7 6" xfId="14121" xr:uid="{28E0F93B-2887-4727-AFE6-BD0838C317A6}"/>
    <cellStyle name="Comma 2 4 5 7 7" xfId="3581" xr:uid="{26141BFA-2822-4838-A44B-09EDDA34F5E2}"/>
    <cellStyle name="Comma 2 4 5 8" xfId="851" xr:uid="{00000000-0005-0000-0000-000046030000}"/>
    <cellStyle name="Comma 2 4 5 8 2" xfId="6216" xr:uid="{519FDBC0-6136-4897-9113-D53C2DDE4D77}"/>
    <cellStyle name="Comma 2 4 5 8 2 2" xfId="16750" xr:uid="{FC903AD4-5CA2-4CFC-A2A8-BEC2CCEABD4B}"/>
    <cellStyle name="Comma 2 4 5 8 3" xfId="8844" xr:uid="{927E40DA-228F-415C-86D6-DE5C47E93FA9}"/>
    <cellStyle name="Comma 2 4 5 8 3 2" xfId="19378" xr:uid="{A12A11D2-C8F5-4BF9-B55E-6C4F053EFD73}"/>
    <cellStyle name="Comma 2 4 5 8 4" xfId="11471" xr:uid="{2522C6C9-1588-4A13-975D-CDCBE6339544}"/>
    <cellStyle name="Comma 2 4 5 8 4 2" xfId="22005" xr:uid="{A8B46772-8E3C-460C-A202-BC7006E40A6A}"/>
    <cellStyle name="Comma 2 4 5 8 5" xfId="14123" xr:uid="{51633620-F5DA-4368-8986-8218651C08B0}"/>
    <cellStyle name="Comma 2 4 5 8 6" xfId="3583" xr:uid="{9E1AAD12-AD2C-476A-9E6F-CCA49EFFE7BF}"/>
    <cellStyle name="Comma 2 4 5 9" xfId="852" xr:uid="{00000000-0005-0000-0000-000047030000}"/>
    <cellStyle name="Comma 2 4 5 9 2" xfId="6217" xr:uid="{A38B20A1-AFBC-4BBE-866F-656110CBCA1F}"/>
    <cellStyle name="Comma 2 4 5 9 2 2" xfId="16751" xr:uid="{02C0B6A1-A13A-4860-81AB-612C4EDBB6A5}"/>
    <cellStyle name="Comma 2 4 5 9 3" xfId="8845" xr:uid="{B2CAB39D-63F1-4A4C-B1EA-55228076B431}"/>
    <cellStyle name="Comma 2 4 5 9 3 2" xfId="19379" xr:uid="{02E5BE0C-90E6-40CD-8420-BD2AFCB5E930}"/>
    <cellStyle name="Comma 2 4 5 9 4" xfId="11472" xr:uid="{F3C3818C-0B3E-48C9-B846-DF131D782B35}"/>
    <cellStyle name="Comma 2 4 5 9 4 2" xfId="22006" xr:uid="{C8B620EF-BF28-4890-A557-2CA0CA3180FD}"/>
    <cellStyle name="Comma 2 4 5 9 5" xfId="14124" xr:uid="{AB75521E-4021-42D1-8A08-AF9B29024775}"/>
    <cellStyle name="Comma 2 4 5 9 6" xfId="3584" xr:uid="{EA4C72A3-55FE-4893-B0E4-FF59624F7D77}"/>
    <cellStyle name="Comma 2 4 6" xfId="853" xr:uid="{00000000-0005-0000-0000-000048030000}"/>
    <cellStyle name="Comma 2 4 6 2" xfId="854" xr:uid="{00000000-0005-0000-0000-000049030000}"/>
    <cellStyle name="Comma 2 4 6 2 2" xfId="855" xr:uid="{00000000-0005-0000-0000-00004A030000}"/>
    <cellStyle name="Comma 2 4 6 2 2 2" xfId="6220" xr:uid="{7724C55E-CC61-43D4-9B30-25CDDE892438}"/>
    <cellStyle name="Comma 2 4 6 2 2 2 2" xfId="16754" xr:uid="{5FB83C1F-8D34-4E48-B160-F198FC0126F6}"/>
    <cellStyle name="Comma 2 4 6 2 2 3" xfId="8848" xr:uid="{C9433FA6-E54B-4882-9920-DD0D6A37BDC6}"/>
    <cellStyle name="Comma 2 4 6 2 2 3 2" xfId="19382" xr:uid="{72A8E21B-39BD-4F1F-9E26-302A2963E838}"/>
    <cellStyle name="Comma 2 4 6 2 2 4" xfId="11475" xr:uid="{BFEF4377-D379-4646-B74C-5750BF263F75}"/>
    <cellStyle name="Comma 2 4 6 2 2 4 2" xfId="22009" xr:uid="{C5A40C45-6759-4CE9-A907-71B0115C6CB6}"/>
    <cellStyle name="Comma 2 4 6 2 2 5" xfId="14127" xr:uid="{86255D46-3BEC-4CCA-8A84-82B247DB88B4}"/>
    <cellStyle name="Comma 2 4 6 2 2 6" xfId="3587" xr:uid="{6ADB06FF-150A-4202-938C-052D361BBD00}"/>
    <cellStyle name="Comma 2 4 6 2 3" xfId="6219" xr:uid="{309B2C5B-9DF8-40A9-ABEC-0789FCCFFF68}"/>
    <cellStyle name="Comma 2 4 6 2 3 2" xfId="16753" xr:uid="{EC5A5EA9-4964-424F-B2AB-A353EF9ABBF9}"/>
    <cellStyle name="Comma 2 4 6 2 4" xfId="8847" xr:uid="{29C2E7D6-CFB9-45CE-A553-444CE865C5F6}"/>
    <cellStyle name="Comma 2 4 6 2 4 2" xfId="19381" xr:uid="{84722E3E-3A53-4D72-B494-CBD396D5DD5B}"/>
    <cellStyle name="Comma 2 4 6 2 5" xfId="11474" xr:uid="{0D4E69A9-8A2D-40FC-8A88-FD6B2761E1D6}"/>
    <cellStyle name="Comma 2 4 6 2 5 2" xfId="22008" xr:uid="{856AD069-7D35-47AD-81E0-1FB65806FDA8}"/>
    <cellStyle name="Comma 2 4 6 2 6" xfId="14126" xr:uid="{3BEBCDF1-ED5B-413A-A654-FE209498CC67}"/>
    <cellStyle name="Comma 2 4 6 2 7" xfId="3586" xr:uid="{BAC74D36-6FAD-45BA-88A7-2703C8C82E84}"/>
    <cellStyle name="Comma 2 4 6 3" xfId="856" xr:uid="{00000000-0005-0000-0000-00004B030000}"/>
    <cellStyle name="Comma 2 4 6 3 2" xfId="6221" xr:uid="{3CAF4058-BA27-4741-A043-58438F2D070F}"/>
    <cellStyle name="Comma 2 4 6 3 2 2" xfId="16755" xr:uid="{EFD65999-D57F-44FF-8B32-05FFB0F2D93C}"/>
    <cellStyle name="Comma 2 4 6 3 3" xfId="8849" xr:uid="{2002131E-FFA1-4E99-A725-08C8E016D51B}"/>
    <cellStyle name="Comma 2 4 6 3 3 2" xfId="19383" xr:uid="{CA08B9EB-9E83-49E6-9DF8-7EBA1D507063}"/>
    <cellStyle name="Comma 2 4 6 3 4" xfId="11476" xr:uid="{6F8704A4-1247-4934-A5FF-0CF5051251DE}"/>
    <cellStyle name="Comma 2 4 6 3 4 2" xfId="22010" xr:uid="{CF9D5FBF-5B78-461A-9EA9-A7DF70050ACB}"/>
    <cellStyle name="Comma 2 4 6 3 5" xfId="14128" xr:uid="{BA561FDE-97AB-4952-8AF4-BBD2C8894E72}"/>
    <cellStyle name="Comma 2 4 6 3 6" xfId="3588" xr:uid="{176C0A92-FD1C-4B19-B0C4-CF985BB4A2A8}"/>
    <cellStyle name="Comma 2 4 6 4" xfId="857" xr:uid="{00000000-0005-0000-0000-00004C030000}"/>
    <cellStyle name="Comma 2 4 6 4 2" xfId="6222" xr:uid="{4120162D-3454-4602-9406-FCB51642F1B1}"/>
    <cellStyle name="Comma 2 4 6 4 2 2" xfId="16756" xr:uid="{ECE675DE-306D-4C2A-AAB3-7B6E5F3097CA}"/>
    <cellStyle name="Comma 2 4 6 4 3" xfId="8850" xr:uid="{974F4E98-B8FE-4C51-8652-D624CCA173E1}"/>
    <cellStyle name="Comma 2 4 6 4 3 2" xfId="19384" xr:uid="{312B75B8-BFEB-4127-A0F7-30357EFEE7B9}"/>
    <cellStyle name="Comma 2 4 6 4 4" xfId="11477" xr:uid="{0856AD4C-3110-461E-B68A-DE27720F61C2}"/>
    <cellStyle name="Comma 2 4 6 4 4 2" xfId="22011" xr:uid="{35D6E55D-87DA-4FBF-AAFB-027AD4EAD906}"/>
    <cellStyle name="Comma 2 4 6 4 5" xfId="14129" xr:uid="{F05E5E43-5760-4D25-ADA1-258B79154D24}"/>
    <cellStyle name="Comma 2 4 6 4 6" xfId="3589" xr:uid="{FA0CB64F-DAF9-4074-B9D6-ABFC212546FB}"/>
    <cellStyle name="Comma 2 4 6 5" xfId="6218" xr:uid="{93339D65-748D-4CCB-AB84-71DB33BB69AF}"/>
    <cellStyle name="Comma 2 4 6 5 2" xfId="16752" xr:uid="{43462196-9FD6-4A82-9595-36C01C731720}"/>
    <cellStyle name="Comma 2 4 6 6" xfId="8846" xr:uid="{FE7B91E2-DF96-4939-A49B-E77A8AE48458}"/>
    <cellStyle name="Comma 2 4 6 6 2" xfId="19380" xr:uid="{72AEA00A-DCC1-4E4C-BDA2-C4DF753D9A79}"/>
    <cellStyle name="Comma 2 4 6 7" xfId="11473" xr:uid="{03B2E500-378D-4F6D-B091-B75B659B8E1B}"/>
    <cellStyle name="Comma 2 4 6 7 2" xfId="22007" xr:uid="{811DF056-C0EB-47D9-99F8-AE3399B2FA64}"/>
    <cellStyle name="Comma 2 4 6 8" xfId="14125" xr:uid="{6A4DDB58-BF52-48CB-AEE0-39E9E9C085B8}"/>
    <cellStyle name="Comma 2 4 6 9" xfId="3585" xr:uid="{9AF8E474-F467-4311-A6FB-650B6832BD33}"/>
    <cellStyle name="Comma 2 4 7" xfId="858" xr:uid="{00000000-0005-0000-0000-00004D030000}"/>
    <cellStyle name="Comma 2 4 7 2" xfId="859" xr:uid="{00000000-0005-0000-0000-00004E030000}"/>
    <cellStyle name="Comma 2 4 7 2 2" xfId="860" xr:uid="{00000000-0005-0000-0000-00004F030000}"/>
    <cellStyle name="Comma 2 4 7 2 2 2" xfId="6225" xr:uid="{43BAD838-4320-423C-8D9D-1689CFADFF47}"/>
    <cellStyle name="Comma 2 4 7 2 2 2 2" xfId="16759" xr:uid="{3AA59C38-B361-4891-93CD-65D650DECBE3}"/>
    <cellStyle name="Comma 2 4 7 2 2 3" xfId="8853" xr:uid="{1579F4B1-15C3-4F0B-8397-73B1D6D3C8BE}"/>
    <cellStyle name="Comma 2 4 7 2 2 3 2" xfId="19387" xr:uid="{64DEF19A-209A-4017-9B33-A0B00C0188D9}"/>
    <cellStyle name="Comma 2 4 7 2 2 4" xfId="11480" xr:uid="{8196D591-31C9-4174-8A27-6C8BA9E50B75}"/>
    <cellStyle name="Comma 2 4 7 2 2 4 2" xfId="22014" xr:uid="{8A946510-72A8-4D45-AB78-49B13CE925F2}"/>
    <cellStyle name="Comma 2 4 7 2 2 5" xfId="14132" xr:uid="{5D060CF1-8925-4F4B-AF03-B7C23065DB3C}"/>
    <cellStyle name="Comma 2 4 7 2 2 6" xfId="3592" xr:uid="{04F8FAA6-F838-4EC8-9D61-D63B35349C58}"/>
    <cellStyle name="Comma 2 4 7 2 3" xfId="6224" xr:uid="{C7EC5EB3-A17A-4076-904E-17DB511664EF}"/>
    <cellStyle name="Comma 2 4 7 2 3 2" xfId="16758" xr:uid="{6D4FBDDF-4D5E-4295-B06E-51F20A91C08E}"/>
    <cellStyle name="Comma 2 4 7 2 4" xfId="8852" xr:uid="{0F2E3487-A8B6-4955-8C50-728E944FD767}"/>
    <cellStyle name="Comma 2 4 7 2 4 2" xfId="19386" xr:uid="{1EF8C7D5-FF3C-43CC-9C35-58AD0CA41831}"/>
    <cellStyle name="Comma 2 4 7 2 5" xfId="11479" xr:uid="{1606529F-0ADD-4545-9B90-F71DAF9464D1}"/>
    <cellStyle name="Comma 2 4 7 2 5 2" xfId="22013" xr:uid="{E37B1495-CE77-4967-B2EC-8F5C3594C454}"/>
    <cellStyle name="Comma 2 4 7 2 6" xfId="14131" xr:uid="{32BDB5F6-F695-48DB-9AC9-A6C3385DD68C}"/>
    <cellStyle name="Comma 2 4 7 2 7" xfId="3591" xr:uid="{666BF4C6-A2C7-4F2A-8012-B7E388E625A7}"/>
    <cellStyle name="Comma 2 4 7 3" xfId="861" xr:uid="{00000000-0005-0000-0000-000050030000}"/>
    <cellStyle name="Comma 2 4 7 3 2" xfId="6226" xr:uid="{EB50ADCA-0897-4415-B2AA-5284C040BF1F}"/>
    <cellStyle name="Comma 2 4 7 3 2 2" xfId="16760" xr:uid="{35E42608-6BF2-47E4-9D14-0C2371E5B8EF}"/>
    <cellStyle name="Comma 2 4 7 3 3" xfId="8854" xr:uid="{07096943-3B48-4409-ACE9-21000B9E9533}"/>
    <cellStyle name="Comma 2 4 7 3 3 2" xfId="19388" xr:uid="{0C162AF0-3BF0-4700-AEA7-026146B1D07C}"/>
    <cellStyle name="Comma 2 4 7 3 4" xfId="11481" xr:uid="{3D49E002-D0DD-4DA8-A755-15658E459A4C}"/>
    <cellStyle name="Comma 2 4 7 3 4 2" xfId="22015" xr:uid="{B8A55DB2-88DE-4038-96BB-B8C67634EE45}"/>
    <cellStyle name="Comma 2 4 7 3 5" xfId="14133" xr:uid="{707217D6-E3C9-4A4A-89A9-736B700F96E3}"/>
    <cellStyle name="Comma 2 4 7 3 6" xfId="3593" xr:uid="{46862F62-AC7E-45EA-A62B-5D12D028C85B}"/>
    <cellStyle name="Comma 2 4 7 4" xfId="862" xr:uid="{00000000-0005-0000-0000-000051030000}"/>
    <cellStyle name="Comma 2 4 7 4 2" xfId="6227" xr:uid="{FFB3E8F4-09A0-4A7D-995B-3465BD04417C}"/>
    <cellStyle name="Comma 2 4 7 4 2 2" xfId="16761" xr:uid="{BF931E02-3FD7-4D37-A0D1-BA6FEFBF69A0}"/>
    <cellStyle name="Comma 2 4 7 4 3" xfId="8855" xr:uid="{1248F4A0-0698-4D76-8C35-460FDD05DE63}"/>
    <cellStyle name="Comma 2 4 7 4 3 2" xfId="19389" xr:uid="{93B3D322-1EF7-4F96-ACCD-B52C5DF15509}"/>
    <cellStyle name="Comma 2 4 7 4 4" xfId="11482" xr:uid="{2F567370-5616-47C1-A925-415433E267AE}"/>
    <cellStyle name="Comma 2 4 7 4 4 2" xfId="22016" xr:uid="{C73D5DF3-E833-4B8D-BE36-3A1160ED4C12}"/>
    <cellStyle name="Comma 2 4 7 4 5" xfId="14134" xr:uid="{CA3C07E3-A893-4A7E-AF92-9A6CD78334E9}"/>
    <cellStyle name="Comma 2 4 7 4 6" xfId="3594" xr:uid="{BFFA6EBC-2230-4372-BB2D-4C456CB45394}"/>
    <cellStyle name="Comma 2 4 7 5" xfId="6223" xr:uid="{226AFFA3-7013-4029-80FD-B5562D02D7F7}"/>
    <cellStyle name="Comma 2 4 7 5 2" xfId="16757" xr:uid="{1C5A9CE8-9E53-44D9-AD25-75D16B3C4352}"/>
    <cellStyle name="Comma 2 4 7 6" xfId="8851" xr:uid="{74F63747-F583-46CE-8612-2A48331C0E67}"/>
    <cellStyle name="Comma 2 4 7 6 2" xfId="19385" xr:uid="{139B4A30-3FF9-400C-9BB0-AB707AA8BB2B}"/>
    <cellStyle name="Comma 2 4 7 7" xfId="11478" xr:uid="{0D424735-395E-46C1-9351-C8864D90F23D}"/>
    <cellStyle name="Comma 2 4 7 7 2" xfId="22012" xr:uid="{629FF81F-37DD-46B9-8012-D6E82503854A}"/>
    <cellStyle name="Comma 2 4 7 8" xfId="14130" xr:uid="{863C4F9B-0BE7-48F2-83CE-AFF6E54B7EE8}"/>
    <cellStyle name="Comma 2 4 7 9" xfId="3590" xr:uid="{6C77C30F-C1C8-4989-AF99-C697AD3B39FA}"/>
    <cellStyle name="Comma 2 4 8" xfId="863" xr:uid="{00000000-0005-0000-0000-000052030000}"/>
    <cellStyle name="Comma 2 4 8 2" xfId="864" xr:uid="{00000000-0005-0000-0000-000053030000}"/>
    <cellStyle name="Comma 2 4 8 2 2" xfId="865" xr:uid="{00000000-0005-0000-0000-000054030000}"/>
    <cellStyle name="Comma 2 4 8 2 2 2" xfId="6230" xr:uid="{E169224B-7C2A-42A3-BD7F-1C7C7307EC28}"/>
    <cellStyle name="Comma 2 4 8 2 2 2 2" xfId="16764" xr:uid="{3A917D73-F866-4D69-8531-84EF0B2AD44C}"/>
    <cellStyle name="Comma 2 4 8 2 2 3" xfId="8858" xr:uid="{5876698E-AC68-4A9E-B61E-12CAD03CB0B0}"/>
    <cellStyle name="Comma 2 4 8 2 2 3 2" xfId="19392" xr:uid="{3435B528-1EE2-41F7-9265-0883DF6E4532}"/>
    <cellStyle name="Comma 2 4 8 2 2 4" xfId="11485" xr:uid="{A7F05A47-D5DF-4026-91CF-56A834ACC7F2}"/>
    <cellStyle name="Comma 2 4 8 2 2 4 2" xfId="22019" xr:uid="{75D7CA30-5469-43BA-8A9B-8CF828E867F2}"/>
    <cellStyle name="Comma 2 4 8 2 2 5" xfId="14137" xr:uid="{EF0EE1BF-B567-4B73-B706-8A91643C5BE4}"/>
    <cellStyle name="Comma 2 4 8 2 2 6" xfId="3597" xr:uid="{88AE2A05-5071-4D3A-95B7-3812A5385569}"/>
    <cellStyle name="Comma 2 4 8 2 3" xfId="6229" xr:uid="{DE1A775F-549D-4BC1-9BDB-F07BCA925D4F}"/>
    <cellStyle name="Comma 2 4 8 2 3 2" xfId="16763" xr:uid="{21B617B2-8C5C-4BA7-ADA6-18C4C6AAA803}"/>
    <cellStyle name="Comma 2 4 8 2 4" xfId="8857" xr:uid="{1CF823E7-01B8-43B0-9EAF-08CA09E83734}"/>
    <cellStyle name="Comma 2 4 8 2 4 2" xfId="19391" xr:uid="{8BA74F9F-E0BC-4101-A949-9CD03D24FAC4}"/>
    <cellStyle name="Comma 2 4 8 2 5" xfId="11484" xr:uid="{A981F8B2-6205-41AB-9659-95C50C315A3E}"/>
    <cellStyle name="Comma 2 4 8 2 5 2" xfId="22018" xr:uid="{B46C9C7F-B9F1-41BA-8294-356924E34060}"/>
    <cellStyle name="Comma 2 4 8 2 6" xfId="14136" xr:uid="{DA95B902-DF66-425F-B749-75C04F8BCC4E}"/>
    <cellStyle name="Comma 2 4 8 2 7" xfId="3596" xr:uid="{1FB9EAB2-FA29-4135-80C5-A2EDCC6406BC}"/>
    <cellStyle name="Comma 2 4 8 3" xfId="866" xr:uid="{00000000-0005-0000-0000-000055030000}"/>
    <cellStyle name="Comma 2 4 8 3 2" xfId="6231" xr:uid="{A1AB320D-296F-4A48-B285-116C72E8062D}"/>
    <cellStyle name="Comma 2 4 8 3 2 2" xfId="16765" xr:uid="{CC48FB2A-2EFF-45C8-BA8B-BC188FEBB32C}"/>
    <cellStyle name="Comma 2 4 8 3 3" xfId="8859" xr:uid="{D320D274-DF8D-4E1D-914B-BE8B520D0D0A}"/>
    <cellStyle name="Comma 2 4 8 3 3 2" xfId="19393" xr:uid="{5F3E7265-BDC0-48DF-A734-58AA356BD0CF}"/>
    <cellStyle name="Comma 2 4 8 3 4" xfId="11486" xr:uid="{5D0EE040-3DCC-4991-BDCE-A76DB6E390F3}"/>
    <cellStyle name="Comma 2 4 8 3 4 2" xfId="22020" xr:uid="{83225DBB-6C7E-4A89-BBAC-5F8A2D22BC1F}"/>
    <cellStyle name="Comma 2 4 8 3 5" xfId="14138" xr:uid="{9990CAB0-16C5-4029-8FB5-518A7253BE47}"/>
    <cellStyle name="Comma 2 4 8 3 6" xfId="3598" xr:uid="{2E13EF4F-4AC1-4FAC-AA10-BE0D157F8FDC}"/>
    <cellStyle name="Comma 2 4 8 4" xfId="867" xr:uid="{00000000-0005-0000-0000-000056030000}"/>
    <cellStyle name="Comma 2 4 8 4 2" xfId="6232" xr:uid="{148ED992-BCB9-446D-89E6-40A5F8D7BF87}"/>
    <cellStyle name="Comma 2 4 8 4 2 2" xfId="16766" xr:uid="{1534847A-0A36-43A5-BFFB-87852ED3DE16}"/>
    <cellStyle name="Comma 2 4 8 4 3" xfId="8860" xr:uid="{4AFAA991-B9BB-447B-8ED1-8B51253E0FC4}"/>
    <cellStyle name="Comma 2 4 8 4 3 2" xfId="19394" xr:uid="{5B8301C4-0489-4E74-9F16-B2E79BD007F3}"/>
    <cellStyle name="Comma 2 4 8 4 4" xfId="11487" xr:uid="{B406CDA5-356A-4AEA-8E81-CF3A45B25625}"/>
    <cellStyle name="Comma 2 4 8 4 4 2" xfId="22021" xr:uid="{CF89C1C0-C705-4221-B1BE-959EA50D782B}"/>
    <cellStyle name="Comma 2 4 8 4 5" xfId="14139" xr:uid="{DE101A87-6F43-4FA1-8960-0DCBD54CED4B}"/>
    <cellStyle name="Comma 2 4 8 4 6" xfId="3599" xr:uid="{3BC0134F-C974-41C2-A669-F42F979B6F3C}"/>
    <cellStyle name="Comma 2 4 8 5" xfId="6228" xr:uid="{D196863E-022D-4834-B9D6-49AA956E7B44}"/>
    <cellStyle name="Comma 2 4 8 5 2" xfId="16762" xr:uid="{919A46D0-3AFB-4A61-AB9D-5557F1C6DF3B}"/>
    <cellStyle name="Comma 2 4 8 6" xfId="8856" xr:uid="{B10A3189-1CBC-4FBD-8720-6E5EE8123B17}"/>
    <cellStyle name="Comma 2 4 8 6 2" xfId="19390" xr:uid="{79BE94FC-C9AD-4E5C-B4C2-2C6D13B843DB}"/>
    <cellStyle name="Comma 2 4 8 7" xfId="11483" xr:uid="{4C827FF3-6C84-4FD0-BA40-7803A5248F69}"/>
    <cellStyle name="Comma 2 4 8 7 2" xfId="22017" xr:uid="{F12CCE09-C4E6-4C41-BDDC-E3B4EB3AD967}"/>
    <cellStyle name="Comma 2 4 8 8" xfId="14135" xr:uid="{CA09D67D-CC2E-465A-823C-CFE3E1868297}"/>
    <cellStyle name="Comma 2 4 8 9" xfId="3595" xr:uid="{982609C2-610C-4DCF-AB34-5F8C8A9DDC96}"/>
    <cellStyle name="Comma 2 4 9" xfId="868" xr:uid="{00000000-0005-0000-0000-000057030000}"/>
    <cellStyle name="Comma 2 4 9 2" xfId="869" xr:uid="{00000000-0005-0000-0000-000058030000}"/>
    <cellStyle name="Comma 2 4 9 2 2" xfId="870" xr:uid="{00000000-0005-0000-0000-000059030000}"/>
    <cellStyle name="Comma 2 4 9 2 2 2" xfId="6235" xr:uid="{3831AE8F-EC2D-44D8-8523-A13E44D15AA9}"/>
    <cellStyle name="Comma 2 4 9 2 2 2 2" xfId="16769" xr:uid="{74733248-BA06-446C-968E-847F2B84855B}"/>
    <cellStyle name="Comma 2 4 9 2 2 3" xfId="8863" xr:uid="{D8EE7F74-651D-48C9-A986-C7F52D1266AB}"/>
    <cellStyle name="Comma 2 4 9 2 2 3 2" xfId="19397" xr:uid="{95503F65-3EC1-4B53-BA12-B582561802A3}"/>
    <cellStyle name="Comma 2 4 9 2 2 4" xfId="11490" xr:uid="{91D7121D-F9AC-4FCF-BD08-580E4FFE7CAC}"/>
    <cellStyle name="Comma 2 4 9 2 2 4 2" xfId="22024" xr:uid="{D5AFA84F-E544-413B-84B4-D67D8FB4C5B6}"/>
    <cellStyle name="Comma 2 4 9 2 2 5" xfId="14142" xr:uid="{76350176-6447-4579-AFD6-601F4161DD51}"/>
    <cellStyle name="Comma 2 4 9 2 2 6" xfId="3602" xr:uid="{0C369FF1-2F52-4D9E-9F98-30B1E355367A}"/>
    <cellStyle name="Comma 2 4 9 2 3" xfId="6234" xr:uid="{3683A9BE-136F-472E-83BA-938E135BFA77}"/>
    <cellStyle name="Comma 2 4 9 2 3 2" xfId="16768" xr:uid="{5CABF63D-7C07-47FF-86E5-212F46C122D6}"/>
    <cellStyle name="Comma 2 4 9 2 4" xfId="8862" xr:uid="{D70E9A1D-3016-4CCA-BE01-E0AA75B0B5AC}"/>
    <cellStyle name="Comma 2 4 9 2 4 2" xfId="19396" xr:uid="{58D23318-86C6-48E7-BF35-07236F0C7F16}"/>
    <cellStyle name="Comma 2 4 9 2 5" xfId="11489" xr:uid="{4744AB4B-688C-4705-96E8-143B7ECFE1F0}"/>
    <cellStyle name="Comma 2 4 9 2 5 2" xfId="22023" xr:uid="{9BDF64B2-8EBA-48FE-AD99-DBDB150E5B40}"/>
    <cellStyle name="Comma 2 4 9 2 6" xfId="14141" xr:uid="{950B2BCA-DA26-45D9-A2E8-3902866F211E}"/>
    <cellStyle name="Comma 2 4 9 2 7" xfId="3601" xr:uid="{66F4AAB1-BC02-4DA8-8F3A-72724AA33B50}"/>
    <cellStyle name="Comma 2 4 9 3" xfId="871" xr:uid="{00000000-0005-0000-0000-00005A030000}"/>
    <cellStyle name="Comma 2 4 9 3 2" xfId="6236" xr:uid="{26FE83E4-D868-4036-8B2E-DC53CE87CB6D}"/>
    <cellStyle name="Comma 2 4 9 3 2 2" xfId="16770" xr:uid="{3C375A7E-47FB-45EB-946B-3A7D6EBB7E3C}"/>
    <cellStyle name="Comma 2 4 9 3 3" xfId="8864" xr:uid="{D50AE249-AA02-4DD7-BFF8-DF5FA5170951}"/>
    <cellStyle name="Comma 2 4 9 3 3 2" xfId="19398" xr:uid="{8DF686A1-3121-47C0-9420-45A40C369A4F}"/>
    <cellStyle name="Comma 2 4 9 3 4" xfId="11491" xr:uid="{C8D0427C-B651-45B2-8586-4541B221177F}"/>
    <cellStyle name="Comma 2 4 9 3 4 2" xfId="22025" xr:uid="{4A6E69C7-3FA0-4135-BD1E-2B7FDDEC6E80}"/>
    <cellStyle name="Comma 2 4 9 3 5" xfId="14143" xr:uid="{021ADD5F-A83B-401D-8387-3183C344C7F8}"/>
    <cellStyle name="Comma 2 4 9 3 6" xfId="3603" xr:uid="{D58614F4-029B-4DCD-A10D-C2E294EB9504}"/>
    <cellStyle name="Comma 2 4 9 4" xfId="872" xr:uid="{00000000-0005-0000-0000-00005B030000}"/>
    <cellStyle name="Comma 2 4 9 4 2" xfId="6237" xr:uid="{A440639E-C5ED-40F4-B7A1-F8AA51A0616A}"/>
    <cellStyle name="Comma 2 4 9 4 2 2" xfId="16771" xr:uid="{37592168-7968-4204-8D31-F7735F9F6B5A}"/>
    <cellStyle name="Comma 2 4 9 4 3" xfId="8865" xr:uid="{C4F93E87-169F-4415-AF76-2A14E3680618}"/>
    <cellStyle name="Comma 2 4 9 4 3 2" xfId="19399" xr:uid="{B897ADA1-FC67-49C8-A597-8B01DD3CB336}"/>
    <cellStyle name="Comma 2 4 9 4 4" xfId="11492" xr:uid="{DBFD34EB-985C-4598-BFC5-0836308C2097}"/>
    <cellStyle name="Comma 2 4 9 4 4 2" xfId="22026" xr:uid="{33546603-8831-4F04-B871-A4E6B4A201C6}"/>
    <cellStyle name="Comma 2 4 9 4 5" xfId="14144" xr:uid="{97C193CB-FA57-4FE5-9F63-722C93C06F24}"/>
    <cellStyle name="Comma 2 4 9 4 6" xfId="3604" xr:uid="{861CD6D1-2921-44D6-991C-6FF7DE63C6AC}"/>
    <cellStyle name="Comma 2 4 9 5" xfId="6233" xr:uid="{1FCD9FE9-6F8C-44A7-8CE6-F3A4AA108A11}"/>
    <cellStyle name="Comma 2 4 9 5 2" xfId="16767" xr:uid="{2E0B213E-6A80-442D-935D-8B676E6873A5}"/>
    <cellStyle name="Comma 2 4 9 6" xfId="8861" xr:uid="{D4C3FB10-57F0-4AA5-9B0B-69BA12CC8D20}"/>
    <cellStyle name="Comma 2 4 9 6 2" xfId="19395" xr:uid="{03F27C1F-C688-45DB-9B67-9CDD054467FC}"/>
    <cellStyle name="Comma 2 4 9 7" xfId="11488" xr:uid="{482FB9E6-560F-40D6-9FA8-23C39772F68C}"/>
    <cellStyle name="Comma 2 4 9 7 2" xfId="22022" xr:uid="{CA3C9162-D6A3-4C94-91BF-AE529354B1C6}"/>
    <cellStyle name="Comma 2 4 9 8" xfId="14140" xr:uid="{2D7C6127-358A-4E3D-8BD2-43B1F1F4E63C}"/>
    <cellStyle name="Comma 2 4 9 9" xfId="3600" xr:uid="{BDD01C09-8786-48EA-8D9F-5875C5EE4C4E}"/>
    <cellStyle name="Comma 2 5" xfId="64" xr:uid="{00000000-0005-0000-0000-00005C030000}"/>
    <cellStyle name="Comma 2 5 10" xfId="874" xr:uid="{00000000-0005-0000-0000-00005D030000}"/>
    <cellStyle name="Comma 2 5 10 2" xfId="875" xr:uid="{00000000-0005-0000-0000-00005E030000}"/>
    <cellStyle name="Comma 2 5 10 2 2" xfId="6240" xr:uid="{0DABF1C4-3110-4405-8959-3F437B86C831}"/>
    <cellStyle name="Comma 2 5 10 2 2 2" xfId="16774" xr:uid="{EEFF90C5-E56C-4447-A2EC-2F6E085BC372}"/>
    <cellStyle name="Comma 2 5 10 2 3" xfId="8868" xr:uid="{7001CFC0-9CE8-4513-8BF2-7C02E6F73C97}"/>
    <cellStyle name="Comma 2 5 10 2 3 2" xfId="19402" xr:uid="{CEFF9B17-D95E-4212-A8E4-032BF166EDAE}"/>
    <cellStyle name="Comma 2 5 10 2 4" xfId="11495" xr:uid="{5C2170B8-1774-4038-95ED-15A37F0EC257}"/>
    <cellStyle name="Comma 2 5 10 2 4 2" xfId="22029" xr:uid="{E2AC7B50-BF97-4D15-ABF2-60F985E71B3E}"/>
    <cellStyle name="Comma 2 5 10 2 5" xfId="14147" xr:uid="{6C06B58A-57AC-49F1-B955-1BA38D6FF8C3}"/>
    <cellStyle name="Comma 2 5 10 2 6" xfId="3607" xr:uid="{F10D66D5-32A0-4A1A-82A3-43FC09C6C0C6}"/>
    <cellStyle name="Comma 2 5 10 3" xfId="876" xr:uid="{00000000-0005-0000-0000-00005F030000}"/>
    <cellStyle name="Comma 2 5 10 3 2" xfId="6241" xr:uid="{002E39A2-0273-4FA1-8ED3-A78BA478880F}"/>
    <cellStyle name="Comma 2 5 10 3 2 2" xfId="16775" xr:uid="{0616E6E6-9F8D-439C-92ED-6E70DF3F7BF1}"/>
    <cellStyle name="Comma 2 5 10 3 3" xfId="8869" xr:uid="{D69F9DE7-8621-4238-85BA-1EDED5DE6032}"/>
    <cellStyle name="Comma 2 5 10 3 3 2" xfId="19403" xr:uid="{5A0BA89E-B581-4EE5-83FB-021B0BC7EF20}"/>
    <cellStyle name="Comma 2 5 10 3 4" xfId="11496" xr:uid="{518510F2-E59B-496E-B674-B1FB841EAD5E}"/>
    <cellStyle name="Comma 2 5 10 3 4 2" xfId="22030" xr:uid="{F9E740EF-313B-4CE3-8361-8E6860E7F091}"/>
    <cellStyle name="Comma 2 5 10 3 5" xfId="14148" xr:uid="{5E81357B-A9CE-42A1-9F3A-3044A67F4763}"/>
    <cellStyle name="Comma 2 5 10 3 6" xfId="3608" xr:uid="{69425C4B-A9E9-44B7-AFF4-24C2E21CC75F}"/>
    <cellStyle name="Comma 2 5 10 4" xfId="6239" xr:uid="{8971AD44-129E-4213-A9C3-551ABF1F9CB2}"/>
    <cellStyle name="Comma 2 5 10 4 2" xfId="16773" xr:uid="{84F67C35-DC0B-4ACB-8384-38B80CF07760}"/>
    <cellStyle name="Comma 2 5 10 5" xfId="8867" xr:uid="{5534CA7D-B76D-4FB0-B0E7-643404C1DCF5}"/>
    <cellStyle name="Comma 2 5 10 5 2" xfId="19401" xr:uid="{90731503-956C-4B10-91E8-8B40721B8AE5}"/>
    <cellStyle name="Comma 2 5 10 6" xfId="11494" xr:uid="{69341D25-24CF-4E16-82BF-358CE1913EF3}"/>
    <cellStyle name="Comma 2 5 10 6 2" xfId="22028" xr:uid="{6F1E158C-229B-479E-AD53-71801DA78060}"/>
    <cellStyle name="Comma 2 5 10 7" xfId="14146" xr:uid="{6F4C885A-7328-45F3-B645-E83E734F6B99}"/>
    <cellStyle name="Comma 2 5 10 8" xfId="3606" xr:uid="{1D033872-855B-4342-BE35-D7C398B1700D}"/>
    <cellStyle name="Comma 2 5 11" xfId="877" xr:uid="{00000000-0005-0000-0000-000060030000}"/>
    <cellStyle name="Comma 2 5 11 2" xfId="878" xr:uid="{00000000-0005-0000-0000-000061030000}"/>
    <cellStyle name="Comma 2 5 11 2 2" xfId="6243" xr:uid="{ED6CFCA3-3029-4271-9EA1-6EC0BCEB4152}"/>
    <cellStyle name="Comma 2 5 11 2 2 2" xfId="16777" xr:uid="{4B7594D0-6E7E-44AD-AEA5-1AB619F5D1EB}"/>
    <cellStyle name="Comma 2 5 11 2 3" xfId="8871" xr:uid="{9133D988-969E-4EA6-B9FA-BB969BF01D47}"/>
    <cellStyle name="Comma 2 5 11 2 3 2" xfId="19405" xr:uid="{7332959E-D743-424E-A207-620B8C56023F}"/>
    <cellStyle name="Comma 2 5 11 2 4" xfId="11498" xr:uid="{695B79E2-7C6E-47A6-A863-CA3A9E7B04E4}"/>
    <cellStyle name="Comma 2 5 11 2 4 2" xfId="22032" xr:uid="{5C536962-7349-4C75-B79C-A02B7CD82550}"/>
    <cellStyle name="Comma 2 5 11 2 5" xfId="14150" xr:uid="{3EC6FC64-705E-4ACB-A3D2-2101D3212302}"/>
    <cellStyle name="Comma 2 5 11 2 6" xfId="3610" xr:uid="{FE780FC6-5601-4B13-95D6-D65CD65D7F03}"/>
    <cellStyle name="Comma 2 5 11 3" xfId="6242" xr:uid="{082D26ED-B563-401B-A7AE-1D24890AFA15}"/>
    <cellStyle name="Comma 2 5 11 3 2" xfId="16776" xr:uid="{4FD4A48C-6E8D-48BF-8CFA-450EDB7D9EEE}"/>
    <cellStyle name="Comma 2 5 11 4" xfId="8870" xr:uid="{B52265B5-9661-4BC0-8907-933F409B6BF1}"/>
    <cellStyle name="Comma 2 5 11 4 2" xfId="19404" xr:uid="{C7336F6C-2C24-4199-B809-A0A6ED46B229}"/>
    <cellStyle name="Comma 2 5 11 5" xfId="11497" xr:uid="{25703D46-FD02-4E92-92A0-4621D8D0D093}"/>
    <cellStyle name="Comma 2 5 11 5 2" xfId="22031" xr:uid="{EE71ED92-C1B4-46E3-8D06-6BCB0C908C7E}"/>
    <cellStyle name="Comma 2 5 11 6" xfId="14149" xr:uid="{434F6DAB-F1D3-4FBD-8E47-0E3A5A6E7BCA}"/>
    <cellStyle name="Comma 2 5 11 7" xfId="3609" xr:uid="{6ED5EE8C-9BA0-43C5-85FB-7CEB6F4F5C73}"/>
    <cellStyle name="Comma 2 5 12" xfId="879" xr:uid="{00000000-0005-0000-0000-000062030000}"/>
    <cellStyle name="Comma 2 5 12 2" xfId="6244" xr:uid="{81B3BA1F-2350-44CE-ABD0-8C7AB092A414}"/>
    <cellStyle name="Comma 2 5 12 2 2" xfId="16778" xr:uid="{59FBE901-B267-4E6C-8107-78EFEBFEAC16}"/>
    <cellStyle name="Comma 2 5 12 3" xfId="8872" xr:uid="{DD36797A-7B7C-4198-A4CD-57F7E9AF58D0}"/>
    <cellStyle name="Comma 2 5 12 3 2" xfId="19406" xr:uid="{8D2418DF-998F-4640-83A5-92D4A239B05E}"/>
    <cellStyle name="Comma 2 5 12 4" xfId="11499" xr:uid="{E36DB46D-5618-49B8-A20F-AFD0C372F173}"/>
    <cellStyle name="Comma 2 5 12 4 2" xfId="22033" xr:uid="{00796386-B27F-4305-BAF9-992172F6FD39}"/>
    <cellStyle name="Comma 2 5 12 5" xfId="14151" xr:uid="{A3479536-79CB-40D9-8354-499011AEC4DC}"/>
    <cellStyle name="Comma 2 5 12 6" xfId="3611" xr:uid="{FF3BA95F-6D72-418B-A4E8-3ED7D6599761}"/>
    <cellStyle name="Comma 2 5 13" xfId="880" xr:uid="{00000000-0005-0000-0000-000063030000}"/>
    <cellStyle name="Comma 2 5 13 2" xfId="6245" xr:uid="{F9809ABB-ADA3-4A57-BA1D-86D62878A8BC}"/>
    <cellStyle name="Comma 2 5 13 2 2" xfId="16779" xr:uid="{C7E31A10-4173-49BC-9379-BC2E866353E3}"/>
    <cellStyle name="Comma 2 5 13 3" xfId="8873" xr:uid="{7A1C2ECA-A925-4DBB-807E-652E5C1C2C95}"/>
    <cellStyle name="Comma 2 5 13 3 2" xfId="19407" xr:uid="{10E4BDD3-BDAA-448F-9C42-D2C33F8B3B31}"/>
    <cellStyle name="Comma 2 5 13 4" xfId="11500" xr:uid="{95D19153-5453-42C8-941C-487B0C6631E6}"/>
    <cellStyle name="Comma 2 5 13 4 2" xfId="22034" xr:uid="{A558EA71-6B9E-4808-82F0-CF86E36043EE}"/>
    <cellStyle name="Comma 2 5 13 5" xfId="14152" xr:uid="{2DE74B32-E042-415D-8F50-8C73E2DAB5B5}"/>
    <cellStyle name="Comma 2 5 13 6" xfId="3612" xr:uid="{3620C947-27D5-47AC-A94F-DE9F2250F9DC}"/>
    <cellStyle name="Comma 2 5 14" xfId="2582" xr:uid="{00000000-0005-0000-0000-000064030000}"/>
    <cellStyle name="Comma 2 5 14 2" xfId="7907" xr:uid="{1E249FD6-61C6-48CF-BDD6-FCBEFEF3A2AB}"/>
    <cellStyle name="Comma 2 5 14 2 2" xfId="18441" xr:uid="{5F814DAC-ECD9-4175-95E9-C390B570A9C1}"/>
    <cellStyle name="Comma 2 5 14 3" xfId="10535" xr:uid="{C5E92D19-94EF-492F-8F1C-BC816C37099D}"/>
    <cellStyle name="Comma 2 5 14 3 2" xfId="21069" xr:uid="{CE5FC150-E79F-4756-9184-580A4598E9E5}"/>
    <cellStyle name="Comma 2 5 14 4" xfId="13162" xr:uid="{278E465A-3ECE-44DF-97DA-29377214E94F}"/>
    <cellStyle name="Comma 2 5 14 4 2" xfId="23696" xr:uid="{807AD5D0-166D-49D8-8560-3F9C23BBDC7A}"/>
    <cellStyle name="Comma 2 5 14 5" xfId="15814" xr:uid="{5F322103-7F1C-4C90-9A17-3252ED3FF479}"/>
    <cellStyle name="Comma 2 5 14 6" xfId="5275" xr:uid="{B396C7E5-725A-4BFE-8587-CE1F6CEFECE4}"/>
    <cellStyle name="Comma 2 5 15" xfId="2642" xr:uid="{00000000-0005-0000-0000-000065030000}"/>
    <cellStyle name="Comma 2 5 15 2" xfId="7961" xr:uid="{34A11B90-D7F0-4500-8651-FDC2992BB414}"/>
    <cellStyle name="Comma 2 5 15 2 2" xfId="18495" xr:uid="{9C9FB794-CC01-48BC-B075-28F1B6D1A40E}"/>
    <cellStyle name="Comma 2 5 15 3" xfId="10589" xr:uid="{2310B9ED-14B3-4866-B4A2-1380ED8F5C4F}"/>
    <cellStyle name="Comma 2 5 15 3 2" xfId="21123" xr:uid="{18654901-D463-40FA-92A5-E8319E807FA5}"/>
    <cellStyle name="Comma 2 5 15 4" xfId="13216" xr:uid="{AF6450DB-5171-4155-A4E1-47C90EF924CE}"/>
    <cellStyle name="Comma 2 5 15 4 2" xfId="23750" xr:uid="{DADC7682-0D48-4D94-94B8-85E52C5118F0}"/>
    <cellStyle name="Comma 2 5 15 5" xfId="15868" xr:uid="{4353B74D-558C-421C-AD66-05555698F83D}"/>
    <cellStyle name="Comma 2 5 15 6" xfId="5329" xr:uid="{4B9854CB-3DFE-47B3-8705-3C15D2DD1965}"/>
    <cellStyle name="Comma 2 5 16" xfId="873" xr:uid="{00000000-0005-0000-0000-000066030000}"/>
    <cellStyle name="Comma 2 5 16 2" xfId="6238" xr:uid="{F97F9E5B-6984-47BF-9E92-3DD8280B1667}"/>
    <cellStyle name="Comma 2 5 16 2 2" xfId="16772" xr:uid="{581560B7-50DD-42B0-9167-43ACA4DA37B2}"/>
    <cellStyle name="Comma 2 5 16 3" xfId="8866" xr:uid="{877C0CC5-1765-4BD3-8B92-75FE9C420612}"/>
    <cellStyle name="Comma 2 5 16 3 2" xfId="19400" xr:uid="{A9624A06-C2F3-442B-B0EC-188A93F8A882}"/>
    <cellStyle name="Comma 2 5 16 4" xfId="11493" xr:uid="{17CBE14E-A951-4497-927A-E040ABA1FAD9}"/>
    <cellStyle name="Comma 2 5 16 4 2" xfId="22027" xr:uid="{855B19C4-A742-4433-81FB-193874B9AEDC}"/>
    <cellStyle name="Comma 2 5 16 5" xfId="14145" xr:uid="{2AF7DEBE-AEF1-41BA-B678-2C10B2226270}"/>
    <cellStyle name="Comma 2 5 16 6" xfId="3605" xr:uid="{43238DFB-E26E-4E68-8971-B6BD6D0CE5C0}"/>
    <cellStyle name="Comma 2 5 17" xfId="5442" xr:uid="{AFCA7FE7-E4EA-447E-AEB8-CE7F8ABA2CAB}"/>
    <cellStyle name="Comma 2 5 17 2" xfId="15976" xr:uid="{97AADB45-588D-48B4-95A0-27FDDF383404}"/>
    <cellStyle name="Comma 2 5 18" xfId="8070" xr:uid="{F9DD8F61-4CD8-48A9-B4F6-8CF452134122}"/>
    <cellStyle name="Comma 2 5 18 2" xfId="18604" xr:uid="{9F92828F-E169-4465-A84A-C47AF573E078}"/>
    <cellStyle name="Comma 2 5 19" xfId="10697" xr:uid="{8C4DE906-E832-4B0A-93C1-B9435E4879D2}"/>
    <cellStyle name="Comma 2 5 19 2" xfId="21231" xr:uid="{5DF1E348-3914-418E-B044-4D3729457D44}"/>
    <cellStyle name="Comma 2 5 2" xfId="93" xr:uid="{00000000-0005-0000-0000-000067030000}"/>
    <cellStyle name="Comma 2 5 2 10" xfId="882" xr:uid="{00000000-0005-0000-0000-000068030000}"/>
    <cellStyle name="Comma 2 5 2 10 2" xfId="6247" xr:uid="{91FFB433-2F53-4117-A6FF-D135E10DBEE6}"/>
    <cellStyle name="Comma 2 5 2 10 2 2" xfId="16781" xr:uid="{95064B62-4F39-4642-8ABD-C834145D91C3}"/>
    <cellStyle name="Comma 2 5 2 10 3" xfId="8875" xr:uid="{78152FCE-175F-4111-9D58-91AA1C86F5E7}"/>
    <cellStyle name="Comma 2 5 2 10 3 2" xfId="19409" xr:uid="{49DF13AD-1489-44BC-B557-69D676E1C332}"/>
    <cellStyle name="Comma 2 5 2 10 4" xfId="11502" xr:uid="{DA70A534-14BD-4856-8BFA-8C8F9C8D91BA}"/>
    <cellStyle name="Comma 2 5 2 10 4 2" xfId="22036" xr:uid="{65DDB870-57B2-4452-978C-DDA1EE481A79}"/>
    <cellStyle name="Comma 2 5 2 10 5" xfId="14154" xr:uid="{46667AE3-087A-4322-BE3D-0B693A2BD4FB}"/>
    <cellStyle name="Comma 2 5 2 10 6" xfId="3614" xr:uid="{FD299AEA-5EF4-459B-999A-1ECD3278B634}"/>
    <cellStyle name="Comma 2 5 2 11" xfId="2610" xr:uid="{00000000-0005-0000-0000-000069030000}"/>
    <cellStyle name="Comma 2 5 2 11 2" xfId="7934" xr:uid="{FAFD5A2F-EAE0-48FB-8747-8B36DE14FF49}"/>
    <cellStyle name="Comma 2 5 2 11 2 2" xfId="18468" xr:uid="{03A28BE1-D27F-43D3-9C9F-C3C2E041635D}"/>
    <cellStyle name="Comma 2 5 2 11 3" xfId="10562" xr:uid="{6DF96E75-DC5D-4F07-93CF-CF785B16C1D8}"/>
    <cellStyle name="Comma 2 5 2 11 3 2" xfId="21096" xr:uid="{3D09ACE4-D21C-4E9E-B0C8-EC2155BAE4D0}"/>
    <cellStyle name="Comma 2 5 2 11 4" xfId="13189" xr:uid="{EC77B024-E873-4772-8BF9-21BE8F22A4D9}"/>
    <cellStyle name="Comma 2 5 2 11 4 2" xfId="23723" xr:uid="{520C37CC-F9F0-4369-BA91-E92C383E4ECE}"/>
    <cellStyle name="Comma 2 5 2 11 5" xfId="15841" xr:uid="{BB36A9BD-3DE8-4E43-B708-4AA56EFD7E5D}"/>
    <cellStyle name="Comma 2 5 2 11 6" xfId="5302" xr:uid="{955796FE-5A5F-412E-A9BA-579CE372BACF}"/>
    <cellStyle name="Comma 2 5 2 12" xfId="2669" xr:uid="{00000000-0005-0000-0000-00006A030000}"/>
    <cellStyle name="Comma 2 5 2 12 2" xfId="7988" xr:uid="{C7D74FEB-A32F-4363-8AAC-19F539993651}"/>
    <cellStyle name="Comma 2 5 2 12 2 2" xfId="18522" xr:uid="{313160D4-96C3-4552-83B4-D7E4FC8EA063}"/>
    <cellStyle name="Comma 2 5 2 12 3" xfId="10616" xr:uid="{A74F080B-BFA8-4120-9242-D961DA19A4CA}"/>
    <cellStyle name="Comma 2 5 2 12 3 2" xfId="21150" xr:uid="{F0898AD7-8224-497F-BFAE-D444E8F810FB}"/>
    <cellStyle name="Comma 2 5 2 12 4" xfId="13243" xr:uid="{44A98640-1553-47C6-8DA7-B5CA5005D697}"/>
    <cellStyle name="Comma 2 5 2 12 4 2" xfId="23777" xr:uid="{C16545AE-2140-4553-9219-5B16D85C8523}"/>
    <cellStyle name="Comma 2 5 2 12 5" xfId="15895" xr:uid="{0811FE34-154D-4EAC-AE38-FB5558736645}"/>
    <cellStyle name="Comma 2 5 2 12 6" xfId="5356" xr:uid="{FB41A11E-ABF3-4D21-BD11-7E9E220960BE}"/>
    <cellStyle name="Comma 2 5 2 13" xfId="881" xr:uid="{00000000-0005-0000-0000-00006B030000}"/>
    <cellStyle name="Comma 2 5 2 13 2" xfId="6246" xr:uid="{BB29A1F2-82F0-4772-B9AC-C278ECF4E84B}"/>
    <cellStyle name="Comma 2 5 2 13 2 2" xfId="16780" xr:uid="{D0B23DCE-6A3E-4CCA-A0D0-25D730C340EC}"/>
    <cellStyle name="Comma 2 5 2 13 3" xfId="8874" xr:uid="{C8A4BEAC-5A08-456F-9BA5-83545E4D4CBF}"/>
    <cellStyle name="Comma 2 5 2 13 3 2" xfId="19408" xr:uid="{E464EED4-DFFE-418E-B9C2-752FB105A4E7}"/>
    <cellStyle name="Comma 2 5 2 13 4" xfId="11501" xr:uid="{767E5EFC-F127-4642-9803-9C9108DC46AC}"/>
    <cellStyle name="Comma 2 5 2 13 4 2" xfId="22035" xr:uid="{0340AD2B-888B-4FB6-9A7D-13A114D8015C}"/>
    <cellStyle name="Comma 2 5 2 13 5" xfId="14153" xr:uid="{DDC3FA35-F0ED-425B-84A6-D7F9ADEF8A88}"/>
    <cellStyle name="Comma 2 5 2 13 6" xfId="3613" xr:uid="{EE4F9B18-7E3E-4BF9-BE0B-2019B5782AB4}"/>
    <cellStyle name="Comma 2 5 2 14" xfId="5469" xr:uid="{63F5DE9C-EA20-45F0-8D40-0B485C55923F}"/>
    <cellStyle name="Comma 2 5 2 14 2" xfId="16003" xr:uid="{CC60269F-2F6B-49F5-B4F6-60B7E2DC1FF7}"/>
    <cellStyle name="Comma 2 5 2 15" xfId="8097" xr:uid="{6BE21327-450C-44F8-A5FE-B2E0F9E5A6E1}"/>
    <cellStyle name="Comma 2 5 2 15 2" xfId="18631" xr:uid="{A3067CF6-B2F2-474F-851C-2A8C4D305D8A}"/>
    <cellStyle name="Comma 2 5 2 16" xfId="10724" xr:uid="{09159769-BD00-4C7B-AC07-A622DACBDA97}"/>
    <cellStyle name="Comma 2 5 2 16 2" xfId="21258" xr:uid="{F66DB407-42DD-4002-A0B1-209F739F1439}"/>
    <cellStyle name="Comma 2 5 2 17" xfId="13376" xr:uid="{1E855A6C-9E31-472E-A060-750DF6BA5C62}"/>
    <cellStyle name="Comma 2 5 2 18" xfId="2836" xr:uid="{D457A2EE-F2C9-4A7C-9834-476A6EFFC40C}"/>
    <cellStyle name="Comma 2 5 2 2" xfId="147" xr:uid="{00000000-0005-0000-0000-00006C030000}"/>
    <cellStyle name="Comma 2 5 2 2 10" xfId="2723" xr:uid="{00000000-0005-0000-0000-00006D030000}"/>
    <cellStyle name="Comma 2 5 2 2 10 2" xfId="8042" xr:uid="{B4156247-3897-4468-8AEC-7B77246B1DB5}"/>
    <cellStyle name="Comma 2 5 2 2 10 2 2" xfId="18576" xr:uid="{0A9F5D40-EA6C-442D-B80D-BEC231327773}"/>
    <cellStyle name="Comma 2 5 2 2 10 3" xfId="10670" xr:uid="{7CEB53B5-07C2-464C-ADD8-E51EED8A995B}"/>
    <cellStyle name="Comma 2 5 2 2 10 3 2" xfId="21204" xr:uid="{49FB5CC8-21DC-4A7B-99F3-1CD5925B52F5}"/>
    <cellStyle name="Comma 2 5 2 2 10 4" xfId="13297" xr:uid="{53647B3F-F2E6-42BF-A139-0C2FDB686376}"/>
    <cellStyle name="Comma 2 5 2 2 10 4 2" xfId="23831" xr:uid="{8EDAAA71-84F7-447F-86D8-EE59366D5A99}"/>
    <cellStyle name="Comma 2 5 2 2 10 5" xfId="15949" xr:uid="{2E1F58D1-5B80-41A4-A065-E265952E4F3F}"/>
    <cellStyle name="Comma 2 5 2 2 10 6" xfId="5410" xr:uid="{D3397CCB-2C74-42D3-B5CB-E37469CD6AD8}"/>
    <cellStyle name="Comma 2 5 2 2 11" xfId="883" xr:uid="{00000000-0005-0000-0000-00006E030000}"/>
    <cellStyle name="Comma 2 5 2 2 11 2" xfId="6248" xr:uid="{DB3A6322-7C37-40DC-AF2B-B66065FBCDAB}"/>
    <cellStyle name="Comma 2 5 2 2 11 2 2" xfId="16782" xr:uid="{E5AB723C-C8C6-422D-A205-57128902DE05}"/>
    <cellStyle name="Comma 2 5 2 2 11 3" xfId="8876" xr:uid="{DF1D42A0-9F6A-46EB-A1F7-84704A100074}"/>
    <cellStyle name="Comma 2 5 2 2 11 3 2" xfId="19410" xr:uid="{2A1EA035-68F6-441C-A3BC-BB9E498270EA}"/>
    <cellStyle name="Comma 2 5 2 2 11 4" xfId="11503" xr:uid="{6BBE9783-120B-40F6-A5F7-EE8E3E7385B4}"/>
    <cellStyle name="Comma 2 5 2 2 11 4 2" xfId="22037" xr:uid="{5F1FE109-F5B5-4036-8038-3A0B8E51FBD2}"/>
    <cellStyle name="Comma 2 5 2 2 11 5" xfId="14155" xr:uid="{D7747317-8940-47BF-AB17-20350C5A4225}"/>
    <cellStyle name="Comma 2 5 2 2 11 6" xfId="3615" xr:uid="{49EF4FB4-F97E-4913-824B-51E343A76BF0}"/>
    <cellStyle name="Comma 2 5 2 2 12" xfId="5523" xr:uid="{11799F0C-4062-4595-BDAF-9ED4E3747BB3}"/>
    <cellStyle name="Comma 2 5 2 2 12 2" xfId="16057" xr:uid="{46BE59F4-690E-4232-832B-B9F682047AC7}"/>
    <cellStyle name="Comma 2 5 2 2 13" xfId="8151" xr:uid="{4787544A-2EE1-4828-86E4-3C8B9562309C}"/>
    <cellStyle name="Comma 2 5 2 2 13 2" xfId="18685" xr:uid="{2B285B03-32F9-4217-82C1-EDCDEDEA4AC8}"/>
    <cellStyle name="Comma 2 5 2 2 14" xfId="10778" xr:uid="{489F7C95-8C2A-4D08-81C5-89B301D9501E}"/>
    <cellStyle name="Comma 2 5 2 2 14 2" xfId="21312" xr:uid="{7B764634-5C7C-4C93-843C-B28028E2C862}"/>
    <cellStyle name="Comma 2 5 2 2 15" xfId="13430" xr:uid="{50FA3A83-FE9A-44DC-B4B5-B67302F85DE4}"/>
    <cellStyle name="Comma 2 5 2 2 16" xfId="2890" xr:uid="{4EE6B5A5-4741-4531-AE4B-3CA2F7CD13F5}"/>
    <cellStyle name="Comma 2 5 2 2 2" xfId="884" xr:uid="{00000000-0005-0000-0000-00006F030000}"/>
    <cellStyle name="Comma 2 5 2 2 2 2" xfId="885" xr:uid="{00000000-0005-0000-0000-000070030000}"/>
    <cellStyle name="Comma 2 5 2 2 2 2 2" xfId="886" xr:uid="{00000000-0005-0000-0000-000071030000}"/>
    <cellStyle name="Comma 2 5 2 2 2 2 2 2" xfId="6251" xr:uid="{47FFD2D2-ED52-421A-89CB-089E42FA44B3}"/>
    <cellStyle name="Comma 2 5 2 2 2 2 2 2 2" xfId="16785" xr:uid="{66CACFFF-0069-472A-A140-74E10953F819}"/>
    <cellStyle name="Comma 2 5 2 2 2 2 2 3" xfId="8879" xr:uid="{3B55BED7-D388-4ADA-A9A1-64F62A3A1D43}"/>
    <cellStyle name="Comma 2 5 2 2 2 2 2 3 2" xfId="19413" xr:uid="{FFB86C95-E16C-4F95-84FB-9BBEF5006405}"/>
    <cellStyle name="Comma 2 5 2 2 2 2 2 4" xfId="11506" xr:uid="{FEDC98C6-64D7-4959-95A6-F6A254B6FFEE}"/>
    <cellStyle name="Comma 2 5 2 2 2 2 2 4 2" xfId="22040" xr:uid="{354C320B-08C3-4384-BBF2-55B9CC776DD4}"/>
    <cellStyle name="Comma 2 5 2 2 2 2 2 5" xfId="14158" xr:uid="{342B1B34-A004-4CCD-9E15-55C2D0461C2A}"/>
    <cellStyle name="Comma 2 5 2 2 2 2 2 6" xfId="3618" xr:uid="{C35865EF-4F18-4ABD-B655-5384A73E0C7A}"/>
    <cellStyle name="Comma 2 5 2 2 2 2 3" xfId="6250" xr:uid="{BB219D14-7F04-4F88-80F7-B4F9D5D8464C}"/>
    <cellStyle name="Comma 2 5 2 2 2 2 3 2" xfId="16784" xr:uid="{183F8411-B4AD-46E3-88B7-53791BBDCF2E}"/>
    <cellStyle name="Comma 2 5 2 2 2 2 4" xfId="8878" xr:uid="{8E5EB21F-9C1F-43AB-A820-309044332D20}"/>
    <cellStyle name="Comma 2 5 2 2 2 2 4 2" xfId="19412" xr:uid="{008CDA8E-0C9A-4DED-9304-C5D70A6CD800}"/>
    <cellStyle name="Comma 2 5 2 2 2 2 5" xfId="11505" xr:uid="{804036A5-C725-47B0-8155-2AF468BDDC29}"/>
    <cellStyle name="Comma 2 5 2 2 2 2 5 2" xfId="22039" xr:uid="{75438526-6F88-46B0-B9C6-F0E190114E98}"/>
    <cellStyle name="Comma 2 5 2 2 2 2 6" xfId="14157" xr:uid="{6D9184C7-125A-414F-BCA2-34FF4BB2970A}"/>
    <cellStyle name="Comma 2 5 2 2 2 2 7" xfId="3617" xr:uid="{B717EE54-E2F3-4FAF-9C70-866E10662D4D}"/>
    <cellStyle name="Comma 2 5 2 2 2 3" xfId="887" xr:uid="{00000000-0005-0000-0000-000072030000}"/>
    <cellStyle name="Comma 2 5 2 2 2 3 2" xfId="6252" xr:uid="{EAD9E342-4128-4249-BDB6-AA8D4C13BA89}"/>
    <cellStyle name="Comma 2 5 2 2 2 3 2 2" xfId="16786" xr:uid="{3816A9D3-929E-472C-BFDB-EEDF502745BA}"/>
    <cellStyle name="Comma 2 5 2 2 2 3 3" xfId="8880" xr:uid="{AEC84111-82FD-473E-B7F2-ABEEB3A11BD3}"/>
    <cellStyle name="Comma 2 5 2 2 2 3 3 2" xfId="19414" xr:uid="{ADD474E7-C74C-4FC5-B195-2BB6A2129C65}"/>
    <cellStyle name="Comma 2 5 2 2 2 3 4" xfId="11507" xr:uid="{DF4A2DC7-DFD2-4E3B-B198-6697FD2F5021}"/>
    <cellStyle name="Comma 2 5 2 2 2 3 4 2" xfId="22041" xr:uid="{24C78E40-BB54-4F1A-AC9B-79D4721B8B9B}"/>
    <cellStyle name="Comma 2 5 2 2 2 3 5" xfId="14159" xr:uid="{08B0BE6D-3A0E-46C5-9100-8866606851A1}"/>
    <cellStyle name="Comma 2 5 2 2 2 3 6" xfId="3619" xr:uid="{75490783-EA5D-4F4A-A5B8-332755E6F352}"/>
    <cellStyle name="Comma 2 5 2 2 2 4" xfId="888" xr:uid="{00000000-0005-0000-0000-000073030000}"/>
    <cellStyle name="Comma 2 5 2 2 2 4 2" xfId="6253" xr:uid="{D2A0EF33-090B-437E-9F81-BD3560F856D2}"/>
    <cellStyle name="Comma 2 5 2 2 2 4 2 2" xfId="16787" xr:uid="{74D6D814-C0CA-4BE0-9A71-E23206A5E5B4}"/>
    <cellStyle name="Comma 2 5 2 2 2 4 3" xfId="8881" xr:uid="{16945417-7E9A-41E2-AB5E-064031568407}"/>
    <cellStyle name="Comma 2 5 2 2 2 4 3 2" xfId="19415" xr:uid="{CDEFD667-A157-4C12-ABC8-004C3C175942}"/>
    <cellStyle name="Comma 2 5 2 2 2 4 4" xfId="11508" xr:uid="{A513C137-B471-41C1-8779-8A99E08CAC81}"/>
    <cellStyle name="Comma 2 5 2 2 2 4 4 2" xfId="22042" xr:uid="{8A38B9FD-8FBC-4BBE-ADE0-C60796A5F3C2}"/>
    <cellStyle name="Comma 2 5 2 2 2 4 5" xfId="14160" xr:uid="{83D00C2B-C855-4583-9411-0EF931F34B8A}"/>
    <cellStyle name="Comma 2 5 2 2 2 4 6" xfId="3620" xr:uid="{09825F50-69DE-4789-AA37-B5DDCBD77AEA}"/>
    <cellStyle name="Comma 2 5 2 2 2 5" xfId="6249" xr:uid="{8805AD5A-6140-451D-B10E-09C5E0C5752C}"/>
    <cellStyle name="Comma 2 5 2 2 2 5 2" xfId="16783" xr:uid="{BEFC2D67-97AF-4BC4-AEE7-8C2C5F4E0E23}"/>
    <cellStyle name="Comma 2 5 2 2 2 6" xfId="8877" xr:uid="{C6E7F689-DADE-451E-A992-207DD2C32204}"/>
    <cellStyle name="Comma 2 5 2 2 2 6 2" xfId="19411" xr:uid="{F4143191-300B-43CC-9FC8-97FA799D690A}"/>
    <cellStyle name="Comma 2 5 2 2 2 7" xfId="11504" xr:uid="{F0786AAF-F47A-4FBB-A0D3-C40776D3487A}"/>
    <cellStyle name="Comma 2 5 2 2 2 7 2" xfId="22038" xr:uid="{738A813B-9876-46E3-BDDC-18A1B08C0A79}"/>
    <cellStyle name="Comma 2 5 2 2 2 8" xfId="14156" xr:uid="{686E62D4-F896-41C2-BD78-9763F35CFBF7}"/>
    <cellStyle name="Comma 2 5 2 2 2 9" xfId="3616" xr:uid="{A14109EC-D5C1-4956-B41D-A57514032024}"/>
    <cellStyle name="Comma 2 5 2 2 3" xfId="889" xr:uid="{00000000-0005-0000-0000-000074030000}"/>
    <cellStyle name="Comma 2 5 2 2 3 2" xfId="890" xr:uid="{00000000-0005-0000-0000-000075030000}"/>
    <cellStyle name="Comma 2 5 2 2 3 2 2" xfId="891" xr:uid="{00000000-0005-0000-0000-000076030000}"/>
    <cellStyle name="Comma 2 5 2 2 3 2 2 2" xfId="6256" xr:uid="{07328810-C34E-4183-8FC1-7B5BBDD310C2}"/>
    <cellStyle name="Comma 2 5 2 2 3 2 2 2 2" xfId="16790" xr:uid="{3C3B05D8-5449-414F-8E67-22A54770689E}"/>
    <cellStyle name="Comma 2 5 2 2 3 2 2 3" xfId="8884" xr:uid="{0D52B397-EE14-46FF-B236-076189586C93}"/>
    <cellStyle name="Comma 2 5 2 2 3 2 2 3 2" xfId="19418" xr:uid="{19BBB980-1D5A-4ABB-90F0-3294FF022A4E}"/>
    <cellStyle name="Comma 2 5 2 2 3 2 2 4" xfId="11511" xr:uid="{B21AB873-A26C-4871-8C94-A06A441A4C4C}"/>
    <cellStyle name="Comma 2 5 2 2 3 2 2 4 2" xfId="22045" xr:uid="{F97455A3-09E9-4480-9AE6-404380E87E0B}"/>
    <cellStyle name="Comma 2 5 2 2 3 2 2 5" xfId="14163" xr:uid="{160EABAB-1636-4CD5-BF3C-81176428AB9E}"/>
    <cellStyle name="Comma 2 5 2 2 3 2 2 6" xfId="3623" xr:uid="{EAF6758E-2707-4DF4-9C23-9670A40D4AA9}"/>
    <cellStyle name="Comma 2 5 2 2 3 2 3" xfId="6255" xr:uid="{285C5772-0743-4A5A-9D6D-65014B9DCFBA}"/>
    <cellStyle name="Comma 2 5 2 2 3 2 3 2" xfId="16789" xr:uid="{7B1C5778-B128-4088-8C28-F315C2714D2F}"/>
    <cellStyle name="Comma 2 5 2 2 3 2 4" xfId="8883" xr:uid="{1A96DF3F-1C3D-4D79-B558-4DE5DCEB9469}"/>
    <cellStyle name="Comma 2 5 2 2 3 2 4 2" xfId="19417" xr:uid="{4A68B6DD-865B-46EA-82E8-C33DFDBA2C5F}"/>
    <cellStyle name="Comma 2 5 2 2 3 2 5" xfId="11510" xr:uid="{89DFB78C-9DFA-4E77-BE59-B56FF12455EF}"/>
    <cellStyle name="Comma 2 5 2 2 3 2 5 2" xfId="22044" xr:uid="{7EE9E068-B632-4BF2-83DF-019F15EA6AD7}"/>
    <cellStyle name="Comma 2 5 2 2 3 2 6" xfId="14162" xr:uid="{2B519955-7A4A-4A56-B0C7-609ED9C42D99}"/>
    <cellStyle name="Comma 2 5 2 2 3 2 7" xfId="3622" xr:uid="{E5B3ACCE-19D2-4565-B437-BFD1B4CCFE7B}"/>
    <cellStyle name="Comma 2 5 2 2 3 3" xfId="892" xr:uid="{00000000-0005-0000-0000-000077030000}"/>
    <cellStyle name="Comma 2 5 2 2 3 3 2" xfId="6257" xr:uid="{4F179F6C-AF9E-4DE8-98FB-5FFB035ECB98}"/>
    <cellStyle name="Comma 2 5 2 2 3 3 2 2" xfId="16791" xr:uid="{68073553-7906-4116-AF90-DFA761C50267}"/>
    <cellStyle name="Comma 2 5 2 2 3 3 3" xfId="8885" xr:uid="{31B2737E-9611-4B84-BC6A-205B86A38701}"/>
    <cellStyle name="Comma 2 5 2 2 3 3 3 2" xfId="19419" xr:uid="{FD511509-621B-492C-A54D-286712AB27DE}"/>
    <cellStyle name="Comma 2 5 2 2 3 3 4" xfId="11512" xr:uid="{AFB2983A-B3E4-4D33-9DA3-7301FAC6E8F2}"/>
    <cellStyle name="Comma 2 5 2 2 3 3 4 2" xfId="22046" xr:uid="{C4E705A7-38D5-4CCC-A786-B7EEB2524D13}"/>
    <cellStyle name="Comma 2 5 2 2 3 3 5" xfId="14164" xr:uid="{5A26509F-1DEB-45C9-9378-0FAFFA5F952B}"/>
    <cellStyle name="Comma 2 5 2 2 3 3 6" xfId="3624" xr:uid="{B53DF064-88BC-4792-8E02-92747B2E6B5B}"/>
    <cellStyle name="Comma 2 5 2 2 3 4" xfId="893" xr:uid="{00000000-0005-0000-0000-000078030000}"/>
    <cellStyle name="Comma 2 5 2 2 3 4 2" xfId="6258" xr:uid="{288E6CB2-9B1D-42A9-A667-AE640A60FA3C}"/>
    <cellStyle name="Comma 2 5 2 2 3 4 2 2" xfId="16792" xr:uid="{CE3F85C1-656D-4A49-9420-C3826316AFCC}"/>
    <cellStyle name="Comma 2 5 2 2 3 4 3" xfId="8886" xr:uid="{4EA1A997-47FB-4F03-8963-9646BA18B338}"/>
    <cellStyle name="Comma 2 5 2 2 3 4 3 2" xfId="19420" xr:uid="{E98775BD-6E7C-4BFE-B3B7-73D01EC9C9F6}"/>
    <cellStyle name="Comma 2 5 2 2 3 4 4" xfId="11513" xr:uid="{30A63582-A1C8-4F48-8029-76BB80664B6F}"/>
    <cellStyle name="Comma 2 5 2 2 3 4 4 2" xfId="22047" xr:uid="{906B13CC-7D99-4A81-A20E-C2D75430A0DD}"/>
    <cellStyle name="Comma 2 5 2 2 3 4 5" xfId="14165" xr:uid="{03253E30-F76F-41DD-9F28-46A83C4AE838}"/>
    <cellStyle name="Comma 2 5 2 2 3 4 6" xfId="3625" xr:uid="{B5C794A5-03B7-4C16-8B58-469C11291AAF}"/>
    <cellStyle name="Comma 2 5 2 2 3 5" xfId="6254" xr:uid="{AED62EE6-1B87-474E-B811-9B317AF402C6}"/>
    <cellStyle name="Comma 2 5 2 2 3 5 2" xfId="16788" xr:uid="{CA82E58D-00A2-4F88-A9DA-83784FBCD3BF}"/>
    <cellStyle name="Comma 2 5 2 2 3 6" xfId="8882" xr:uid="{C149C7AE-B4DB-45EE-98FC-B062DC2059C4}"/>
    <cellStyle name="Comma 2 5 2 2 3 6 2" xfId="19416" xr:uid="{5A9092A0-E824-422E-AFBE-856F2A0B2F01}"/>
    <cellStyle name="Comma 2 5 2 2 3 7" xfId="11509" xr:uid="{FA672966-7CF9-44B6-93B1-3C4EF6194D57}"/>
    <cellStyle name="Comma 2 5 2 2 3 7 2" xfId="22043" xr:uid="{6C648AD7-7489-4C7F-9CA1-D80FC5F3DB08}"/>
    <cellStyle name="Comma 2 5 2 2 3 8" xfId="14161" xr:uid="{8A327B26-857A-4F89-9133-EE9A38A356FC}"/>
    <cellStyle name="Comma 2 5 2 2 3 9" xfId="3621" xr:uid="{751C4918-7730-4B86-8309-2B08E66C572D}"/>
    <cellStyle name="Comma 2 5 2 2 4" xfId="894" xr:uid="{00000000-0005-0000-0000-000079030000}"/>
    <cellStyle name="Comma 2 5 2 2 4 2" xfId="895" xr:uid="{00000000-0005-0000-0000-00007A030000}"/>
    <cellStyle name="Comma 2 5 2 2 4 2 2" xfId="896" xr:uid="{00000000-0005-0000-0000-00007B030000}"/>
    <cellStyle name="Comma 2 5 2 2 4 2 2 2" xfId="6261" xr:uid="{767B7E25-8D76-46F3-84CF-72D7965E59B8}"/>
    <cellStyle name="Comma 2 5 2 2 4 2 2 2 2" xfId="16795" xr:uid="{13F26B47-FB5B-4594-9773-C1ECF368B9BB}"/>
    <cellStyle name="Comma 2 5 2 2 4 2 2 3" xfId="8889" xr:uid="{145CE2AB-82A8-48B4-A3A7-9C4AA42B83C1}"/>
    <cellStyle name="Comma 2 5 2 2 4 2 2 3 2" xfId="19423" xr:uid="{7B02AB1A-A77A-44F6-834A-49A63ED10982}"/>
    <cellStyle name="Comma 2 5 2 2 4 2 2 4" xfId="11516" xr:uid="{8DDE2192-B306-468D-BACF-EAAB8B08201F}"/>
    <cellStyle name="Comma 2 5 2 2 4 2 2 4 2" xfId="22050" xr:uid="{E443DE27-DF2E-4104-8BE3-F4F11C7CB4FF}"/>
    <cellStyle name="Comma 2 5 2 2 4 2 2 5" xfId="14168" xr:uid="{83E1EF11-10CD-4F59-9F74-EE29B0AAC7B2}"/>
    <cellStyle name="Comma 2 5 2 2 4 2 2 6" xfId="3628" xr:uid="{F4FDEC26-DDAC-4384-94CC-2CE0B51CF4C4}"/>
    <cellStyle name="Comma 2 5 2 2 4 2 3" xfId="6260" xr:uid="{0FECCB6C-152C-4CA0-858C-930CBD77736F}"/>
    <cellStyle name="Comma 2 5 2 2 4 2 3 2" xfId="16794" xr:uid="{872475B6-3056-4647-8D0D-E78C55F441C2}"/>
    <cellStyle name="Comma 2 5 2 2 4 2 4" xfId="8888" xr:uid="{447DC079-B02B-465C-8281-917BE3B11158}"/>
    <cellStyle name="Comma 2 5 2 2 4 2 4 2" xfId="19422" xr:uid="{569AFD36-172B-484D-9E9D-6B91AA59BC72}"/>
    <cellStyle name="Comma 2 5 2 2 4 2 5" xfId="11515" xr:uid="{5B8E3026-02C1-4E5C-B400-0BDCCD12E53D}"/>
    <cellStyle name="Comma 2 5 2 2 4 2 5 2" xfId="22049" xr:uid="{F4D56678-AC26-45DB-B0BA-22A8985CD2A3}"/>
    <cellStyle name="Comma 2 5 2 2 4 2 6" xfId="14167" xr:uid="{7D9BE0E7-EB94-4A5E-8251-B265B8111D88}"/>
    <cellStyle name="Comma 2 5 2 2 4 2 7" xfId="3627" xr:uid="{36ED6F28-2AA2-4292-9C93-8C243DC8D588}"/>
    <cellStyle name="Comma 2 5 2 2 4 3" xfId="897" xr:uid="{00000000-0005-0000-0000-00007C030000}"/>
    <cellStyle name="Comma 2 5 2 2 4 3 2" xfId="6262" xr:uid="{713B461C-3012-458D-B74C-7E32FBB5CE78}"/>
    <cellStyle name="Comma 2 5 2 2 4 3 2 2" xfId="16796" xr:uid="{B6110AEF-5CA1-4F21-B65D-F9BE69FA1616}"/>
    <cellStyle name="Comma 2 5 2 2 4 3 3" xfId="8890" xr:uid="{9D742F8D-771E-47FA-A3FD-CB02DD64F481}"/>
    <cellStyle name="Comma 2 5 2 2 4 3 3 2" xfId="19424" xr:uid="{84286AF8-8C7A-47A2-8D94-9750F5A98DB3}"/>
    <cellStyle name="Comma 2 5 2 2 4 3 4" xfId="11517" xr:uid="{6F09C7DB-8776-498F-8917-08E1906FFC6D}"/>
    <cellStyle name="Comma 2 5 2 2 4 3 4 2" xfId="22051" xr:uid="{4231B146-656C-4C59-A0BC-90D4D134DAE2}"/>
    <cellStyle name="Comma 2 5 2 2 4 3 5" xfId="14169" xr:uid="{3F8CF356-2F52-4F12-AED7-E10275A704D7}"/>
    <cellStyle name="Comma 2 5 2 2 4 3 6" xfId="3629" xr:uid="{0E135EE4-D2D6-4E1D-8DFD-73D2ECEE4D7B}"/>
    <cellStyle name="Comma 2 5 2 2 4 4" xfId="898" xr:uid="{00000000-0005-0000-0000-00007D030000}"/>
    <cellStyle name="Comma 2 5 2 2 4 4 2" xfId="6263" xr:uid="{2D284766-AB44-4D71-891D-527A0B99293B}"/>
    <cellStyle name="Comma 2 5 2 2 4 4 2 2" xfId="16797" xr:uid="{98058DD8-3A5D-4ECF-8A65-5774CBC8A17E}"/>
    <cellStyle name="Comma 2 5 2 2 4 4 3" xfId="8891" xr:uid="{9153E6F4-CC95-421D-886B-5B2D9D97664D}"/>
    <cellStyle name="Comma 2 5 2 2 4 4 3 2" xfId="19425" xr:uid="{9AB679F0-2761-4CF3-95FA-1455A39859F8}"/>
    <cellStyle name="Comma 2 5 2 2 4 4 4" xfId="11518" xr:uid="{2576A3F1-8077-4D1D-8B87-7F004BFDDF81}"/>
    <cellStyle name="Comma 2 5 2 2 4 4 4 2" xfId="22052" xr:uid="{15DEEBDF-BBBA-41B7-A676-0DDC444699DD}"/>
    <cellStyle name="Comma 2 5 2 2 4 4 5" xfId="14170" xr:uid="{573FE553-F64C-4CE3-8E85-02157B417865}"/>
    <cellStyle name="Comma 2 5 2 2 4 4 6" xfId="3630" xr:uid="{5174C911-1F45-4CB8-BDA4-542FF077F6ED}"/>
    <cellStyle name="Comma 2 5 2 2 4 5" xfId="6259" xr:uid="{107BEE13-3901-48EA-929E-4671F190EA8A}"/>
    <cellStyle name="Comma 2 5 2 2 4 5 2" xfId="16793" xr:uid="{83514FEE-A26A-4909-9D82-C81B8C199183}"/>
    <cellStyle name="Comma 2 5 2 2 4 6" xfId="8887" xr:uid="{3214012A-CD36-413F-97A4-6440183A20C6}"/>
    <cellStyle name="Comma 2 5 2 2 4 6 2" xfId="19421" xr:uid="{E81D7224-F34A-4322-83DD-5F1F699EF106}"/>
    <cellStyle name="Comma 2 5 2 2 4 7" xfId="11514" xr:uid="{367915BF-53A2-4E9E-BB19-65CB26A95664}"/>
    <cellStyle name="Comma 2 5 2 2 4 7 2" xfId="22048" xr:uid="{4DFD74B9-D08B-488D-A1A0-040F09B940A3}"/>
    <cellStyle name="Comma 2 5 2 2 4 8" xfId="14166" xr:uid="{A1604A52-92B1-41F4-86C7-C48CB9D82EA9}"/>
    <cellStyle name="Comma 2 5 2 2 4 9" xfId="3626" xr:uid="{2E0C7CA1-79B2-4689-96AA-E36B75B610C1}"/>
    <cellStyle name="Comma 2 5 2 2 5" xfId="899" xr:uid="{00000000-0005-0000-0000-00007E030000}"/>
    <cellStyle name="Comma 2 5 2 2 5 2" xfId="900" xr:uid="{00000000-0005-0000-0000-00007F030000}"/>
    <cellStyle name="Comma 2 5 2 2 5 2 2" xfId="901" xr:uid="{00000000-0005-0000-0000-000080030000}"/>
    <cellStyle name="Comma 2 5 2 2 5 2 2 2" xfId="6266" xr:uid="{B63E1AA9-EA62-4A5C-95BB-75C25D92ADC9}"/>
    <cellStyle name="Comma 2 5 2 2 5 2 2 2 2" xfId="16800" xr:uid="{12466DBD-B39D-40CE-9849-86128A43C8DC}"/>
    <cellStyle name="Comma 2 5 2 2 5 2 2 3" xfId="8894" xr:uid="{2F2CA6A8-5D60-4DB7-8747-A6C1D9685E33}"/>
    <cellStyle name="Comma 2 5 2 2 5 2 2 3 2" xfId="19428" xr:uid="{D12B0146-E36A-4FE7-9E48-4F47F9E1A3D0}"/>
    <cellStyle name="Comma 2 5 2 2 5 2 2 4" xfId="11521" xr:uid="{1621C42F-A26A-4D58-83D3-02E2852D854E}"/>
    <cellStyle name="Comma 2 5 2 2 5 2 2 4 2" xfId="22055" xr:uid="{0A012252-A8F5-4DC1-91B0-772AC67971C6}"/>
    <cellStyle name="Comma 2 5 2 2 5 2 2 5" xfId="14173" xr:uid="{121137BB-0E38-40E2-91BD-55E38D29105A}"/>
    <cellStyle name="Comma 2 5 2 2 5 2 2 6" xfId="3633" xr:uid="{F989924C-1002-4526-8592-1B2A1CBDCD32}"/>
    <cellStyle name="Comma 2 5 2 2 5 2 3" xfId="6265" xr:uid="{30B0D12E-92C9-4512-AC25-1F51A2B37F75}"/>
    <cellStyle name="Comma 2 5 2 2 5 2 3 2" xfId="16799" xr:uid="{3CD49359-42A7-456D-A08B-5C1598E90108}"/>
    <cellStyle name="Comma 2 5 2 2 5 2 4" xfId="8893" xr:uid="{D7FD8B3F-2EEE-41DF-A762-564EC1DC8F75}"/>
    <cellStyle name="Comma 2 5 2 2 5 2 4 2" xfId="19427" xr:uid="{30AE51A8-85B8-4BDD-87F5-B0724E831367}"/>
    <cellStyle name="Comma 2 5 2 2 5 2 5" xfId="11520" xr:uid="{DC64CDF1-199A-472E-AF22-C2DCA90EED0D}"/>
    <cellStyle name="Comma 2 5 2 2 5 2 5 2" xfId="22054" xr:uid="{0FE1C824-0AAE-4097-ACA8-D62591D92BAA}"/>
    <cellStyle name="Comma 2 5 2 2 5 2 6" xfId="14172" xr:uid="{A65910D8-31CC-4BCF-94D0-F417A1612F2C}"/>
    <cellStyle name="Comma 2 5 2 2 5 2 7" xfId="3632" xr:uid="{34D259E9-D02F-4D11-A0DD-73A30851F95A}"/>
    <cellStyle name="Comma 2 5 2 2 5 3" xfId="902" xr:uid="{00000000-0005-0000-0000-000081030000}"/>
    <cellStyle name="Comma 2 5 2 2 5 3 2" xfId="6267" xr:uid="{BF7A3CBB-9B91-4B07-AEC4-FFEB59E4D894}"/>
    <cellStyle name="Comma 2 5 2 2 5 3 2 2" xfId="16801" xr:uid="{828DC660-E0DA-4BFF-80CA-852EF770DFC6}"/>
    <cellStyle name="Comma 2 5 2 2 5 3 3" xfId="8895" xr:uid="{D23BEE1D-B4CC-47F3-9940-E4823275DFCE}"/>
    <cellStyle name="Comma 2 5 2 2 5 3 3 2" xfId="19429" xr:uid="{AF8723CA-E320-4594-8CC0-C75A767F0BCB}"/>
    <cellStyle name="Comma 2 5 2 2 5 3 4" xfId="11522" xr:uid="{692B360D-B1BF-4314-9A50-5059CE6545B7}"/>
    <cellStyle name="Comma 2 5 2 2 5 3 4 2" xfId="22056" xr:uid="{E5A16421-ED51-491F-9927-88273F9E35A0}"/>
    <cellStyle name="Comma 2 5 2 2 5 3 5" xfId="14174" xr:uid="{27E0C704-E51E-4537-B25A-E0C0A3F40BB0}"/>
    <cellStyle name="Comma 2 5 2 2 5 3 6" xfId="3634" xr:uid="{86EB8D7A-F112-44F5-A48D-69ED2687BF47}"/>
    <cellStyle name="Comma 2 5 2 2 5 4" xfId="903" xr:uid="{00000000-0005-0000-0000-000082030000}"/>
    <cellStyle name="Comma 2 5 2 2 5 4 2" xfId="6268" xr:uid="{18EF3C79-34D1-4078-9B9A-1116C37C029A}"/>
    <cellStyle name="Comma 2 5 2 2 5 4 2 2" xfId="16802" xr:uid="{E0B12C0E-1473-46EC-B3AA-CD28FAAD4473}"/>
    <cellStyle name="Comma 2 5 2 2 5 4 3" xfId="8896" xr:uid="{4D889F4C-1212-4000-AF66-7C46A51587A9}"/>
    <cellStyle name="Comma 2 5 2 2 5 4 3 2" xfId="19430" xr:uid="{BDB348F3-6669-44F5-9593-1BC04B7FCDE2}"/>
    <cellStyle name="Comma 2 5 2 2 5 4 4" xfId="11523" xr:uid="{6A6E1273-E647-4033-B91E-1130113220DC}"/>
    <cellStyle name="Comma 2 5 2 2 5 4 4 2" xfId="22057" xr:uid="{D5B2F1DC-4F27-4DEE-9C38-FB2A7493A4D2}"/>
    <cellStyle name="Comma 2 5 2 2 5 4 5" xfId="14175" xr:uid="{52DE245C-DF3F-41D7-A659-80346990AFD8}"/>
    <cellStyle name="Comma 2 5 2 2 5 4 6" xfId="3635" xr:uid="{C89D911D-90D3-4C1D-89BF-3FB184B8EFD6}"/>
    <cellStyle name="Comma 2 5 2 2 5 5" xfId="6264" xr:uid="{558D01F0-4680-4032-9E7E-75E1FFA1E947}"/>
    <cellStyle name="Comma 2 5 2 2 5 5 2" xfId="16798" xr:uid="{8671ADA3-02E8-4F66-ADEB-48462FD57035}"/>
    <cellStyle name="Comma 2 5 2 2 5 6" xfId="8892" xr:uid="{B2585ADB-0D05-4CC8-8816-296FD0364583}"/>
    <cellStyle name="Comma 2 5 2 2 5 6 2" xfId="19426" xr:uid="{722A6DD2-E40D-4B64-876A-FCB85DE50B34}"/>
    <cellStyle name="Comma 2 5 2 2 5 7" xfId="11519" xr:uid="{23B57777-ADCC-4D90-8CF7-F6619436B060}"/>
    <cellStyle name="Comma 2 5 2 2 5 7 2" xfId="22053" xr:uid="{36D78423-EF19-4533-9238-D9E08E890E6F}"/>
    <cellStyle name="Comma 2 5 2 2 5 8" xfId="14171" xr:uid="{4E431E96-C415-43F1-9456-F3457F6A6080}"/>
    <cellStyle name="Comma 2 5 2 2 5 9" xfId="3631" xr:uid="{8242F87E-25EA-453F-BC76-ABC788E5DC6C}"/>
    <cellStyle name="Comma 2 5 2 2 6" xfId="904" xr:uid="{00000000-0005-0000-0000-000083030000}"/>
    <cellStyle name="Comma 2 5 2 2 6 2" xfId="905" xr:uid="{00000000-0005-0000-0000-000084030000}"/>
    <cellStyle name="Comma 2 5 2 2 6 2 2" xfId="6270" xr:uid="{6D362AE8-1F18-4AFA-AA12-98BD423E6352}"/>
    <cellStyle name="Comma 2 5 2 2 6 2 2 2" xfId="16804" xr:uid="{907998AD-ADD1-48A4-8906-75C666796DA5}"/>
    <cellStyle name="Comma 2 5 2 2 6 2 3" xfId="8898" xr:uid="{65260FFA-AFDC-4A13-8ADF-F1C63D5D1D1F}"/>
    <cellStyle name="Comma 2 5 2 2 6 2 3 2" xfId="19432" xr:uid="{088DA324-78BB-4FD1-A09C-6E48F9E86F5B}"/>
    <cellStyle name="Comma 2 5 2 2 6 2 4" xfId="11525" xr:uid="{8A5CE0E5-4F69-46EF-B27E-6017CBF37D69}"/>
    <cellStyle name="Comma 2 5 2 2 6 2 4 2" xfId="22059" xr:uid="{9A4F9A88-6CA8-4500-95CF-B2D8BEF8216C}"/>
    <cellStyle name="Comma 2 5 2 2 6 2 5" xfId="14177" xr:uid="{21AB2689-9218-489B-9D6D-800D5C065A4B}"/>
    <cellStyle name="Comma 2 5 2 2 6 2 6" xfId="3637" xr:uid="{A80AD701-4F69-4780-A1E2-CC0AE4F0AB25}"/>
    <cellStyle name="Comma 2 5 2 2 6 3" xfId="906" xr:uid="{00000000-0005-0000-0000-000085030000}"/>
    <cellStyle name="Comma 2 5 2 2 6 3 2" xfId="6271" xr:uid="{E506125D-3AD9-4DC4-8A88-01842031A2A9}"/>
    <cellStyle name="Comma 2 5 2 2 6 3 2 2" xfId="16805" xr:uid="{F4F5DE0B-1F69-4F34-968D-DD901C80B43F}"/>
    <cellStyle name="Comma 2 5 2 2 6 3 3" xfId="8899" xr:uid="{2CAD398B-6015-4CCB-A031-C097930A273C}"/>
    <cellStyle name="Comma 2 5 2 2 6 3 3 2" xfId="19433" xr:uid="{3376200F-11B2-429C-BD3D-411971058816}"/>
    <cellStyle name="Comma 2 5 2 2 6 3 4" xfId="11526" xr:uid="{C15DEB8A-D52C-41E7-AC87-BA6F0F76BCA5}"/>
    <cellStyle name="Comma 2 5 2 2 6 3 4 2" xfId="22060" xr:uid="{EAB159FA-DCE2-492C-AE71-8D8A808949FC}"/>
    <cellStyle name="Comma 2 5 2 2 6 3 5" xfId="14178" xr:uid="{F16A6735-305E-4DFA-AF00-3932F850C32C}"/>
    <cellStyle name="Comma 2 5 2 2 6 3 6" xfId="3638" xr:uid="{1B6E5B70-9208-4C9C-B3D3-0D4DB8119F88}"/>
    <cellStyle name="Comma 2 5 2 2 6 4" xfId="6269" xr:uid="{8FBFF590-0E5B-4E3D-81EF-5C9E5EEC2E2B}"/>
    <cellStyle name="Comma 2 5 2 2 6 4 2" xfId="16803" xr:uid="{38521809-F175-4BC1-B6A9-8D28C5C1BDFE}"/>
    <cellStyle name="Comma 2 5 2 2 6 5" xfId="8897" xr:uid="{C8E9B65F-4BBD-48FF-95B4-48159E93CAE4}"/>
    <cellStyle name="Comma 2 5 2 2 6 5 2" xfId="19431" xr:uid="{8857E63C-5F36-4500-B5A0-81C138B29CC4}"/>
    <cellStyle name="Comma 2 5 2 2 6 6" xfId="11524" xr:uid="{898F57E5-51F7-4E37-8DD7-6221A4C5B767}"/>
    <cellStyle name="Comma 2 5 2 2 6 6 2" xfId="22058" xr:uid="{ADBAA00E-61E4-4CA0-9FA4-999D02F7C8A9}"/>
    <cellStyle name="Comma 2 5 2 2 6 7" xfId="14176" xr:uid="{2B17C87F-BF58-4132-880F-D8FADF434C72}"/>
    <cellStyle name="Comma 2 5 2 2 6 8" xfId="3636" xr:uid="{B59C59DC-E799-4CB0-B4B2-8850C690183D}"/>
    <cellStyle name="Comma 2 5 2 2 7" xfId="907" xr:uid="{00000000-0005-0000-0000-000086030000}"/>
    <cellStyle name="Comma 2 5 2 2 7 2" xfId="908" xr:uid="{00000000-0005-0000-0000-000087030000}"/>
    <cellStyle name="Comma 2 5 2 2 7 2 2" xfId="6273" xr:uid="{BF663FE5-17CC-46F4-8063-E4B9048C7697}"/>
    <cellStyle name="Comma 2 5 2 2 7 2 2 2" xfId="16807" xr:uid="{A27F9757-5EC6-456C-9004-3F0833C74661}"/>
    <cellStyle name="Comma 2 5 2 2 7 2 3" xfId="8901" xr:uid="{B55DD1B8-566C-4475-ABCB-476FC03CF4FE}"/>
    <cellStyle name="Comma 2 5 2 2 7 2 3 2" xfId="19435" xr:uid="{3C48DEDE-14CC-4568-8223-1742B12AB1C5}"/>
    <cellStyle name="Comma 2 5 2 2 7 2 4" xfId="11528" xr:uid="{49AFAB9A-7BCD-48FE-9235-AF03EC0CF065}"/>
    <cellStyle name="Comma 2 5 2 2 7 2 4 2" xfId="22062" xr:uid="{838064DF-9F6B-457D-A9D6-FC0DCBAE499C}"/>
    <cellStyle name="Comma 2 5 2 2 7 2 5" xfId="14180" xr:uid="{41FC6760-098A-47BC-BCAB-350023102066}"/>
    <cellStyle name="Comma 2 5 2 2 7 2 6" xfId="3640" xr:uid="{170796C8-B5E2-4369-A4FF-DC6C9FDC89E8}"/>
    <cellStyle name="Comma 2 5 2 2 7 3" xfId="6272" xr:uid="{CB9072C5-A825-45D1-8A80-A8A731FAEA54}"/>
    <cellStyle name="Comma 2 5 2 2 7 3 2" xfId="16806" xr:uid="{F6984E62-72E8-45F6-969A-A671FB435BAE}"/>
    <cellStyle name="Comma 2 5 2 2 7 4" xfId="8900" xr:uid="{09981DC5-D442-4B2E-BD50-0CEB29551F69}"/>
    <cellStyle name="Comma 2 5 2 2 7 4 2" xfId="19434" xr:uid="{95ABBB78-20DC-44D4-9067-8E91E836FE4F}"/>
    <cellStyle name="Comma 2 5 2 2 7 5" xfId="11527" xr:uid="{B1247EF5-2290-4A03-8187-2B76B08BDC59}"/>
    <cellStyle name="Comma 2 5 2 2 7 5 2" xfId="22061" xr:uid="{97D31C91-D510-49DF-8CC5-27BF5540CA6D}"/>
    <cellStyle name="Comma 2 5 2 2 7 6" xfId="14179" xr:uid="{1D6457F8-1D46-4A88-B44C-7E1389A6B585}"/>
    <cellStyle name="Comma 2 5 2 2 7 7" xfId="3639" xr:uid="{405B3239-5CBD-4C60-A4FA-E143B7CA7330}"/>
    <cellStyle name="Comma 2 5 2 2 8" xfId="909" xr:uid="{00000000-0005-0000-0000-000088030000}"/>
    <cellStyle name="Comma 2 5 2 2 8 2" xfId="6274" xr:uid="{5BB76589-5719-48F6-BF4A-46A634093971}"/>
    <cellStyle name="Comma 2 5 2 2 8 2 2" xfId="16808" xr:uid="{E5DF6630-FD29-4ED9-89F5-2F6190CFE38E}"/>
    <cellStyle name="Comma 2 5 2 2 8 3" xfId="8902" xr:uid="{70CF36FD-EC1A-4A9B-B0B2-D2706F24F55F}"/>
    <cellStyle name="Comma 2 5 2 2 8 3 2" xfId="19436" xr:uid="{795B5D2A-1CB7-4A92-B67F-9D539013FC21}"/>
    <cellStyle name="Comma 2 5 2 2 8 4" xfId="11529" xr:uid="{0732FFD7-1315-42D7-A0A1-6248403CABD1}"/>
    <cellStyle name="Comma 2 5 2 2 8 4 2" xfId="22063" xr:uid="{D0E898D9-A4B6-4F2B-A26A-CDFF9D548EE3}"/>
    <cellStyle name="Comma 2 5 2 2 8 5" xfId="14181" xr:uid="{C67BFAEE-1AF3-49E6-9BA9-303D03FDF721}"/>
    <cellStyle name="Comma 2 5 2 2 8 6" xfId="3641" xr:uid="{11AB82AF-DEA7-4C95-B1F8-5C6AA13F6FB6}"/>
    <cellStyle name="Comma 2 5 2 2 9" xfId="910" xr:uid="{00000000-0005-0000-0000-000089030000}"/>
    <cellStyle name="Comma 2 5 2 2 9 2" xfId="6275" xr:uid="{F056791C-2E8D-4F75-B598-1BE170AF64C0}"/>
    <cellStyle name="Comma 2 5 2 2 9 2 2" xfId="16809" xr:uid="{FFF03B61-5037-4777-8914-3097F0872663}"/>
    <cellStyle name="Comma 2 5 2 2 9 3" xfId="8903" xr:uid="{EDC68C2B-B9BC-4B30-89CE-B41ED6D20DC3}"/>
    <cellStyle name="Comma 2 5 2 2 9 3 2" xfId="19437" xr:uid="{51D48F2E-03F1-4688-847E-A6115E338002}"/>
    <cellStyle name="Comma 2 5 2 2 9 4" xfId="11530" xr:uid="{136BCFEB-52BB-46A9-98A6-BDED9B0E818E}"/>
    <cellStyle name="Comma 2 5 2 2 9 4 2" xfId="22064" xr:uid="{D094FB98-ECF1-4C7F-8476-DE1268B93ADD}"/>
    <cellStyle name="Comma 2 5 2 2 9 5" xfId="14182" xr:uid="{72B9C853-719B-4E6C-93CF-32B873FC1BF2}"/>
    <cellStyle name="Comma 2 5 2 2 9 6" xfId="3642" xr:uid="{E9B8C2B4-D9F5-4764-983F-C15CEF8C0E11}"/>
    <cellStyle name="Comma 2 5 2 3" xfId="911" xr:uid="{00000000-0005-0000-0000-00008A030000}"/>
    <cellStyle name="Comma 2 5 2 3 2" xfId="912" xr:uid="{00000000-0005-0000-0000-00008B030000}"/>
    <cellStyle name="Comma 2 5 2 3 2 2" xfId="913" xr:uid="{00000000-0005-0000-0000-00008C030000}"/>
    <cellStyle name="Comma 2 5 2 3 2 2 2" xfId="6278" xr:uid="{58C16980-FD65-4D2E-A4D9-B48FEF28A666}"/>
    <cellStyle name="Comma 2 5 2 3 2 2 2 2" xfId="16812" xr:uid="{2BEBDF7A-0105-4EB4-B7C5-9FD39529FD68}"/>
    <cellStyle name="Comma 2 5 2 3 2 2 3" xfId="8906" xr:uid="{266EAEA5-7590-4F95-A30A-B6EE1D714C58}"/>
    <cellStyle name="Comma 2 5 2 3 2 2 3 2" xfId="19440" xr:uid="{3EE84FAB-740F-4FFF-995E-B1CE88C8CE0A}"/>
    <cellStyle name="Comma 2 5 2 3 2 2 4" xfId="11533" xr:uid="{0E540CC4-B640-4A50-99BD-84F7697D701E}"/>
    <cellStyle name="Comma 2 5 2 3 2 2 4 2" xfId="22067" xr:uid="{EA2CF6CF-9CF8-4AE4-BADB-D88DDAE73B5E}"/>
    <cellStyle name="Comma 2 5 2 3 2 2 5" xfId="14185" xr:uid="{2EADEE98-F2B1-4649-8386-A442AFFC6D26}"/>
    <cellStyle name="Comma 2 5 2 3 2 2 6" xfId="3645" xr:uid="{D8888996-79D5-4145-A795-F76B575832C9}"/>
    <cellStyle name="Comma 2 5 2 3 2 3" xfId="6277" xr:uid="{505DB73A-F781-4839-8C60-B4E1DE5F9835}"/>
    <cellStyle name="Comma 2 5 2 3 2 3 2" xfId="16811" xr:uid="{8450F15D-42B8-478E-913C-E1914E919CFC}"/>
    <cellStyle name="Comma 2 5 2 3 2 4" xfId="8905" xr:uid="{AEAFD6F0-4FED-4A4D-A39A-D9AE4812C626}"/>
    <cellStyle name="Comma 2 5 2 3 2 4 2" xfId="19439" xr:uid="{5018F013-11BD-4333-AE26-3758AFD38A51}"/>
    <cellStyle name="Comma 2 5 2 3 2 5" xfId="11532" xr:uid="{DCB32F8C-86C8-42C3-88D6-0DC91F6C836B}"/>
    <cellStyle name="Comma 2 5 2 3 2 5 2" xfId="22066" xr:uid="{76903B6C-9F23-49B8-BF11-E8EBF3ABD347}"/>
    <cellStyle name="Comma 2 5 2 3 2 6" xfId="14184" xr:uid="{197975E2-9951-4CF1-B754-2239871292E0}"/>
    <cellStyle name="Comma 2 5 2 3 2 7" xfId="3644" xr:uid="{34B340B5-D961-461B-8372-DBD999B33A52}"/>
    <cellStyle name="Comma 2 5 2 3 3" xfId="914" xr:uid="{00000000-0005-0000-0000-00008D030000}"/>
    <cellStyle name="Comma 2 5 2 3 3 2" xfId="6279" xr:uid="{BA274CA2-3613-475F-818B-0AD341B799DE}"/>
    <cellStyle name="Comma 2 5 2 3 3 2 2" xfId="16813" xr:uid="{2345AB27-94F7-43CB-812E-5C6D6C6E536A}"/>
    <cellStyle name="Comma 2 5 2 3 3 3" xfId="8907" xr:uid="{3C8CE33D-4011-4534-B518-BDF245D8E912}"/>
    <cellStyle name="Comma 2 5 2 3 3 3 2" xfId="19441" xr:uid="{1D5F2E97-9936-461E-899A-50895D46F223}"/>
    <cellStyle name="Comma 2 5 2 3 3 4" xfId="11534" xr:uid="{A34709AD-3ABE-464B-8E3D-94BEA32065A5}"/>
    <cellStyle name="Comma 2 5 2 3 3 4 2" xfId="22068" xr:uid="{48844202-D66F-4122-A788-50E41B9F397C}"/>
    <cellStyle name="Comma 2 5 2 3 3 5" xfId="14186" xr:uid="{E72B644F-C147-4336-AA7C-4B07F9BBC8E5}"/>
    <cellStyle name="Comma 2 5 2 3 3 6" xfId="3646" xr:uid="{F40864F9-4457-4D69-9FC1-538C49365F80}"/>
    <cellStyle name="Comma 2 5 2 3 4" xfId="915" xr:uid="{00000000-0005-0000-0000-00008E030000}"/>
    <cellStyle name="Comma 2 5 2 3 4 2" xfId="6280" xr:uid="{6E849CE1-3E86-4689-A3BD-0585D074722D}"/>
    <cellStyle name="Comma 2 5 2 3 4 2 2" xfId="16814" xr:uid="{BBC1FCB6-AA2A-4E81-8C63-B683E7E40542}"/>
    <cellStyle name="Comma 2 5 2 3 4 3" xfId="8908" xr:uid="{215E3089-F276-4916-8AF1-C5FBA0599CAE}"/>
    <cellStyle name="Comma 2 5 2 3 4 3 2" xfId="19442" xr:uid="{110EDE66-4896-4D5E-9606-459D2AB127DD}"/>
    <cellStyle name="Comma 2 5 2 3 4 4" xfId="11535" xr:uid="{6501BA1E-BEC5-45CD-89D2-50373078CD1C}"/>
    <cellStyle name="Comma 2 5 2 3 4 4 2" xfId="22069" xr:uid="{AB70CA5A-82AE-4AAE-8943-6E96D2C6BB0E}"/>
    <cellStyle name="Comma 2 5 2 3 4 5" xfId="14187" xr:uid="{566D8E3B-1444-4025-B213-8831FB694E79}"/>
    <cellStyle name="Comma 2 5 2 3 4 6" xfId="3647" xr:uid="{E05A4918-E78C-4B17-8B28-9A286818A65C}"/>
    <cellStyle name="Comma 2 5 2 3 5" xfId="6276" xr:uid="{8ED384EA-B6FE-465F-95BF-DF870960E37C}"/>
    <cellStyle name="Comma 2 5 2 3 5 2" xfId="16810" xr:uid="{007470D3-36F1-4B1B-8EEF-59DC71BEB1D8}"/>
    <cellStyle name="Comma 2 5 2 3 6" xfId="8904" xr:uid="{454C8731-24C4-4DC6-AA61-83FE06E503E2}"/>
    <cellStyle name="Comma 2 5 2 3 6 2" xfId="19438" xr:uid="{BE64DDF1-E215-42AA-B399-F37C2FAEC7F8}"/>
    <cellStyle name="Comma 2 5 2 3 7" xfId="11531" xr:uid="{FAF0A82A-86CE-4F02-9931-9BDCD698D723}"/>
    <cellStyle name="Comma 2 5 2 3 7 2" xfId="22065" xr:uid="{A0B775FA-3D65-420A-BB2D-CA0AA8739F8D}"/>
    <cellStyle name="Comma 2 5 2 3 8" xfId="14183" xr:uid="{42975B8E-8337-4EAA-A52E-B01FE4F77A32}"/>
    <cellStyle name="Comma 2 5 2 3 9" xfId="3643" xr:uid="{1137AF20-F03D-406A-9B5A-665D7297D027}"/>
    <cellStyle name="Comma 2 5 2 4" xfId="916" xr:uid="{00000000-0005-0000-0000-00008F030000}"/>
    <cellStyle name="Comma 2 5 2 4 2" xfId="917" xr:uid="{00000000-0005-0000-0000-000090030000}"/>
    <cellStyle name="Comma 2 5 2 4 2 2" xfId="918" xr:uid="{00000000-0005-0000-0000-000091030000}"/>
    <cellStyle name="Comma 2 5 2 4 2 2 2" xfId="6283" xr:uid="{DF45313A-6B1A-4EB8-A03E-6ACAC631B125}"/>
    <cellStyle name="Comma 2 5 2 4 2 2 2 2" xfId="16817" xr:uid="{589AC0B1-9306-4EBD-A8F5-3F391AB31FE0}"/>
    <cellStyle name="Comma 2 5 2 4 2 2 3" xfId="8911" xr:uid="{CA17A82C-4EDC-4CD7-9DBE-2AC82FB03976}"/>
    <cellStyle name="Comma 2 5 2 4 2 2 3 2" xfId="19445" xr:uid="{C7DD0DF5-AAD8-4390-84B1-758AC5339D3D}"/>
    <cellStyle name="Comma 2 5 2 4 2 2 4" xfId="11538" xr:uid="{334136B5-42D5-4913-AF3D-C428833811E2}"/>
    <cellStyle name="Comma 2 5 2 4 2 2 4 2" xfId="22072" xr:uid="{8A51EDF5-7010-4F6A-B21F-C1956FD3ADC5}"/>
    <cellStyle name="Comma 2 5 2 4 2 2 5" xfId="14190" xr:uid="{220C99D4-05E9-4F45-A37C-CFABA8666D1F}"/>
    <cellStyle name="Comma 2 5 2 4 2 2 6" xfId="3650" xr:uid="{2B7D783A-0E06-4ADA-98D4-121239AAAE43}"/>
    <cellStyle name="Comma 2 5 2 4 2 3" xfId="6282" xr:uid="{14446B1D-FDE6-4194-94C4-8064262A9857}"/>
    <cellStyle name="Comma 2 5 2 4 2 3 2" xfId="16816" xr:uid="{0BF60E28-BB95-4089-82E1-0D3E3427B499}"/>
    <cellStyle name="Comma 2 5 2 4 2 4" xfId="8910" xr:uid="{61750955-70CF-43E5-B7EC-A5C16A38A808}"/>
    <cellStyle name="Comma 2 5 2 4 2 4 2" xfId="19444" xr:uid="{C2122E2C-3CCC-47E2-BB50-5B2569EDAA77}"/>
    <cellStyle name="Comma 2 5 2 4 2 5" xfId="11537" xr:uid="{FE012E38-D6CC-4DB3-B5CE-A777D909F291}"/>
    <cellStyle name="Comma 2 5 2 4 2 5 2" xfId="22071" xr:uid="{4F2C5BC2-DCDF-446C-9881-BD579D0B5317}"/>
    <cellStyle name="Comma 2 5 2 4 2 6" xfId="14189" xr:uid="{B130185C-BD82-412E-98CE-BBB6E3C1DD97}"/>
    <cellStyle name="Comma 2 5 2 4 2 7" xfId="3649" xr:uid="{F8662612-41F8-448A-8BAF-0E664B6E8CAE}"/>
    <cellStyle name="Comma 2 5 2 4 3" xfId="919" xr:uid="{00000000-0005-0000-0000-000092030000}"/>
    <cellStyle name="Comma 2 5 2 4 3 2" xfId="6284" xr:uid="{4370B54A-9A69-4FF8-997C-273D51B77E61}"/>
    <cellStyle name="Comma 2 5 2 4 3 2 2" xfId="16818" xr:uid="{2D795BB7-1ABB-4DAB-A321-337D99EFFA85}"/>
    <cellStyle name="Comma 2 5 2 4 3 3" xfId="8912" xr:uid="{9E593E4E-92AB-4FD6-A5B4-1F54D0F727C5}"/>
    <cellStyle name="Comma 2 5 2 4 3 3 2" xfId="19446" xr:uid="{72B2668B-EFD9-412E-B962-D6B74A01A317}"/>
    <cellStyle name="Comma 2 5 2 4 3 4" xfId="11539" xr:uid="{77DBB7BE-4F2C-4699-9CC3-C5593980F304}"/>
    <cellStyle name="Comma 2 5 2 4 3 4 2" xfId="22073" xr:uid="{F69AB9BA-6399-47F0-8C6A-01953A254AB2}"/>
    <cellStyle name="Comma 2 5 2 4 3 5" xfId="14191" xr:uid="{1CA68D0C-814E-4DE6-B845-B838410174FA}"/>
    <cellStyle name="Comma 2 5 2 4 3 6" xfId="3651" xr:uid="{6A376A74-EA0F-47CC-AA70-E13EB1B5CA6E}"/>
    <cellStyle name="Comma 2 5 2 4 4" xfId="920" xr:uid="{00000000-0005-0000-0000-000093030000}"/>
    <cellStyle name="Comma 2 5 2 4 4 2" xfId="6285" xr:uid="{7FA8F201-AB3B-4489-B9F3-170DF5DB5871}"/>
    <cellStyle name="Comma 2 5 2 4 4 2 2" xfId="16819" xr:uid="{5CC2E97D-6B45-4CCB-841E-AFE69C245745}"/>
    <cellStyle name="Comma 2 5 2 4 4 3" xfId="8913" xr:uid="{AE47FB5D-CF99-4179-AB73-13DA9D3FCB35}"/>
    <cellStyle name="Comma 2 5 2 4 4 3 2" xfId="19447" xr:uid="{EB7E152A-2431-4F3F-9068-884FA24C452E}"/>
    <cellStyle name="Comma 2 5 2 4 4 4" xfId="11540" xr:uid="{974F9C76-1270-4AFC-8BF8-F515063F526E}"/>
    <cellStyle name="Comma 2 5 2 4 4 4 2" xfId="22074" xr:uid="{CDFA8099-0E20-41F9-AAC8-9EC7C5C747C8}"/>
    <cellStyle name="Comma 2 5 2 4 4 5" xfId="14192" xr:uid="{B2A5C54E-F081-4143-BE11-A2832C28E33D}"/>
    <cellStyle name="Comma 2 5 2 4 4 6" xfId="3652" xr:uid="{565E0E81-1AF3-45A7-B40F-1265A07EF9C4}"/>
    <cellStyle name="Comma 2 5 2 4 5" xfId="6281" xr:uid="{737DE78D-825E-448A-A1C6-EB595210BC95}"/>
    <cellStyle name="Comma 2 5 2 4 5 2" xfId="16815" xr:uid="{397AA5D5-6A35-4AD2-B677-E3CF4E035CBE}"/>
    <cellStyle name="Comma 2 5 2 4 6" xfId="8909" xr:uid="{759DBC03-47EB-4305-84E6-35C880B098BE}"/>
    <cellStyle name="Comma 2 5 2 4 6 2" xfId="19443" xr:uid="{E9476DB7-94E9-42E0-856A-08825FFA24F6}"/>
    <cellStyle name="Comma 2 5 2 4 7" xfId="11536" xr:uid="{B992FDAE-91EE-4E12-8D2C-57F50B6031C3}"/>
    <cellStyle name="Comma 2 5 2 4 7 2" xfId="22070" xr:uid="{20029B81-C8FC-46EE-804B-059396930540}"/>
    <cellStyle name="Comma 2 5 2 4 8" xfId="14188" xr:uid="{85146286-B8E0-4028-82C5-31402997FCA2}"/>
    <cellStyle name="Comma 2 5 2 4 9" xfId="3648" xr:uid="{2938F45B-CFC9-4CE8-AA35-00C5BC2E5AE2}"/>
    <cellStyle name="Comma 2 5 2 5" xfId="921" xr:uid="{00000000-0005-0000-0000-000094030000}"/>
    <cellStyle name="Comma 2 5 2 5 2" xfId="922" xr:uid="{00000000-0005-0000-0000-000095030000}"/>
    <cellStyle name="Comma 2 5 2 5 2 2" xfId="923" xr:uid="{00000000-0005-0000-0000-000096030000}"/>
    <cellStyle name="Comma 2 5 2 5 2 2 2" xfId="6288" xr:uid="{4E685103-FF62-4D77-BCD2-E981B4C6F3CA}"/>
    <cellStyle name="Comma 2 5 2 5 2 2 2 2" xfId="16822" xr:uid="{765B7C81-CAFB-4585-A8CB-07819D26DDA7}"/>
    <cellStyle name="Comma 2 5 2 5 2 2 3" xfId="8916" xr:uid="{46740684-9539-45EC-B9BA-B9992C435CE4}"/>
    <cellStyle name="Comma 2 5 2 5 2 2 3 2" xfId="19450" xr:uid="{AE324CA1-E151-46A4-A15D-130E43A51F18}"/>
    <cellStyle name="Comma 2 5 2 5 2 2 4" xfId="11543" xr:uid="{01E5E20D-D849-4FF4-A260-9A5A5920D89E}"/>
    <cellStyle name="Comma 2 5 2 5 2 2 4 2" xfId="22077" xr:uid="{1DD449B7-059F-448E-8E27-02CF3D022AC7}"/>
    <cellStyle name="Comma 2 5 2 5 2 2 5" xfId="14195" xr:uid="{817F73A5-5692-4B83-A25F-7AE5DC511C03}"/>
    <cellStyle name="Comma 2 5 2 5 2 2 6" xfId="3655" xr:uid="{7E417202-F0A1-467D-8B76-F4F7FD72B6F1}"/>
    <cellStyle name="Comma 2 5 2 5 2 3" xfId="6287" xr:uid="{1F03A2A9-ED20-46D1-9B58-E24B011E73DC}"/>
    <cellStyle name="Comma 2 5 2 5 2 3 2" xfId="16821" xr:uid="{2BA6BC9A-AE2C-4A3A-A4F3-9E01029889FA}"/>
    <cellStyle name="Comma 2 5 2 5 2 4" xfId="8915" xr:uid="{84685FD8-CFEE-46FB-B2A2-86BC20E1812F}"/>
    <cellStyle name="Comma 2 5 2 5 2 4 2" xfId="19449" xr:uid="{E0B9CFD8-D92B-470A-9C95-6D9C855C17F7}"/>
    <cellStyle name="Comma 2 5 2 5 2 5" xfId="11542" xr:uid="{D6DE6216-828B-401F-A538-710544089016}"/>
    <cellStyle name="Comma 2 5 2 5 2 5 2" xfId="22076" xr:uid="{EE96D1D9-2B56-49D9-A362-F566BC2FD94E}"/>
    <cellStyle name="Comma 2 5 2 5 2 6" xfId="14194" xr:uid="{828DD241-EA16-4C0C-B33B-7758154150F3}"/>
    <cellStyle name="Comma 2 5 2 5 2 7" xfId="3654" xr:uid="{CF66F1D5-4C2B-4160-BB9C-7D40A4CC6C11}"/>
    <cellStyle name="Comma 2 5 2 5 3" xfId="924" xr:uid="{00000000-0005-0000-0000-000097030000}"/>
    <cellStyle name="Comma 2 5 2 5 3 2" xfId="6289" xr:uid="{4232C076-AB7B-4430-B534-01E52B9D9D4C}"/>
    <cellStyle name="Comma 2 5 2 5 3 2 2" xfId="16823" xr:uid="{515C1EF2-4D1A-4D3B-B6A1-ABB66671AE3E}"/>
    <cellStyle name="Comma 2 5 2 5 3 3" xfId="8917" xr:uid="{5F4ED9C3-35B9-41F4-A63E-E1C15FCEE827}"/>
    <cellStyle name="Comma 2 5 2 5 3 3 2" xfId="19451" xr:uid="{45BBAD60-8651-4411-8F60-25C701448144}"/>
    <cellStyle name="Comma 2 5 2 5 3 4" xfId="11544" xr:uid="{11504636-E442-4168-AC83-DE597201CD63}"/>
    <cellStyle name="Comma 2 5 2 5 3 4 2" xfId="22078" xr:uid="{158F7090-2373-45A9-93BB-4AD414E9D74D}"/>
    <cellStyle name="Comma 2 5 2 5 3 5" xfId="14196" xr:uid="{B4DEB04E-87D4-4739-935E-7B95D786B368}"/>
    <cellStyle name="Comma 2 5 2 5 3 6" xfId="3656" xr:uid="{92BA28D2-CA51-407D-96E5-58C83B2832F8}"/>
    <cellStyle name="Comma 2 5 2 5 4" xfId="925" xr:uid="{00000000-0005-0000-0000-000098030000}"/>
    <cellStyle name="Comma 2 5 2 5 4 2" xfId="6290" xr:uid="{B1F3AF54-ADB6-469D-8FD8-5F084B015665}"/>
    <cellStyle name="Comma 2 5 2 5 4 2 2" xfId="16824" xr:uid="{6F440509-4297-477E-9453-0C8FDC164DCC}"/>
    <cellStyle name="Comma 2 5 2 5 4 3" xfId="8918" xr:uid="{6491958D-C4F8-4189-877D-78D677B694AE}"/>
    <cellStyle name="Comma 2 5 2 5 4 3 2" xfId="19452" xr:uid="{BD1BDF9F-7513-49CB-AECD-AA1810F0F4E3}"/>
    <cellStyle name="Comma 2 5 2 5 4 4" xfId="11545" xr:uid="{038B5CA7-F4FD-4177-8255-63ABC6157C06}"/>
    <cellStyle name="Comma 2 5 2 5 4 4 2" xfId="22079" xr:uid="{80724FC8-C491-4F14-A1D0-5ADB9049BD0C}"/>
    <cellStyle name="Comma 2 5 2 5 4 5" xfId="14197" xr:uid="{59AA885C-4798-4937-BADE-D0AB32BE1C9C}"/>
    <cellStyle name="Comma 2 5 2 5 4 6" xfId="3657" xr:uid="{DF14C001-55C2-495D-B575-8593EF4F1C95}"/>
    <cellStyle name="Comma 2 5 2 5 5" xfId="6286" xr:uid="{D89D46E0-20D7-4BE8-A1E9-E58F18100308}"/>
    <cellStyle name="Comma 2 5 2 5 5 2" xfId="16820" xr:uid="{B46429F7-C05A-42B2-B204-A2CC2AE16CAA}"/>
    <cellStyle name="Comma 2 5 2 5 6" xfId="8914" xr:uid="{A5522ED1-BD79-4C07-82A4-28E85E5623E6}"/>
    <cellStyle name="Comma 2 5 2 5 6 2" xfId="19448" xr:uid="{2A675999-A5AA-43B0-BE9D-BE817B1F2388}"/>
    <cellStyle name="Comma 2 5 2 5 7" xfId="11541" xr:uid="{F8EF4967-9A1B-4608-BF51-43AB0C87B4F5}"/>
    <cellStyle name="Comma 2 5 2 5 7 2" xfId="22075" xr:uid="{9BDC9D24-6F96-4F38-8D32-072D6C1B2931}"/>
    <cellStyle name="Comma 2 5 2 5 8" xfId="14193" xr:uid="{3E0CAFC3-2ABC-4888-B930-275D803457EB}"/>
    <cellStyle name="Comma 2 5 2 5 9" xfId="3653" xr:uid="{FE5D6372-1025-4770-8B09-C246D002ABA0}"/>
    <cellStyle name="Comma 2 5 2 6" xfId="926" xr:uid="{00000000-0005-0000-0000-000099030000}"/>
    <cellStyle name="Comma 2 5 2 6 2" xfId="927" xr:uid="{00000000-0005-0000-0000-00009A030000}"/>
    <cellStyle name="Comma 2 5 2 6 2 2" xfId="928" xr:uid="{00000000-0005-0000-0000-00009B030000}"/>
    <cellStyle name="Comma 2 5 2 6 2 2 2" xfId="6293" xr:uid="{E1921C51-1084-470A-BFB4-AD69594378B6}"/>
    <cellStyle name="Comma 2 5 2 6 2 2 2 2" xfId="16827" xr:uid="{AF7FFDAE-231D-4C6A-962F-26E8B38F9651}"/>
    <cellStyle name="Comma 2 5 2 6 2 2 3" xfId="8921" xr:uid="{511628C8-A4F0-4674-B38F-1A360FFFB0E9}"/>
    <cellStyle name="Comma 2 5 2 6 2 2 3 2" xfId="19455" xr:uid="{1A71CACC-DA85-4B71-8ED8-842199E17A76}"/>
    <cellStyle name="Comma 2 5 2 6 2 2 4" xfId="11548" xr:uid="{005DE09F-8193-4E4D-BFCE-0CAE8D5D3F04}"/>
    <cellStyle name="Comma 2 5 2 6 2 2 4 2" xfId="22082" xr:uid="{8A678058-A240-4174-8C3E-818B4FC0DD25}"/>
    <cellStyle name="Comma 2 5 2 6 2 2 5" xfId="14200" xr:uid="{EA232EB8-2605-42FF-A957-B7055AC1D0D7}"/>
    <cellStyle name="Comma 2 5 2 6 2 2 6" xfId="3660" xr:uid="{A758AF3A-A8D8-4825-AD12-BEC93D3E4D15}"/>
    <cellStyle name="Comma 2 5 2 6 2 3" xfId="6292" xr:uid="{82A9ABFB-F983-4D63-AE22-67AF8395C66B}"/>
    <cellStyle name="Comma 2 5 2 6 2 3 2" xfId="16826" xr:uid="{51857D88-7C4A-4DE0-99C3-E2CC770DBC8E}"/>
    <cellStyle name="Comma 2 5 2 6 2 4" xfId="8920" xr:uid="{06DB3F4E-A50C-4AD9-A5AF-F3EBE91982DC}"/>
    <cellStyle name="Comma 2 5 2 6 2 4 2" xfId="19454" xr:uid="{A69D0AEE-2AC6-416A-931B-961CC136BF1D}"/>
    <cellStyle name="Comma 2 5 2 6 2 5" xfId="11547" xr:uid="{5E79A6FB-5909-41EC-A8E0-01CC2C9AAF6F}"/>
    <cellStyle name="Comma 2 5 2 6 2 5 2" xfId="22081" xr:uid="{8304510C-6D83-45A0-A8B4-4620097DC9D0}"/>
    <cellStyle name="Comma 2 5 2 6 2 6" xfId="14199" xr:uid="{85F7D911-8B3E-485D-8460-C7E947F6A7CF}"/>
    <cellStyle name="Comma 2 5 2 6 2 7" xfId="3659" xr:uid="{7080816B-4278-4F36-B8B1-F0D2E4C0AD8A}"/>
    <cellStyle name="Comma 2 5 2 6 3" xfId="929" xr:uid="{00000000-0005-0000-0000-00009C030000}"/>
    <cellStyle name="Comma 2 5 2 6 3 2" xfId="6294" xr:uid="{9795A0C4-5F08-432B-806C-AEA944355143}"/>
    <cellStyle name="Comma 2 5 2 6 3 2 2" xfId="16828" xr:uid="{B6F07432-8A90-4ADD-8555-CD18F8C28146}"/>
    <cellStyle name="Comma 2 5 2 6 3 3" xfId="8922" xr:uid="{16D1DC64-9039-4B6B-82F9-2697D087F0E8}"/>
    <cellStyle name="Comma 2 5 2 6 3 3 2" xfId="19456" xr:uid="{2287CE81-2F02-425D-BB56-1C8CECCC43EF}"/>
    <cellStyle name="Comma 2 5 2 6 3 4" xfId="11549" xr:uid="{4D4253F7-9C3A-42F9-BFA3-25269BD1B8AF}"/>
    <cellStyle name="Comma 2 5 2 6 3 4 2" xfId="22083" xr:uid="{F1A67BAC-E11C-49C7-8FBB-829FE7B3D9D8}"/>
    <cellStyle name="Comma 2 5 2 6 3 5" xfId="14201" xr:uid="{039262FF-FAC6-4EE1-8E6D-EE619291DBCF}"/>
    <cellStyle name="Comma 2 5 2 6 3 6" xfId="3661" xr:uid="{4D04E40E-64DE-4E00-8848-F49939B4EA41}"/>
    <cellStyle name="Comma 2 5 2 6 4" xfId="930" xr:uid="{00000000-0005-0000-0000-00009D030000}"/>
    <cellStyle name="Comma 2 5 2 6 4 2" xfId="6295" xr:uid="{50D4B5E4-118D-4E86-AFC4-5AB46AEBD050}"/>
    <cellStyle name="Comma 2 5 2 6 4 2 2" xfId="16829" xr:uid="{9B34A134-F066-4565-B85E-1F78AB10598D}"/>
    <cellStyle name="Comma 2 5 2 6 4 3" xfId="8923" xr:uid="{ED898751-41CB-4ED6-9EC8-6251EBFD9E36}"/>
    <cellStyle name="Comma 2 5 2 6 4 3 2" xfId="19457" xr:uid="{86165E4A-AA7E-471D-931E-BDE3AD7C1071}"/>
    <cellStyle name="Comma 2 5 2 6 4 4" xfId="11550" xr:uid="{55A25D58-4911-4F8D-B641-EFE073DD8E59}"/>
    <cellStyle name="Comma 2 5 2 6 4 4 2" xfId="22084" xr:uid="{77F6801A-6DC0-48B4-814C-0CA0BAC1AE98}"/>
    <cellStyle name="Comma 2 5 2 6 4 5" xfId="14202" xr:uid="{B60EF737-D1D1-4B3C-84D9-0DCDCDE383F7}"/>
    <cellStyle name="Comma 2 5 2 6 4 6" xfId="3662" xr:uid="{0BDA1294-3B4E-4C5B-94AE-8B9525551E73}"/>
    <cellStyle name="Comma 2 5 2 6 5" xfId="6291" xr:uid="{956097AF-34FB-49E2-AD6B-75D003233E06}"/>
    <cellStyle name="Comma 2 5 2 6 5 2" xfId="16825" xr:uid="{DC046F63-8B9D-4EF3-9F37-7A761C5A0E3B}"/>
    <cellStyle name="Comma 2 5 2 6 6" xfId="8919" xr:uid="{E900C1D3-570D-438E-BCA7-37B94F75E2B8}"/>
    <cellStyle name="Comma 2 5 2 6 6 2" xfId="19453" xr:uid="{56F504D2-F79F-4892-B61E-80EE2398BB18}"/>
    <cellStyle name="Comma 2 5 2 6 7" xfId="11546" xr:uid="{80ACB3C1-AA9C-43EC-BF97-FCD7CF13032E}"/>
    <cellStyle name="Comma 2 5 2 6 7 2" xfId="22080" xr:uid="{3FE0C47D-2D4F-45D5-AE67-FF204AD69869}"/>
    <cellStyle name="Comma 2 5 2 6 8" xfId="14198" xr:uid="{791D5B75-0AF8-4742-84EB-E77CDB97FA97}"/>
    <cellStyle name="Comma 2 5 2 6 9" xfId="3658" xr:uid="{01279AA5-F341-4D25-82FE-890815F3A0D2}"/>
    <cellStyle name="Comma 2 5 2 7" xfId="931" xr:uid="{00000000-0005-0000-0000-00009E030000}"/>
    <cellStyle name="Comma 2 5 2 7 2" xfId="932" xr:uid="{00000000-0005-0000-0000-00009F030000}"/>
    <cellStyle name="Comma 2 5 2 7 2 2" xfId="6297" xr:uid="{7EAD02A4-BF53-430C-9624-9876E796D325}"/>
    <cellStyle name="Comma 2 5 2 7 2 2 2" xfId="16831" xr:uid="{893BFE71-7082-4B73-BFEA-F2BBB791E6EE}"/>
    <cellStyle name="Comma 2 5 2 7 2 3" xfId="8925" xr:uid="{5A9851C2-2D8A-4551-BD7A-5E1C39749F81}"/>
    <cellStyle name="Comma 2 5 2 7 2 3 2" xfId="19459" xr:uid="{C68BCE84-BEEA-4961-8E25-DA66A78B954C}"/>
    <cellStyle name="Comma 2 5 2 7 2 4" xfId="11552" xr:uid="{F4332DDF-D111-44D0-9033-B53F93FF5C8D}"/>
    <cellStyle name="Comma 2 5 2 7 2 4 2" xfId="22086" xr:uid="{78395191-9187-4395-A59F-F9E764147646}"/>
    <cellStyle name="Comma 2 5 2 7 2 5" xfId="14204" xr:uid="{FF08A367-8A7E-4802-932E-CC57B511579D}"/>
    <cellStyle name="Comma 2 5 2 7 2 6" xfId="3664" xr:uid="{3EBE910A-8BB5-48E1-8915-CEFE12CF06B5}"/>
    <cellStyle name="Comma 2 5 2 7 3" xfId="933" xr:uid="{00000000-0005-0000-0000-0000A0030000}"/>
    <cellStyle name="Comma 2 5 2 7 3 2" xfId="6298" xr:uid="{A19655D9-D577-40D8-968A-116F3738787A}"/>
    <cellStyle name="Comma 2 5 2 7 3 2 2" xfId="16832" xr:uid="{AF4EBAA1-86AA-41C3-9C1F-1A694BEFECE7}"/>
    <cellStyle name="Comma 2 5 2 7 3 3" xfId="8926" xr:uid="{86D20F84-0FAF-4747-8998-28E9686C49C1}"/>
    <cellStyle name="Comma 2 5 2 7 3 3 2" xfId="19460" xr:uid="{6CFB3576-F203-42F3-9182-9ADF7C7201E9}"/>
    <cellStyle name="Comma 2 5 2 7 3 4" xfId="11553" xr:uid="{7AB3B58C-7789-4848-8398-EE748C7370A2}"/>
    <cellStyle name="Comma 2 5 2 7 3 4 2" xfId="22087" xr:uid="{1DA3124D-8F8B-4604-90F1-2BEBC0518F21}"/>
    <cellStyle name="Comma 2 5 2 7 3 5" xfId="14205" xr:uid="{E02D4F7C-1E7E-411D-BCDC-22840398C2F8}"/>
    <cellStyle name="Comma 2 5 2 7 3 6" xfId="3665" xr:uid="{5EA539D7-BA13-4B15-8C2E-896AC9EF3262}"/>
    <cellStyle name="Comma 2 5 2 7 4" xfId="6296" xr:uid="{7ADE6ED3-9BDE-4791-9133-FFDC873F4667}"/>
    <cellStyle name="Comma 2 5 2 7 4 2" xfId="16830" xr:uid="{F7877D5F-888C-4F44-AD6F-E228779267F7}"/>
    <cellStyle name="Comma 2 5 2 7 5" xfId="8924" xr:uid="{46B6E914-9DAF-42F4-A7EC-DE38BB5602C1}"/>
    <cellStyle name="Comma 2 5 2 7 5 2" xfId="19458" xr:uid="{2F0B44CB-A66F-486B-873B-DCB551ABDBFD}"/>
    <cellStyle name="Comma 2 5 2 7 6" xfId="11551" xr:uid="{BA542397-FC81-4DB4-9868-E86EF62A4CD5}"/>
    <cellStyle name="Comma 2 5 2 7 6 2" xfId="22085" xr:uid="{A36C5649-0C92-4A01-A66E-AA2C267AD1FA}"/>
    <cellStyle name="Comma 2 5 2 7 7" xfId="14203" xr:uid="{F469CDA8-05F5-408D-93A8-FED7E876073B}"/>
    <cellStyle name="Comma 2 5 2 7 8" xfId="3663" xr:uid="{B2BAF236-9ECD-4284-80E7-1EC86B3643A1}"/>
    <cellStyle name="Comma 2 5 2 8" xfId="934" xr:uid="{00000000-0005-0000-0000-0000A1030000}"/>
    <cellStyle name="Comma 2 5 2 8 2" xfId="935" xr:uid="{00000000-0005-0000-0000-0000A2030000}"/>
    <cellStyle name="Comma 2 5 2 8 2 2" xfId="6300" xr:uid="{32C7AB66-060D-4A73-83F4-FD49F3F6C81A}"/>
    <cellStyle name="Comma 2 5 2 8 2 2 2" xfId="16834" xr:uid="{D7FB24CA-3816-44DA-A95E-4A318F345AA9}"/>
    <cellStyle name="Comma 2 5 2 8 2 3" xfId="8928" xr:uid="{9B297024-6A89-484B-8CA9-5338B2DE5ACD}"/>
    <cellStyle name="Comma 2 5 2 8 2 3 2" xfId="19462" xr:uid="{CCA40EE7-29A2-4EF2-B926-08D6D3BF3DEF}"/>
    <cellStyle name="Comma 2 5 2 8 2 4" xfId="11555" xr:uid="{77F27009-BC8A-4E1F-B665-E562D7254A0F}"/>
    <cellStyle name="Comma 2 5 2 8 2 4 2" xfId="22089" xr:uid="{6C3691DC-9A18-4375-95DC-D0361B50F419}"/>
    <cellStyle name="Comma 2 5 2 8 2 5" xfId="14207" xr:uid="{42022B86-3F54-49C2-A43F-6EA99433A376}"/>
    <cellStyle name="Comma 2 5 2 8 2 6" xfId="3667" xr:uid="{459BC194-8B8E-4A74-BD01-E4F2CE8AA59A}"/>
    <cellStyle name="Comma 2 5 2 8 3" xfId="6299" xr:uid="{4EEC03EE-233D-446E-908D-14398AE05DC3}"/>
    <cellStyle name="Comma 2 5 2 8 3 2" xfId="16833" xr:uid="{53CD9768-08DA-4993-B917-92ED46EFE535}"/>
    <cellStyle name="Comma 2 5 2 8 4" xfId="8927" xr:uid="{B3FDBFA9-3FFB-4C56-92E8-4C218FC0354B}"/>
    <cellStyle name="Comma 2 5 2 8 4 2" xfId="19461" xr:uid="{E41057EF-2184-42B8-AF02-427A4ADB4840}"/>
    <cellStyle name="Comma 2 5 2 8 5" xfId="11554" xr:uid="{BD086013-6C6B-47ED-9AAA-2D78C9C12EA6}"/>
    <cellStyle name="Comma 2 5 2 8 5 2" xfId="22088" xr:uid="{D3E94658-0751-4930-9627-3C9D1F109F6E}"/>
    <cellStyle name="Comma 2 5 2 8 6" xfId="14206" xr:uid="{CCADA378-D282-4A64-ACD9-76B3EA36ED5F}"/>
    <cellStyle name="Comma 2 5 2 8 7" xfId="3666" xr:uid="{90C13AA8-59B5-4684-9D23-81C2F39B4687}"/>
    <cellStyle name="Comma 2 5 2 9" xfId="936" xr:uid="{00000000-0005-0000-0000-0000A3030000}"/>
    <cellStyle name="Comma 2 5 2 9 2" xfId="6301" xr:uid="{931A2A4C-B3DE-4E5C-8D2D-161E9646E299}"/>
    <cellStyle name="Comma 2 5 2 9 2 2" xfId="16835" xr:uid="{D5DF290F-6638-4023-A61B-E5B30678E6B5}"/>
    <cellStyle name="Comma 2 5 2 9 3" xfId="8929" xr:uid="{CA7D6EF4-1F9C-4F12-8AA2-DE73A7C2F777}"/>
    <cellStyle name="Comma 2 5 2 9 3 2" xfId="19463" xr:uid="{622FED5E-99AD-4D09-BB75-9026B20B49A7}"/>
    <cellStyle name="Comma 2 5 2 9 4" xfId="11556" xr:uid="{F2B864DD-B429-4879-9E9E-6E2BBB05BF14}"/>
    <cellStyle name="Comma 2 5 2 9 4 2" xfId="22090" xr:uid="{C712E803-93E3-40A5-9571-1EFDB2EE5207}"/>
    <cellStyle name="Comma 2 5 2 9 5" xfId="14208" xr:uid="{1E7737A4-0E61-441E-B37A-76D19C5D8A26}"/>
    <cellStyle name="Comma 2 5 2 9 6" xfId="3668" xr:uid="{1998BB24-4E2F-4C41-B998-7361B89D2301}"/>
    <cellStyle name="Comma 2 5 20" xfId="13350" xr:uid="{202C5419-C511-462F-8E02-D923426DE25D}"/>
    <cellStyle name="Comma 2 5 21" xfId="2808" xr:uid="{55D7E842-A42D-4D4C-AACF-1C43E2DB4C41}"/>
    <cellStyle name="Comma 2 5 3" xfId="120" xr:uid="{00000000-0005-0000-0000-0000A4030000}"/>
    <cellStyle name="Comma 2 5 3 10" xfId="938" xr:uid="{00000000-0005-0000-0000-0000A5030000}"/>
    <cellStyle name="Comma 2 5 3 10 2" xfId="6303" xr:uid="{BD0F88C5-A059-43EA-88CB-660DC6342034}"/>
    <cellStyle name="Comma 2 5 3 10 2 2" xfId="16837" xr:uid="{4224E891-B191-4378-B128-F0C75EB81959}"/>
    <cellStyle name="Comma 2 5 3 10 3" xfId="8931" xr:uid="{CE5D0105-A0BE-4D73-909A-AF6116888188}"/>
    <cellStyle name="Comma 2 5 3 10 3 2" xfId="19465" xr:uid="{E70FBF44-97AC-44D9-85EC-0FEAF87D5B8C}"/>
    <cellStyle name="Comma 2 5 3 10 4" xfId="11558" xr:uid="{E5002953-37D9-439D-AB32-129A16342D9E}"/>
    <cellStyle name="Comma 2 5 3 10 4 2" xfId="22092" xr:uid="{57EEE2B2-3E6C-41BF-9E2D-6650E5A37474}"/>
    <cellStyle name="Comma 2 5 3 10 5" xfId="14210" xr:uid="{587FEB70-A84C-431C-A5D1-7E76932BFF32}"/>
    <cellStyle name="Comma 2 5 3 10 6" xfId="3670" xr:uid="{8E28DE48-86B9-4326-84D2-E2E3E4FB6F4D}"/>
    <cellStyle name="Comma 2 5 3 11" xfId="2696" xr:uid="{00000000-0005-0000-0000-0000A6030000}"/>
    <cellStyle name="Comma 2 5 3 11 2" xfId="8015" xr:uid="{3C49EBFA-D618-4161-86B3-94541E1C18DF}"/>
    <cellStyle name="Comma 2 5 3 11 2 2" xfId="18549" xr:uid="{25C3D87B-EF7C-464B-A988-F843961ADF0A}"/>
    <cellStyle name="Comma 2 5 3 11 3" xfId="10643" xr:uid="{8B039E80-D611-435D-8584-3EA2B9C303E8}"/>
    <cellStyle name="Comma 2 5 3 11 3 2" xfId="21177" xr:uid="{B1B2FD3C-6CC9-49B5-9100-097C512CE078}"/>
    <cellStyle name="Comma 2 5 3 11 4" xfId="13270" xr:uid="{F0811B61-28AD-4B0E-9A72-A5CC190206A2}"/>
    <cellStyle name="Comma 2 5 3 11 4 2" xfId="23804" xr:uid="{84C483D6-9F64-4972-BC4E-5797132C6659}"/>
    <cellStyle name="Comma 2 5 3 11 5" xfId="15922" xr:uid="{1B53704C-C3C4-401A-843F-CE9332B3CAED}"/>
    <cellStyle name="Comma 2 5 3 11 6" xfId="5383" xr:uid="{05270C50-0069-4753-B325-43CAD0B52D03}"/>
    <cellStyle name="Comma 2 5 3 12" xfId="937" xr:uid="{00000000-0005-0000-0000-0000A7030000}"/>
    <cellStyle name="Comma 2 5 3 12 2" xfId="6302" xr:uid="{D114552A-DC0C-4961-BD77-53FBBB33A814}"/>
    <cellStyle name="Comma 2 5 3 12 2 2" xfId="16836" xr:uid="{3E7C5158-29E5-408A-ACB1-BB43BDA6F727}"/>
    <cellStyle name="Comma 2 5 3 12 3" xfId="8930" xr:uid="{165B5ACD-234B-4B65-B0D4-0CE2BC2D249A}"/>
    <cellStyle name="Comma 2 5 3 12 3 2" xfId="19464" xr:uid="{93D6C952-2038-4A49-A31B-5F49CD08D7FC}"/>
    <cellStyle name="Comma 2 5 3 12 4" xfId="11557" xr:uid="{7BEAF20E-47FF-45FC-841B-D5F6A94356EA}"/>
    <cellStyle name="Comma 2 5 3 12 4 2" xfId="22091" xr:uid="{C078A23B-5BED-47AF-809A-7B06DDEA257B}"/>
    <cellStyle name="Comma 2 5 3 12 5" xfId="14209" xr:uid="{507B0E4D-D3A6-4D2B-A4E5-21983C68F928}"/>
    <cellStyle name="Comma 2 5 3 12 6" xfId="3669" xr:uid="{57EE486E-682B-43C0-A351-AB3D167C594A}"/>
    <cellStyle name="Comma 2 5 3 13" xfId="5496" xr:uid="{8091AFB0-290A-4EB4-BCF7-027A4C057BAA}"/>
    <cellStyle name="Comma 2 5 3 13 2" xfId="16030" xr:uid="{9420D49A-9BB5-424E-905A-7B464938C3A3}"/>
    <cellStyle name="Comma 2 5 3 14" xfId="8124" xr:uid="{14C78915-18CF-4DF3-8764-B390D3A92CC7}"/>
    <cellStyle name="Comma 2 5 3 14 2" xfId="18658" xr:uid="{5FB4970F-9BFC-422A-9D17-597DEE8BBDB7}"/>
    <cellStyle name="Comma 2 5 3 15" xfId="10751" xr:uid="{9E3392E8-F27F-4E5D-91B6-0B14229C8DFA}"/>
    <cellStyle name="Comma 2 5 3 15 2" xfId="21285" xr:uid="{FB5775F1-72E5-4AB0-90D9-EBDB858CD457}"/>
    <cellStyle name="Comma 2 5 3 16" xfId="13403" xr:uid="{834BC332-57C7-4EF9-85A3-1B13836DE134}"/>
    <cellStyle name="Comma 2 5 3 17" xfId="2863" xr:uid="{126BA1FD-C310-499E-A18C-79D6637192BA}"/>
    <cellStyle name="Comma 2 5 3 2" xfId="939" xr:uid="{00000000-0005-0000-0000-0000A8030000}"/>
    <cellStyle name="Comma 2 5 3 2 10" xfId="6304" xr:uid="{A9E34952-D746-492D-886D-78517116C93E}"/>
    <cellStyle name="Comma 2 5 3 2 10 2" xfId="16838" xr:uid="{638EAD0D-5F5E-40E1-9491-E731F3C9993F}"/>
    <cellStyle name="Comma 2 5 3 2 11" xfId="8932" xr:uid="{AE634697-E06E-4854-86EC-FBDCA02486F0}"/>
    <cellStyle name="Comma 2 5 3 2 11 2" xfId="19466" xr:uid="{4BFC3306-D230-4C07-8ADF-AAA13E20B178}"/>
    <cellStyle name="Comma 2 5 3 2 12" xfId="11559" xr:uid="{4B9E9C3C-F93C-4697-BE6D-1011D5FCA40F}"/>
    <cellStyle name="Comma 2 5 3 2 12 2" xfId="22093" xr:uid="{390E4DF5-5A52-456E-9E75-FFDA9AB732BE}"/>
    <cellStyle name="Comma 2 5 3 2 13" xfId="14211" xr:uid="{27F9D923-2620-408A-B9DD-D372EC29AB89}"/>
    <cellStyle name="Comma 2 5 3 2 14" xfId="3671" xr:uid="{2AB24220-5CE3-4E4B-A633-D0CF74162419}"/>
    <cellStyle name="Comma 2 5 3 2 2" xfId="940" xr:uid="{00000000-0005-0000-0000-0000A9030000}"/>
    <cellStyle name="Comma 2 5 3 2 2 2" xfId="941" xr:uid="{00000000-0005-0000-0000-0000AA030000}"/>
    <cellStyle name="Comma 2 5 3 2 2 2 2" xfId="942" xr:uid="{00000000-0005-0000-0000-0000AB030000}"/>
    <cellStyle name="Comma 2 5 3 2 2 2 2 2" xfId="6307" xr:uid="{6ACE832E-F171-45B2-B6B9-4D0E906E85EA}"/>
    <cellStyle name="Comma 2 5 3 2 2 2 2 2 2" xfId="16841" xr:uid="{F4324508-AF9E-4D28-97EF-6E867B5A30E8}"/>
    <cellStyle name="Comma 2 5 3 2 2 2 2 3" xfId="8935" xr:uid="{51050C34-534C-411D-B9FF-08F36C7ED93E}"/>
    <cellStyle name="Comma 2 5 3 2 2 2 2 3 2" xfId="19469" xr:uid="{59172A5D-DD7C-4169-B8D4-C497F143CA50}"/>
    <cellStyle name="Comma 2 5 3 2 2 2 2 4" xfId="11562" xr:uid="{3C61719D-68D6-4BBA-81AF-59BBEEEC5C82}"/>
    <cellStyle name="Comma 2 5 3 2 2 2 2 4 2" xfId="22096" xr:uid="{E437D6E6-377A-4C61-8BC5-F6B273251091}"/>
    <cellStyle name="Comma 2 5 3 2 2 2 2 5" xfId="14214" xr:uid="{B84CBE3F-1EBE-4717-8958-E0EFA25220D2}"/>
    <cellStyle name="Comma 2 5 3 2 2 2 2 6" xfId="3674" xr:uid="{50B3D9AE-77B5-4D77-B5EB-3B5A4E6B4671}"/>
    <cellStyle name="Comma 2 5 3 2 2 2 3" xfId="6306" xr:uid="{71151925-AF71-43E6-ADCC-4FFD83A7EE8E}"/>
    <cellStyle name="Comma 2 5 3 2 2 2 3 2" xfId="16840" xr:uid="{4385DD34-BA3A-46C1-B251-9839CEB5F202}"/>
    <cellStyle name="Comma 2 5 3 2 2 2 4" xfId="8934" xr:uid="{E3DAEE82-D30C-4114-AB60-C620A6F901D9}"/>
    <cellStyle name="Comma 2 5 3 2 2 2 4 2" xfId="19468" xr:uid="{0518B60C-4E42-4091-A7A2-A2908A6C55C5}"/>
    <cellStyle name="Comma 2 5 3 2 2 2 5" xfId="11561" xr:uid="{ABA04DFB-AFAE-4C0E-9BF0-AE682443739B}"/>
    <cellStyle name="Comma 2 5 3 2 2 2 5 2" xfId="22095" xr:uid="{0F1F4797-8956-4205-890A-5A0B5F95C226}"/>
    <cellStyle name="Comma 2 5 3 2 2 2 6" xfId="14213" xr:uid="{CFD2B128-CB3C-4B81-BB63-6DF5F897011E}"/>
    <cellStyle name="Comma 2 5 3 2 2 2 7" xfId="3673" xr:uid="{6429338A-89C9-4E13-AAB0-1656A9870350}"/>
    <cellStyle name="Comma 2 5 3 2 2 3" xfId="943" xr:uid="{00000000-0005-0000-0000-0000AC030000}"/>
    <cellStyle name="Comma 2 5 3 2 2 3 2" xfId="6308" xr:uid="{5F189312-8AB9-42A0-82DA-045DD559307D}"/>
    <cellStyle name="Comma 2 5 3 2 2 3 2 2" xfId="16842" xr:uid="{8170C2E0-7CF2-45AE-92AF-37B7A4D146B7}"/>
    <cellStyle name="Comma 2 5 3 2 2 3 3" xfId="8936" xr:uid="{1BF997EF-A0FB-40F3-812B-E3D3E8CD27AE}"/>
    <cellStyle name="Comma 2 5 3 2 2 3 3 2" xfId="19470" xr:uid="{653C4255-B5F1-47AD-AD48-73539FFAB373}"/>
    <cellStyle name="Comma 2 5 3 2 2 3 4" xfId="11563" xr:uid="{ED880C92-C93D-41C5-A472-0ABD15208E01}"/>
    <cellStyle name="Comma 2 5 3 2 2 3 4 2" xfId="22097" xr:uid="{982BA972-E7FF-4BF9-A4E2-51D103F8F513}"/>
    <cellStyle name="Comma 2 5 3 2 2 3 5" xfId="14215" xr:uid="{665B7D8D-F9C6-49DF-A993-E7C7BBFD68BB}"/>
    <cellStyle name="Comma 2 5 3 2 2 3 6" xfId="3675" xr:uid="{6C8D9069-928D-440D-8FEA-2EE330318990}"/>
    <cellStyle name="Comma 2 5 3 2 2 4" xfId="944" xr:uid="{00000000-0005-0000-0000-0000AD030000}"/>
    <cellStyle name="Comma 2 5 3 2 2 4 2" xfId="6309" xr:uid="{261381D5-06E3-4819-A469-6D3E44FD7857}"/>
    <cellStyle name="Comma 2 5 3 2 2 4 2 2" xfId="16843" xr:uid="{7EF9FCDD-CF67-4C61-873E-BB125FDB1DC5}"/>
    <cellStyle name="Comma 2 5 3 2 2 4 3" xfId="8937" xr:uid="{954E065A-FFE9-4758-B7EF-1DBF7DC49D6C}"/>
    <cellStyle name="Comma 2 5 3 2 2 4 3 2" xfId="19471" xr:uid="{211E3BD3-1DDC-4B33-B765-44CD8DCA3B6D}"/>
    <cellStyle name="Comma 2 5 3 2 2 4 4" xfId="11564" xr:uid="{29C26077-3D25-41BC-80B4-3C33752D2E6F}"/>
    <cellStyle name="Comma 2 5 3 2 2 4 4 2" xfId="22098" xr:uid="{1D454531-A549-4AC3-B06D-6ADE31345DF0}"/>
    <cellStyle name="Comma 2 5 3 2 2 4 5" xfId="14216" xr:uid="{92A6A582-D931-4ABB-A59B-82E47BF9F2A4}"/>
    <cellStyle name="Comma 2 5 3 2 2 4 6" xfId="3676" xr:uid="{F684A427-BAA4-474D-A949-3AA054F2BE23}"/>
    <cellStyle name="Comma 2 5 3 2 2 5" xfId="6305" xr:uid="{21FE9BA2-83C1-4D83-AB15-4FE15C79B27B}"/>
    <cellStyle name="Comma 2 5 3 2 2 5 2" xfId="16839" xr:uid="{30B1C669-2FD7-4C79-AC3B-29D38BE00817}"/>
    <cellStyle name="Comma 2 5 3 2 2 6" xfId="8933" xr:uid="{48CA705E-F50C-49B7-8F1A-F6C2283FBBB8}"/>
    <cellStyle name="Comma 2 5 3 2 2 6 2" xfId="19467" xr:uid="{A576C3FB-BE95-42C7-B137-E259AA9BF102}"/>
    <cellStyle name="Comma 2 5 3 2 2 7" xfId="11560" xr:uid="{966EEA6C-96FB-4BDF-929E-357122FA517D}"/>
    <cellStyle name="Comma 2 5 3 2 2 7 2" xfId="22094" xr:uid="{2BBEC466-DC77-4F8A-904C-347E1ABF5D1A}"/>
    <cellStyle name="Comma 2 5 3 2 2 8" xfId="14212" xr:uid="{21FCB644-96E4-4C8C-A75A-D089B3FC8989}"/>
    <cellStyle name="Comma 2 5 3 2 2 9" xfId="3672" xr:uid="{C48378BE-992F-45E1-B200-59B2F7DF8160}"/>
    <cellStyle name="Comma 2 5 3 2 3" xfId="945" xr:uid="{00000000-0005-0000-0000-0000AE030000}"/>
    <cellStyle name="Comma 2 5 3 2 3 2" xfId="946" xr:uid="{00000000-0005-0000-0000-0000AF030000}"/>
    <cellStyle name="Comma 2 5 3 2 3 2 2" xfId="947" xr:uid="{00000000-0005-0000-0000-0000B0030000}"/>
    <cellStyle name="Comma 2 5 3 2 3 2 2 2" xfId="6312" xr:uid="{65A077ED-FE78-43C1-9464-26CA06772E21}"/>
    <cellStyle name="Comma 2 5 3 2 3 2 2 2 2" xfId="16846" xr:uid="{C956F69D-2FAD-47E2-A17B-210301C46597}"/>
    <cellStyle name="Comma 2 5 3 2 3 2 2 3" xfId="8940" xr:uid="{922EE6BE-C041-47EE-AB8F-E42D6EDE031F}"/>
    <cellStyle name="Comma 2 5 3 2 3 2 2 3 2" xfId="19474" xr:uid="{A85AFE7B-8DCC-436A-8320-1445C25F0C9C}"/>
    <cellStyle name="Comma 2 5 3 2 3 2 2 4" xfId="11567" xr:uid="{90C1AE68-9455-489E-8678-2CD185DA1FB7}"/>
    <cellStyle name="Comma 2 5 3 2 3 2 2 4 2" xfId="22101" xr:uid="{EC5E2888-4C6B-4ACF-9480-DC2E04634F6F}"/>
    <cellStyle name="Comma 2 5 3 2 3 2 2 5" xfId="14219" xr:uid="{159E2A1F-EC2B-4724-AC45-E376EA929DBD}"/>
    <cellStyle name="Comma 2 5 3 2 3 2 2 6" xfId="3679" xr:uid="{0D6C8E22-E28A-466B-AA45-23B0619EABD0}"/>
    <cellStyle name="Comma 2 5 3 2 3 2 3" xfId="6311" xr:uid="{892EC3A4-8667-475A-812D-EF50F027AEDC}"/>
    <cellStyle name="Comma 2 5 3 2 3 2 3 2" xfId="16845" xr:uid="{E657AC41-9375-4A3B-B1EB-01177BD682F9}"/>
    <cellStyle name="Comma 2 5 3 2 3 2 4" xfId="8939" xr:uid="{EEB82A8A-61C6-4223-804F-862AEC05652F}"/>
    <cellStyle name="Comma 2 5 3 2 3 2 4 2" xfId="19473" xr:uid="{06789234-7C34-47DB-A0F4-19E38429C757}"/>
    <cellStyle name="Comma 2 5 3 2 3 2 5" xfId="11566" xr:uid="{358BCF45-8F64-4159-985F-8993269AC547}"/>
    <cellStyle name="Comma 2 5 3 2 3 2 5 2" xfId="22100" xr:uid="{236F671C-9024-490B-A340-68185A092BA7}"/>
    <cellStyle name="Comma 2 5 3 2 3 2 6" xfId="14218" xr:uid="{40F9A073-FDCA-47F0-BFAA-06300BC50EA6}"/>
    <cellStyle name="Comma 2 5 3 2 3 2 7" xfId="3678" xr:uid="{3F4B6BF1-44FD-40EA-BAAE-13654CC82CE4}"/>
    <cellStyle name="Comma 2 5 3 2 3 3" xfId="948" xr:uid="{00000000-0005-0000-0000-0000B1030000}"/>
    <cellStyle name="Comma 2 5 3 2 3 3 2" xfId="6313" xr:uid="{5B778EB1-A6E3-40BF-AA11-9AB103CCB085}"/>
    <cellStyle name="Comma 2 5 3 2 3 3 2 2" xfId="16847" xr:uid="{8B19CE84-924E-45DC-94BD-4702638B3AB8}"/>
    <cellStyle name="Comma 2 5 3 2 3 3 3" xfId="8941" xr:uid="{4700B976-2617-4A42-B70B-C29DAA0460D6}"/>
    <cellStyle name="Comma 2 5 3 2 3 3 3 2" xfId="19475" xr:uid="{4ECA917F-D119-4361-AAFA-D73A1E55EB9D}"/>
    <cellStyle name="Comma 2 5 3 2 3 3 4" xfId="11568" xr:uid="{564CDC0F-2174-464A-8288-511354AE50E2}"/>
    <cellStyle name="Comma 2 5 3 2 3 3 4 2" xfId="22102" xr:uid="{8B6EBE5B-6893-4A15-80A6-661767C6C74A}"/>
    <cellStyle name="Comma 2 5 3 2 3 3 5" xfId="14220" xr:uid="{D285D8C6-93BD-4BA8-A9D5-243600E623E8}"/>
    <cellStyle name="Comma 2 5 3 2 3 3 6" xfId="3680" xr:uid="{9E21B672-0F3F-46C0-9836-425A14DDAFF6}"/>
    <cellStyle name="Comma 2 5 3 2 3 4" xfId="949" xr:uid="{00000000-0005-0000-0000-0000B2030000}"/>
    <cellStyle name="Comma 2 5 3 2 3 4 2" xfId="6314" xr:uid="{4C96CDD7-334E-415A-977E-39E7AA755FF7}"/>
    <cellStyle name="Comma 2 5 3 2 3 4 2 2" xfId="16848" xr:uid="{E707A4D7-98BB-4F2B-B0C3-F048728523FC}"/>
    <cellStyle name="Comma 2 5 3 2 3 4 3" xfId="8942" xr:uid="{85DCED81-0B0D-4554-8EE6-37432881B398}"/>
    <cellStyle name="Comma 2 5 3 2 3 4 3 2" xfId="19476" xr:uid="{3DD30279-C48C-44E9-9FF7-09FD7E34351C}"/>
    <cellStyle name="Comma 2 5 3 2 3 4 4" xfId="11569" xr:uid="{AD2F6AA3-A8E6-43F1-9C66-35872F102D28}"/>
    <cellStyle name="Comma 2 5 3 2 3 4 4 2" xfId="22103" xr:uid="{AE3BD061-2011-42F1-B21F-5571D42EB64F}"/>
    <cellStyle name="Comma 2 5 3 2 3 4 5" xfId="14221" xr:uid="{4B606E31-2AA9-41DA-A70A-7F753EA4B4DA}"/>
    <cellStyle name="Comma 2 5 3 2 3 4 6" xfId="3681" xr:uid="{22F18EAF-857E-4EAF-AF92-7D1FF89DD197}"/>
    <cellStyle name="Comma 2 5 3 2 3 5" xfId="6310" xr:uid="{A8AAE92B-7B32-4D00-9578-D2B728E39B2E}"/>
    <cellStyle name="Comma 2 5 3 2 3 5 2" xfId="16844" xr:uid="{D0F473A8-F740-4255-ABB7-394420D6A59F}"/>
    <cellStyle name="Comma 2 5 3 2 3 6" xfId="8938" xr:uid="{351BD90D-D9BA-43D6-AF19-5FEB87EB89E9}"/>
    <cellStyle name="Comma 2 5 3 2 3 6 2" xfId="19472" xr:uid="{0BEBC29B-AFF9-418C-8D25-E2FEF77C2707}"/>
    <cellStyle name="Comma 2 5 3 2 3 7" xfId="11565" xr:uid="{BCA8503F-240F-4A9F-902D-62D91C873399}"/>
    <cellStyle name="Comma 2 5 3 2 3 7 2" xfId="22099" xr:uid="{FAF72FD8-6C07-4D03-A0DC-D8692B15F776}"/>
    <cellStyle name="Comma 2 5 3 2 3 8" xfId="14217" xr:uid="{C4B52777-4FDC-4055-AF1A-AE937932D330}"/>
    <cellStyle name="Comma 2 5 3 2 3 9" xfId="3677" xr:uid="{A7565D0C-1F30-4126-8A88-A432906668A9}"/>
    <cellStyle name="Comma 2 5 3 2 4" xfId="950" xr:uid="{00000000-0005-0000-0000-0000B3030000}"/>
    <cellStyle name="Comma 2 5 3 2 4 2" xfId="951" xr:uid="{00000000-0005-0000-0000-0000B4030000}"/>
    <cellStyle name="Comma 2 5 3 2 4 2 2" xfId="952" xr:uid="{00000000-0005-0000-0000-0000B5030000}"/>
    <cellStyle name="Comma 2 5 3 2 4 2 2 2" xfId="6317" xr:uid="{0E7A8BB7-4F4C-4CF8-B12A-C82BBB49C4B9}"/>
    <cellStyle name="Comma 2 5 3 2 4 2 2 2 2" xfId="16851" xr:uid="{F468009B-B70A-46C4-B218-F65AEE8BD956}"/>
    <cellStyle name="Comma 2 5 3 2 4 2 2 3" xfId="8945" xr:uid="{CFF6D926-C889-4207-92FA-6DC6F5F67C53}"/>
    <cellStyle name="Comma 2 5 3 2 4 2 2 3 2" xfId="19479" xr:uid="{A0761781-84AE-4D03-9E38-239301FB776C}"/>
    <cellStyle name="Comma 2 5 3 2 4 2 2 4" xfId="11572" xr:uid="{5F598A39-CE3D-4706-9129-5C725F99BDCA}"/>
    <cellStyle name="Comma 2 5 3 2 4 2 2 4 2" xfId="22106" xr:uid="{BB2DAC72-E091-4273-B7B3-E55C13559040}"/>
    <cellStyle name="Comma 2 5 3 2 4 2 2 5" xfId="14224" xr:uid="{7A41FDBF-17EA-4318-90E8-95B9F77EB460}"/>
    <cellStyle name="Comma 2 5 3 2 4 2 2 6" xfId="3684" xr:uid="{37C52E41-4476-4AAC-9207-45E35D58DF8C}"/>
    <cellStyle name="Comma 2 5 3 2 4 2 3" xfId="6316" xr:uid="{A613F5AE-6340-427B-B719-9F68CF5E17C0}"/>
    <cellStyle name="Comma 2 5 3 2 4 2 3 2" xfId="16850" xr:uid="{51D445E7-05BC-4F6A-857C-5B2466114E29}"/>
    <cellStyle name="Comma 2 5 3 2 4 2 4" xfId="8944" xr:uid="{18199527-383E-43FF-95B0-026BBFDB9AA6}"/>
    <cellStyle name="Comma 2 5 3 2 4 2 4 2" xfId="19478" xr:uid="{DB703169-FF24-44D7-8196-4F02EFF7AE98}"/>
    <cellStyle name="Comma 2 5 3 2 4 2 5" xfId="11571" xr:uid="{DB4BD3ED-A3E2-4105-8D26-202F3DBD6B7C}"/>
    <cellStyle name="Comma 2 5 3 2 4 2 5 2" xfId="22105" xr:uid="{78642F2C-FE15-4442-9D86-D3D5E214F108}"/>
    <cellStyle name="Comma 2 5 3 2 4 2 6" xfId="14223" xr:uid="{4D1BF00A-F0FC-451D-A91F-5E277EAA642C}"/>
    <cellStyle name="Comma 2 5 3 2 4 2 7" xfId="3683" xr:uid="{2576666D-F66C-4790-8B4E-E14E9C9B62E3}"/>
    <cellStyle name="Comma 2 5 3 2 4 3" xfId="953" xr:uid="{00000000-0005-0000-0000-0000B6030000}"/>
    <cellStyle name="Comma 2 5 3 2 4 3 2" xfId="6318" xr:uid="{BAEBEDD5-F6DE-4328-9382-2B3746D1E451}"/>
    <cellStyle name="Comma 2 5 3 2 4 3 2 2" xfId="16852" xr:uid="{2A3CE77E-1EA2-49DA-A0EF-B4B94C7D47C1}"/>
    <cellStyle name="Comma 2 5 3 2 4 3 3" xfId="8946" xr:uid="{5292C8BF-96F7-41CE-AD25-97EE8F5A00C4}"/>
    <cellStyle name="Comma 2 5 3 2 4 3 3 2" xfId="19480" xr:uid="{9D716551-ADEC-43B0-97F7-40764F7760AE}"/>
    <cellStyle name="Comma 2 5 3 2 4 3 4" xfId="11573" xr:uid="{1F6CF4A3-2758-4531-B2AA-FC11117B4F30}"/>
    <cellStyle name="Comma 2 5 3 2 4 3 4 2" xfId="22107" xr:uid="{92E2E623-0EEA-4011-B3A3-0408F4CDB63A}"/>
    <cellStyle name="Comma 2 5 3 2 4 3 5" xfId="14225" xr:uid="{BD93CCD1-96D5-40D1-951A-8335FDD6DBAB}"/>
    <cellStyle name="Comma 2 5 3 2 4 3 6" xfId="3685" xr:uid="{9BB7C24A-4CDE-4D20-AD48-1A5734374EC3}"/>
    <cellStyle name="Comma 2 5 3 2 4 4" xfId="954" xr:uid="{00000000-0005-0000-0000-0000B7030000}"/>
    <cellStyle name="Comma 2 5 3 2 4 4 2" xfId="6319" xr:uid="{22DD23ED-278A-422B-A177-BB9038055A8F}"/>
    <cellStyle name="Comma 2 5 3 2 4 4 2 2" xfId="16853" xr:uid="{8CC8EDC3-4A91-4308-B6D3-7505D7F6D3D9}"/>
    <cellStyle name="Comma 2 5 3 2 4 4 3" xfId="8947" xr:uid="{9361E883-C13E-4A46-A854-BA8785331F33}"/>
    <cellStyle name="Comma 2 5 3 2 4 4 3 2" xfId="19481" xr:uid="{F527B589-B2A2-41D9-8AA8-95F9BD1430DF}"/>
    <cellStyle name="Comma 2 5 3 2 4 4 4" xfId="11574" xr:uid="{78612A32-BB8B-4704-9FB1-7B22964AC4C8}"/>
    <cellStyle name="Comma 2 5 3 2 4 4 4 2" xfId="22108" xr:uid="{AF1CD309-BAC0-48A6-A701-7A13CD9379BA}"/>
    <cellStyle name="Comma 2 5 3 2 4 4 5" xfId="14226" xr:uid="{D66BEE59-D3F4-4016-BBB4-300DD7A0334A}"/>
    <cellStyle name="Comma 2 5 3 2 4 4 6" xfId="3686" xr:uid="{F16BE3A7-8643-419C-983A-A9C62A6EF5D0}"/>
    <cellStyle name="Comma 2 5 3 2 4 5" xfId="6315" xr:uid="{9BE9DDF8-8F83-4EBE-913E-004B740CE562}"/>
    <cellStyle name="Comma 2 5 3 2 4 5 2" xfId="16849" xr:uid="{7E807EF9-47C8-4D67-A9C9-690408DACD03}"/>
    <cellStyle name="Comma 2 5 3 2 4 6" xfId="8943" xr:uid="{EBBCA477-82DB-4CD2-9524-35314A214DEA}"/>
    <cellStyle name="Comma 2 5 3 2 4 6 2" xfId="19477" xr:uid="{62FD125A-9FC7-464C-827D-8E964DDAD788}"/>
    <cellStyle name="Comma 2 5 3 2 4 7" xfId="11570" xr:uid="{95B25ACF-735C-4E41-BE9D-F933777D3FB1}"/>
    <cellStyle name="Comma 2 5 3 2 4 7 2" xfId="22104" xr:uid="{E32D3372-F3AF-46B4-9B1F-4FF689164861}"/>
    <cellStyle name="Comma 2 5 3 2 4 8" xfId="14222" xr:uid="{BB7D76CC-95D8-4B03-9DF8-6FBA5151F702}"/>
    <cellStyle name="Comma 2 5 3 2 4 9" xfId="3682" xr:uid="{98F2DE3A-4366-4770-8A83-1A79F63A075B}"/>
    <cellStyle name="Comma 2 5 3 2 5" xfId="955" xr:uid="{00000000-0005-0000-0000-0000B8030000}"/>
    <cellStyle name="Comma 2 5 3 2 5 2" xfId="956" xr:uid="{00000000-0005-0000-0000-0000B9030000}"/>
    <cellStyle name="Comma 2 5 3 2 5 2 2" xfId="957" xr:uid="{00000000-0005-0000-0000-0000BA030000}"/>
    <cellStyle name="Comma 2 5 3 2 5 2 2 2" xfId="6322" xr:uid="{2F75E972-1861-4C05-BB45-31E265921000}"/>
    <cellStyle name="Comma 2 5 3 2 5 2 2 2 2" xfId="16856" xr:uid="{DB839687-2788-4A65-A2E0-A065F350408A}"/>
    <cellStyle name="Comma 2 5 3 2 5 2 2 3" xfId="8950" xr:uid="{81D39759-FBE4-48C3-AA18-355189522BD5}"/>
    <cellStyle name="Comma 2 5 3 2 5 2 2 3 2" xfId="19484" xr:uid="{45EC8B09-7951-4B5B-8B90-77865A48ECDC}"/>
    <cellStyle name="Comma 2 5 3 2 5 2 2 4" xfId="11577" xr:uid="{C9D559AC-FE4E-40E0-80B2-6DBF48DA67A0}"/>
    <cellStyle name="Comma 2 5 3 2 5 2 2 4 2" xfId="22111" xr:uid="{8B904362-5FF3-422E-A499-012B3CA3BFF1}"/>
    <cellStyle name="Comma 2 5 3 2 5 2 2 5" xfId="14229" xr:uid="{DBE8B79E-3CF7-4DAB-ADF3-1A0F58245C8A}"/>
    <cellStyle name="Comma 2 5 3 2 5 2 2 6" xfId="3689" xr:uid="{8C08DB9F-4908-46ED-9FD8-D5A8C6FD644B}"/>
    <cellStyle name="Comma 2 5 3 2 5 2 3" xfId="6321" xr:uid="{5383F717-F733-4EB1-A91B-235612E64420}"/>
    <cellStyle name="Comma 2 5 3 2 5 2 3 2" xfId="16855" xr:uid="{0DDB91F8-8DE6-4D90-8E55-2008399944F2}"/>
    <cellStyle name="Comma 2 5 3 2 5 2 4" xfId="8949" xr:uid="{FDE5BB70-8AED-4101-BC50-3A4C9A5024FB}"/>
    <cellStyle name="Comma 2 5 3 2 5 2 4 2" xfId="19483" xr:uid="{24B3399E-C261-4A73-A3EE-D19061145DEB}"/>
    <cellStyle name="Comma 2 5 3 2 5 2 5" xfId="11576" xr:uid="{96D1DF4C-8DA7-4F3C-9788-86EBB6249A96}"/>
    <cellStyle name="Comma 2 5 3 2 5 2 5 2" xfId="22110" xr:uid="{0502FBB2-0614-4E8D-99A5-4C634D60FC26}"/>
    <cellStyle name="Comma 2 5 3 2 5 2 6" xfId="14228" xr:uid="{B8B37CC4-3895-4AD6-9999-62DFF670E0E3}"/>
    <cellStyle name="Comma 2 5 3 2 5 2 7" xfId="3688" xr:uid="{B89384A2-8DF8-4F70-B5EA-7D654B324C1B}"/>
    <cellStyle name="Comma 2 5 3 2 5 3" xfId="958" xr:uid="{00000000-0005-0000-0000-0000BB030000}"/>
    <cellStyle name="Comma 2 5 3 2 5 3 2" xfId="6323" xr:uid="{20AC3943-148D-406C-A706-3345C7D26238}"/>
    <cellStyle name="Comma 2 5 3 2 5 3 2 2" xfId="16857" xr:uid="{15ABF8E4-7377-4AA1-B7B6-872E8129D284}"/>
    <cellStyle name="Comma 2 5 3 2 5 3 3" xfId="8951" xr:uid="{E6A6A7A4-A7BB-432A-9637-594DC3B9D63C}"/>
    <cellStyle name="Comma 2 5 3 2 5 3 3 2" xfId="19485" xr:uid="{C7E18A0C-744A-456D-B109-48FFB647BD6E}"/>
    <cellStyle name="Comma 2 5 3 2 5 3 4" xfId="11578" xr:uid="{AFBDC011-873F-4EA6-8ACC-4AC87DC0E25D}"/>
    <cellStyle name="Comma 2 5 3 2 5 3 4 2" xfId="22112" xr:uid="{70A1C8A9-8CFE-442E-8AAE-38530C74C704}"/>
    <cellStyle name="Comma 2 5 3 2 5 3 5" xfId="14230" xr:uid="{F94F0CE9-D698-41B6-9710-CEEBD2178DA0}"/>
    <cellStyle name="Comma 2 5 3 2 5 3 6" xfId="3690" xr:uid="{A86B47D4-5C4E-4405-95E7-89A886A641F6}"/>
    <cellStyle name="Comma 2 5 3 2 5 4" xfId="959" xr:uid="{00000000-0005-0000-0000-0000BC030000}"/>
    <cellStyle name="Comma 2 5 3 2 5 4 2" xfId="6324" xr:uid="{FCA759B4-D864-4B90-A3C7-F4D78766C93D}"/>
    <cellStyle name="Comma 2 5 3 2 5 4 2 2" xfId="16858" xr:uid="{31CC77BB-7886-4799-A448-F764F50BFEEE}"/>
    <cellStyle name="Comma 2 5 3 2 5 4 3" xfId="8952" xr:uid="{F7EFD6EF-D751-465D-80A5-783E5115438B}"/>
    <cellStyle name="Comma 2 5 3 2 5 4 3 2" xfId="19486" xr:uid="{7FA35101-7DFF-4B36-AD40-6DA09B155E97}"/>
    <cellStyle name="Comma 2 5 3 2 5 4 4" xfId="11579" xr:uid="{8CA514D6-5B49-4D08-AD2B-290BF2048F9C}"/>
    <cellStyle name="Comma 2 5 3 2 5 4 4 2" xfId="22113" xr:uid="{139BC57A-D4A3-43CE-BAB1-442645270DFA}"/>
    <cellStyle name="Comma 2 5 3 2 5 4 5" xfId="14231" xr:uid="{CE2370F8-2A83-484A-B543-2A23627D47D8}"/>
    <cellStyle name="Comma 2 5 3 2 5 4 6" xfId="3691" xr:uid="{A37DCF1A-5ADB-4DD9-9355-1C5F28620E49}"/>
    <cellStyle name="Comma 2 5 3 2 5 5" xfId="6320" xr:uid="{8377BB5F-CB74-408B-9F24-5E7764DCF22D}"/>
    <cellStyle name="Comma 2 5 3 2 5 5 2" xfId="16854" xr:uid="{4A602B34-5A76-41CB-9E0E-02A2F7D9F949}"/>
    <cellStyle name="Comma 2 5 3 2 5 6" xfId="8948" xr:uid="{B9EC5EE6-1C7E-4F6D-AA87-7EECE013A40C}"/>
    <cellStyle name="Comma 2 5 3 2 5 6 2" xfId="19482" xr:uid="{C360EB21-F9E0-410E-8A23-EE3F6FF8C45F}"/>
    <cellStyle name="Comma 2 5 3 2 5 7" xfId="11575" xr:uid="{BD869A79-4311-4AF4-B08C-C47A815E50D4}"/>
    <cellStyle name="Comma 2 5 3 2 5 7 2" xfId="22109" xr:uid="{2A98078B-6D4E-4389-9F19-0984BCE53477}"/>
    <cellStyle name="Comma 2 5 3 2 5 8" xfId="14227" xr:uid="{1E23ED87-04A7-464A-938F-3DC0EC89E43D}"/>
    <cellStyle name="Comma 2 5 3 2 5 9" xfId="3687" xr:uid="{2F21FCAE-15A9-4044-A63C-12955C7329E3}"/>
    <cellStyle name="Comma 2 5 3 2 6" xfId="960" xr:uid="{00000000-0005-0000-0000-0000BD030000}"/>
    <cellStyle name="Comma 2 5 3 2 6 2" xfId="961" xr:uid="{00000000-0005-0000-0000-0000BE030000}"/>
    <cellStyle name="Comma 2 5 3 2 6 2 2" xfId="6326" xr:uid="{8953E85B-2B16-42F2-83FB-B3BE97F4FA47}"/>
    <cellStyle name="Comma 2 5 3 2 6 2 2 2" xfId="16860" xr:uid="{537F6A6F-7064-4B2D-AF28-1684A68374D0}"/>
    <cellStyle name="Comma 2 5 3 2 6 2 3" xfId="8954" xr:uid="{C8B3ED21-DC34-411C-B9AA-B1820338ADAE}"/>
    <cellStyle name="Comma 2 5 3 2 6 2 3 2" xfId="19488" xr:uid="{5873C946-C0CC-4FBC-AD5B-17FD74B3F24C}"/>
    <cellStyle name="Comma 2 5 3 2 6 2 4" xfId="11581" xr:uid="{454371E2-8A40-411C-AD76-82EE1C0375E6}"/>
    <cellStyle name="Comma 2 5 3 2 6 2 4 2" xfId="22115" xr:uid="{01C3FDBD-6F11-40CE-8AAC-5BF01B9B6E21}"/>
    <cellStyle name="Comma 2 5 3 2 6 2 5" xfId="14233" xr:uid="{2409927B-F33D-4389-AF07-E423789BE77B}"/>
    <cellStyle name="Comma 2 5 3 2 6 2 6" xfId="3693" xr:uid="{6D2F6229-62E3-4AD3-A85A-F760B6422D66}"/>
    <cellStyle name="Comma 2 5 3 2 6 3" xfId="962" xr:uid="{00000000-0005-0000-0000-0000BF030000}"/>
    <cellStyle name="Comma 2 5 3 2 6 3 2" xfId="6327" xr:uid="{12C077E2-D4DF-4284-AA61-211B36065716}"/>
    <cellStyle name="Comma 2 5 3 2 6 3 2 2" xfId="16861" xr:uid="{CA56CD36-2EDC-48A6-AB21-5E409D99FB92}"/>
    <cellStyle name="Comma 2 5 3 2 6 3 3" xfId="8955" xr:uid="{54E3B82B-B014-4351-B321-1D9D5CFF079C}"/>
    <cellStyle name="Comma 2 5 3 2 6 3 3 2" xfId="19489" xr:uid="{DCFAF15E-8341-453D-9B16-7DBC05FDDA15}"/>
    <cellStyle name="Comma 2 5 3 2 6 3 4" xfId="11582" xr:uid="{D79F3ACA-85C1-438D-BE78-66CFE6B7A887}"/>
    <cellStyle name="Comma 2 5 3 2 6 3 4 2" xfId="22116" xr:uid="{43B8BD79-597F-45C7-B1F0-53B4E641DEE0}"/>
    <cellStyle name="Comma 2 5 3 2 6 3 5" xfId="14234" xr:uid="{E0C975EC-9087-4767-A317-2F4D0B52E29B}"/>
    <cellStyle name="Comma 2 5 3 2 6 3 6" xfId="3694" xr:uid="{A191893E-A11F-4325-A964-CFEF5C0A6CFE}"/>
    <cellStyle name="Comma 2 5 3 2 6 4" xfId="6325" xr:uid="{86B78050-E27E-47E1-A4D6-0781200E8427}"/>
    <cellStyle name="Comma 2 5 3 2 6 4 2" xfId="16859" xr:uid="{626F7267-5163-4CB0-B301-DE8C8D27896E}"/>
    <cellStyle name="Comma 2 5 3 2 6 5" xfId="8953" xr:uid="{C4DA50E1-E33D-4EFF-9E69-5F460C7A96CC}"/>
    <cellStyle name="Comma 2 5 3 2 6 5 2" xfId="19487" xr:uid="{D547CC7F-B6E9-4134-BD05-0FCC962B0133}"/>
    <cellStyle name="Comma 2 5 3 2 6 6" xfId="11580" xr:uid="{BA1C802B-9411-44BD-9BF2-1AD6F1F46A56}"/>
    <cellStyle name="Comma 2 5 3 2 6 6 2" xfId="22114" xr:uid="{0C594FE8-BD5C-4082-B237-8CE699EF8F59}"/>
    <cellStyle name="Comma 2 5 3 2 6 7" xfId="14232" xr:uid="{9478CB12-63BF-4BB2-8229-8303A5F8CBCC}"/>
    <cellStyle name="Comma 2 5 3 2 6 8" xfId="3692" xr:uid="{31225CD0-A998-488C-9059-754AE2DB4AF7}"/>
    <cellStyle name="Comma 2 5 3 2 7" xfId="963" xr:uid="{00000000-0005-0000-0000-0000C0030000}"/>
    <cellStyle name="Comma 2 5 3 2 7 2" xfId="964" xr:uid="{00000000-0005-0000-0000-0000C1030000}"/>
    <cellStyle name="Comma 2 5 3 2 7 2 2" xfId="6329" xr:uid="{AA26B403-F6FE-40C6-8DFF-1909D3051D0C}"/>
    <cellStyle name="Comma 2 5 3 2 7 2 2 2" xfId="16863" xr:uid="{F3BEE0C4-CB57-4C4F-9D09-7EF961E760E3}"/>
    <cellStyle name="Comma 2 5 3 2 7 2 3" xfId="8957" xr:uid="{F9899949-0179-4881-8F2A-6D98B920CBFF}"/>
    <cellStyle name="Comma 2 5 3 2 7 2 3 2" xfId="19491" xr:uid="{30A23EB2-0FAF-4D84-BE0F-F14030CC02EC}"/>
    <cellStyle name="Comma 2 5 3 2 7 2 4" xfId="11584" xr:uid="{6467CBC6-5156-4E62-B665-1186392435FE}"/>
    <cellStyle name="Comma 2 5 3 2 7 2 4 2" xfId="22118" xr:uid="{5DC7989A-83B1-4DBA-A60B-F2B7CE51BE61}"/>
    <cellStyle name="Comma 2 5 3 2 7 2 5" xfId="14236" xr:uid="{FDD3827C-C520-4ADA-9748-F5DF245A57BB}"/>
    <cellStyle name="Comma 2 5 3 2 7 2 6" xfId="3696" xr:uid="{5AADFB07-5940-4CEE-8E98-7BFD84C0D499}"/>
    <cellStyle name="Comma 2 5 3 2 7 3" xfId="6328" xr:uid="{93F64DF2-A56B-4EA4-997D-1960FBB70D11}"/>
    <cellStyle name="Comma 2 5 3 2 7 3 2" xfId="16862" xr:uid="{563DF473-33F0-4EAD-89E5-17B6BFDB4751}"/>
    <cellStyle name="Comma 2 5 3 2 7 4" xfId="8956" xr:uid="{73C754A9-EE59-49D7-B502-24C3D2049CE1}"/>
    <cellStyle name="Comma 2 5 3 2 7 4 2" xfId="19490" xr:uid="{A962F0F6-CBBF-4926-9128-8835A2E7156A}"/>
    <cellStyle name="Comma 2 5 3 2 7 5" xfId="11583" xr:uid="{A21DA372-5CA5-4069-9886-1FB2A653926D}"/>
    <cellStyle name="Comma 2 5 3 2 7 5 2" xfId="22117" xr:uid="{7AAA5F01-6B4E-44B7-B69A-7F6E03453570}"/>
    <cellStyle name="Comma 2 5 3 2 7 6" xfId="14235" xr:uid="{C4F988F0-94BA-4721-808C-C6719B9DF302}"/>
    <cellStyle name="Comma 2 5 3 2 7 7" xfId="3695" xr:uid="{28B47183-F474-4EB6-93F5-0B558723478B}"/>
    <cellStyle name="Comma 2 5 3 2 8" xfId="965" xr:uid="{00000000-0005-0000-0000-0000C2030000}"/>
    <cellStyle name="Comma 2 5 3 2 8 2" xfId="6330" xr:uid="{95734909-804E-4F71-98F1-396ED37AF17B}"/>
    <cellStyle name="Comma 2 5 3 2 8 2 2" xfId="16864" xr:uid="{903155E4-1CF5-4130-83B7-65C6BF5E73E3}"/>
    <cellStyle name="Comma 2 5 3 2 8 3" xfId="8958" xr:uid="{4DF84D87-ED5E-46FF-B485-DA88ECBA5112}"/>
    <cellStyle name="Comma 2 5 3 2 8 3 2" xfId="19492" xr:uid="{EB287B26-3A3B-4EF4-80F1-E1FCDF4444AE}"/>
    <cellStyle name="Comma 2 5 3 2 8 4" xfId="11585" xr:uid="{340052FD-0420-4AC3-82CB-FCC0C2D600BC}"/>
    <cellStyle name="Comma 2 5 3 2 8 4 2" xfId="22119" xr:uid="{F8B28467-8BD3-4AD0-AAE8-DE223DFF3671}"/>
    <cellStyle name="Comma 2 5 3 2 8 5" xfId="14237" xr:uid="{6CA116D7-2774-43E1-9C6B-CFF6C6673E94}"/>
    <cellStyle name="Comma 2 5 3 2 8 6" xfId="3697" xr:uid="{C49DF230-BA4F-4907-9E17-8411D812DB38}"/>
    <cellStyle name="Comma 2 5 3 2 9" xfId="966" xr:uid="{00000000-0005-0000-0000-0000C3030000}"/>
    <cellStyle name="Comma 2 5 3 2 9 2" xfId="6331" xr:uid="{0245F2AF-5A4B-4071-BC98-4CC75503832D}"/>
    <cellStyle name="Comma 2 5 3 2 9 2 2" xfId="16865" xr:uid="{74D1E896-7EBD-48D1-899D-05BBE5195CCD}"/>
    <cellStyle name="Comma 2 5 3 2 9 3" xfId="8959" xr:uid="{2D769D66-B605-4B9A-9ADA-4918A2C343B4}"/>
    <cellStyle name="Comma 2 5 3 2 9 3 2" xfId="19493" xr:uid="{1DCF899B-EF3C-41AA-9E76-7DC5F380C4E1}"/>
    <cellStyle name="Comma 2 5 3 2 9 4" xfId="11586" xr:uid="{BF738118-86B2-491E-BFEA-5224BFD9E31C}"/>
    <cellStyle name="Comma 2 5 3 2 9 4 2" xfId="22120" xr:uid="{D0C5009E-016E-4B3F-A153-69489E86623A}"/>
    <cellStyle name="Comma 2 5 3 2 9 5" xfId="14238" xr:uid="{636B11D6-4F49-4129-9B9D-29D32694818C}"/>
    <cellStyle name="Comma 2 5 3 2 9 6" xfId="3698" xr:uid="{D6BAAC04-6330-4596-9BE5-F72A97B137EF}"/>
    <cellStyle name="Comma 2 5 3 3" xfId="967" xr:uid="{00000000-0005-0000-0000-0000C4030000}"/>
    <cellStyle name="Comma 2 5 3 3 2" xfId="968" xr:uid="{00000000-0005-0000-0000-0000C5030000}"/>
    <cellStyle name="Comma 2 5 3 3 2 2" xfId="969" xr:uid="{00000000-0005-0000-0000-0000C6030000}"/>
    <cellStyle name="Comma 2 5 3 3 2 2 2" xfId="6334" xr:uid="{F32F6258-545E-4B84-8395-38EB17D04475}"/>
    <cellStyle name="Comma 2 5 3 3 2 2 2 2" xfId="16868" xr:uid="{DD177B3D-6E3B-49FB-9C11-633BC25F947E}"/>
    <cellStyle name="Comma 2 5 3 3 2 2 3" xfId="8962" xr:uid="{284BDF9E-AEA5-4A49-B95D-1ACBCCD8FDD7}"/>
    <cellStyle name="Comma 2 5 3 3 2 2 3 2" xfId="19496" xr:uid="{270A087A-6006-4B53-98A2-53CF5E88816C}"/>
    <cellStyle name="Comma 2 5 3 3 2 2 4" xfId="11589" xr:uid="{04F8B1D5-49E2-44A4-ACA6-EF2E5AB18E4F}"/>
    <cellStyle name="Comma 2 5 3 3 2 2 4 2" xfId="22123" xr:uid="{F008C6E6-795F-48D6-AE49-437D402154D3}"/>
    <cellStyle name="Comma 2 5 3 3 2 2 5" xfId="14241" xr:uid="{4D310FA2-91CB-4EEB-A076-0130D30B553C}"/>
    <cellStyle name="Comma 2 5 3 3 2 2 6" xfId="3701" xr:uid="{D2E4E598-DB2F-41EC-9971-256CA1FAF0E9}"/>
    <cellStyle name="Comma 2 5 3 3 2 3" xfId="6333" xr:uid="{450D8E37-AD54-4D26-9018-5E9A8934E3F5}"/>
    <cellStyle name="Comma 2 5 3 3 2 3 2" xfId="16867" xr:uid="{1B83185F-B00F-43A2-9EF7-65D127955923}"/>
    <cellStyle name="Comma 2 5 3 3 2 4" xfId="8961" xr:uid="{045755D8-177A-4561-938F-9DBE5481BA55}"/>
    <cellStyle name="Comma 2 5 3 3 2 4 2" xfId="19495" xr:uid="{C576C2E7-3075-4F11-BB59-0D8C8B5FB5BC}"/>
    <cellStyle name="Comma 2 5 3 3 2 5" xfId="11588" xr:uid="{A1723F97-5429-4EE1-86CB-03272CA80051}"/>
    <cellStyle name="Comma 2 5 3 3 2 5 2" xfId="22122" xr:uid="{0EAD0297-556F-4A1A-AD45-5C7BDF3E664E}"/>
    <cellStyle name="Comma 2 5 3 3 2 6" xfId="14240" xr:uid="{59EE8DBF-7F4B-4048-9939-5CAE4BA54418}"/>
    <cellStyle name="Comma 2 5 3 3 2 7" xfId="3700" xr:uid="{1BE31158-4F68-49B9-910F-C9E11E3C74E8}"/>
    <cellStyle name="Comma 2 5 3 3 3" xfId="970" xr:uid="{00000000-0005-0000-0000-0000C7030000}"/>
    <cellStyle name="Comma 2 5 3 3 3 2" xfId="6335" xr:uid="{4E8C4007-64C5-4252-886A-4FFB0CAD871A}"/>
    <cellStyle name="Comma 2 5 3 3 3 2 2" xfId="16869" xr:uid="{B41D2A46-E6CB-45BD-B6DF-AB0EB3A7BE63}"/>
    <cellStyle name="Comma 2 5 3 3 3 3" xfId="8963" xr:uid="{2493CC7B-E65D-4847-8C7F-03C7A1FB5ED3}"/>
    <cellStyle name="Comma 2 5 3 3 3 3 2" xfId="19497" xr:uid="{C94AD3F1-9AB7-491F-AE4F-E18C990D5283}"/>
    <cellStyle name="Comma 2 5 3 3 3 4" xfId="11590" xr:uid="{A5EA9946-BECF-4188-94B7-E0811B8DC11B}"/>
    <cellStyle name="Comma 2 5 3 3 3 4 2" xfId="22124" xr:uid="{EC2CB74A-6FB5-4F23-B629-1B2D2B12EF8C}"/>
    <cellStyle name="Comma 2 5 3 3 3 5" xfId="14242" xr:uid="{BAB695B8-0834-42A0-9FE7-AFF9DCAD2A61}"/>
    <cellStyle name="Comma 2 5 3 3 3 6" xfId="3702" xr:uid="{7F916E67-06E2-462E-B0FC-EF07DD7DA9A2}"/>
    <cellStyle name="Comma 2 5 3 3 4" xfId="971" xr:uid="{00000000-0005-0000-0000-0000C8030000}"/>
    <cellStyle name="Comma 2 5 3 3 4 2" xfId="6336" xr:uid="{93C7922D-A541-4E62-9DEB-6020B7EEFEBA}"/>
    <cellStyle name="Comma 2 5 3 3 4 2 2" xfId="16870" xr:uid="{B5E7498A-32D9-430D-ABF1-DC84413EBA90}"/>
    <cellStyle name="Comma 2 5 3 3 4 3" xfId="8964" xr:uid="{D2550A3F-E643-4864-8D6E-C0118BBE044B}"/>
    <cellStyle name="Comma 2 5 3 3 4 3 2" xfId="19498" xr:uid="{E421E642-95BA-4F3C-89FC-04F18FD59D58}"/>
    <cellStyle name="Comma 2 5 3 3 4 4" xfId="11591" xr:uid="{E183C6E0-7E8A-498E-85BC-C52154ED0445}"/>
    <cellStyle name="Comma 2 5 3 3 4 4 2" xfId="22125" xr:uid="{8AF27935-4B9F-4417-B391-117A2AA1839D}"/>
    <cellStyle name="Comma 2 5 3 3 4 5" xfId="14243" xr:uid="{1DA9291C-CE10-4388-B2D9-AD1114802C2C}"/>
    <cellStyle name="Comma 2 5 3 3 4 6" xfId="3703" xr:uid="{BB26F8FF-7E65-444F-8F99-FFD38DCF39D1}"/>
    <cellStyle name="Comma 2 5 3 3 5" xfId="6332" xr:uid="{5D6852EB-8E38-4913-A18E-8BEF31F03A31}"/>
    <cellStyle name="Comma 2 5 3 3 5 2" xfId="16866" xr:uid="{D57EF13D-39D3-42D9-8E32-594EC1D833D7}"/>
    <cellStyle name="Comma 2 5 3 3 6" xfId="8960" xr:uid="{FD8017C9-46AC-438D-9F80-F452543C6118}"/>
    <cellStyle name="Comma 2 5 3 3 6 2" xfId="19494" xr:uid="{9FBC9F80-6289-4FE5-88EF-E31193D18A3F}"/>
    <cellStyle name="Comma 2 5 3 3 7" xfId="11587" xr:uid="{60B4ADA9-B6AE-4D7A-85ED-0E9F0F5FF338}"/>
    <cellStyle name="Comma 2 5 3 3 7 2" xfId="22121" xr:uid="{94E5AB9E-E928-4DDC-8CAF-1F3EE8144E6E}"/>
    <cellStyle name="Comma 2 5 3 3 8" xfId="14239" xr:uid="{3E6486FA-0FA9-49E8-A70A-2A16B95A7806}"/>
    <cellStyle name="Comma 2 5 3 3 9" xfId="3699" xr:uid="{FA54744D-3B9C-4A79-9BE5-8D86DD92BA01}"/>
    <cellStyle name="Comma 2 5 3 4" xfId="972" xr:uid="{00000000-0005-0000-0000-0000C9030000}"/>
    <cellStyle name="Comma 2 5 3 4 2" xfId="973" xr:uid="{00000000-0005-0000-0000-0000CA030000}"/>
    <cellStyle name="Comma 2 5 3 4 2 2" xfId="974" xr:uid="{00000000-0005-0000-0000-0000CB030000}"/>
    <cellStyle name="Comma 2 5 3 4 2 2 2" xfId="6339" xr:uid="{5038A27E-7491-4106-A420-92DE10768E7B}"/>
    <cellStyle name="Comma 2 5 3 4 2 2 2 2" xfId="16873" xr:uid="{1F4D5B8C-F41F-4B95-ADA3-0FBC9478F0D2}"/>
    <cellStyle name="Comma 2 5 3 4 2 2 3" xfId="8967" xr:uid="{CF3A1931-3F51-4E0F-9D83-B08BAA60C599}"/>
    <cellStyle name="Comma 2 5 3 4 2 2 3 2" xfId="19501" xr:uid="{28A1375A-45CC-4B55-B76F-2E2CBB4B2846}"/>
    <cellStyle name="Comma 2 5 3 4 2 2 4" xfId="11594" xr:uid="{73887D3B-6463-4322-B125-8624E4F6FFE4}"/>
    <cellStyle name="Comma 2 5 3 4 2 2 4 2" xfId="22128" xr:uid="{AB154B14-F3CF-4ECF-B867-478B2796A8A0}"/>
    <cellStyle name="Comma 2 5 3 4 2 2 5" xfId="14246" xr:uid="{ECB3EE73-1EB5-417E-B485-B235902E2097}"/>
    <cellStyle name="Comma 2 5 3 4 2 2 6" xfId="3706" xr:uid="{BC73BDAC-28FB-445A-B718-299E77BC775F}"/>
    <cellStyle name="Comma 2 5 3 4 2 3" xfId="6338" xr:uid="{A2E7D486-60FE-4770-9CBE-B173ED540C72}"/>
    <cellStyle name="Comma 2 5 3 4 2 3 2" xfId="16872" xr:uid="{828B4CC9-81B8-4AED-929C-4EA9887B5CFA}"/>
    <cellStyle name="Comma 2 5 3 4 2 4" xfId="8966" xr:uid="{2302D441-33D7-4547-BA41-D450549F0CD5}"/>
    <cellStyle name="Comma 2 5 3 4 2 4 2" xfId="19500" xr:uid="{CA3D5AE1-73CC-4C7C-8D3C-E19731608B9D}"/>
    <cellStyle name="Comma 2 5 3 4 2 5" xfId="11593" xr:uid="{EBCFB93E-1300-4BB5-8BF1-AC238F13EE34}"/>
    <cellStyle name="Comma 2 5 3 4 2 5 2" xfId="22127" xr:uid="{FE8614C7-2568-4B79-ACBE-80AA7F6EED7A}"/>
    <cellStyle name="Comma 2 5 3 4 2 6" xfId="14245" xr:uid="{D9816198-5490-4104-804E-CE592F5CAA47}"/>
    <cellStyle name="Comma 2 5 3 4 2 7" xfId="3705" xr:uid="{129C97E2-4B0C-45AA-84A7-3BEBF9FA59DB}"/>
    <cellStyle name="Comma 2 5 3 4 3" xfId="975" xr:uid="{00000000-0005-0000-0000-0000CC030000}"/>
    <cellStyle name="Comma 2 5 3 4 3 2" xfId="6340" xr:uid="{7D1745A3-5443-4BAA-BFC4-D82F954F8C23}"/>
    <cellStyle name="Comma 2 5 3 4 3 2 2" xfId="16874" xr:uid="{0D390AAB-64A4-4701-8229-C8263CED2827}"/>
    <cellStyle name="Comma 2 5 3 4 3 3" xfId="8968" xr:uid="{91175187-6196-4BB0-A0AB-E1ECB1CEF6A9}"/>
    <cellStyle name="Comma 2 5 3 4 3 3 2" xfId="19502" xr:uid="{D32BD4B7-C4AF-462C-9874-7BE1C72C582C}"/>
    <cellStyle name="Comma 2 5 3 4 3 4" xfId="11595" xr:uid="{5AD8A871-E363-4BC1-92AD-074F9B6E2BD3}"/>
    <cellStyle name="Comma 2 5 3 4 3 4 2" xfId="22129" xr:uid="{63D091A4-883F-481F-A2B2-5BEE6940916D}"/>
    <cellStyle name="Comma 2 5 3 4 3 5" xfId="14247" xr:uid="{0F57FD85-CDA5-4C98-A260-87B8062EEFF8}"/>
    <cellStyle name="Comma 2 5 3 4 3 6" xfId="3707" xr:uid="{019261EA-3B5B-4BD0-B18F-C4720C07E867}"/>
    <cellStyle name="Comma 2 5 3 4 4" xfId="976" xr:uid="{00000000-0005-0000-0000-0000CD030000}"/>
    <cellStyle name="Comma 2 5 3 4 4 2" xfId="6341" xr:uid="{A982C71D-84B0-4150-A612-4E331CFE5021}"/>
    <cellStyle name="Comma 2 5 3 4 4 2 2" xfId="16875" xr:uid="{F8C1F591-2847-4613-B846-C2C6B4F90F4D}"/>
    <cellStyle name="Comma 2 5 3 4 4 3" xfId="8969" xr:uid="{60D8406C-27FD-4DB6-A544-2DCE7BC1E723}"/>
    <cellStyle name="Comma 2 5 3 4 4 3 2" xfId="19503" xr:uid="{3773A79F-3C92-4B31-AAD7-E6267D4CE5AF}"/>
    <cellStyle name="Comma 2 5 3 4 4 4" xfId="11596" xr:uid="{E6B764C2-15C4-4DFF-9B08-FB9957F38991}"/>
    <cellStyle name="Comma 2 5 3 4 4 4 2" xfId="22130" xr:uid="{116773B6-47BE-4DE4-A2B4-C1639EC92ABF}"/>
    <cellStyle name="Comma 2 5 3 4 4 5" xfId="14248" xr:uid="{32346CF4-DC33-446B-BD06-2DB558B409D9}"/>
    <cellStyle name="Comma 2 5 3 4 4 6" xfId="3708" xr:uid="{F69EE198-1D32-475E-A850-EE9AC8AA900A}"/>
    <cellStyle name="Comma 2 5 3 4 5" xfId="6337" xr:uid="{170EFA63-97D6-4FE7-83A3-1292D1A53B19}"/>
    <cellStyle name="Comma 2 5 3 4 5 2" xfId="16871" xr:uid="{0B66C4F3-3ECD-485A-9917-34A2C7B4B9ED}"/>
    <cellStyle name="Comma 2 5 3 4 6" xfId="8965" xr:uid="{1E70E225-0FD5-49A4-B315-28FAF696F433}"/>
    <cellStyle name="Comma 2 5 3 4 6 2" xfId="19499" xr:uid="{F314D6AE-DF44-46CC-B9F3-C89DB434F7F7}"/>
    <cellStyle name="Comma 2 5 3 4 7" xfId="11592" xr:uid="{F508B16D-2EC4-4702-8741-958C08B71E1E}"/>
    <cellStyle name="Comma 2 5 3 4 7 2" xfId="22126" xr:uid="{1AE5D560-9BAA-48A8-BA74-2BC742BB4E0E}"/>
    <cellStyle name="Comma 2 5 3 4 8" xfId="14244" xr:uid="{3CCE79E7-136F-414F-B15E-52668580B20E}"/>
    <cellStyle name="Comma 2 5 3 4 9" xfId="3704" xr:uid="{3812CDD9-6817-4D31-B0B0-B09E7EAB8129}"/>
    <cellStyle name="Comma 2 5 3 5" xfId="977" xr:uid="{00000000-0005-0000-0000-0000CE030000}"/>
    <cellStyle name="Comma 2 5 3 5 2" xfId="978" xr:uid="{00000000-0005-0000-0000-0000CF030000}"/>
    <cellStyle name="Comma 2 5 3 5 2 2" xfId="979" xr:uid="{00000000-0005-0000-0000-0000D0030000}"/>
    <cellStyle name="Comma 2 5 3 5 2 2 2" xfId="6344" xr:uid="{3F5F73B8-E339-4DE5-9E4A-8A5288B31BEB}"/>
    <cellStyle name="Comma 2 5 3 5 2 2 2 2" xfId="16878" xr:uid="{0DD2015E-53D2-4B45-B262-EC1F8F6F6AB5}"/>
    <cellStyle name="Comma 2 5 3 5 2 2 3" xfId="8972" xr:uid="{FC623321-C7E1-467B-B8C9-25A75FC32FCC}"/>
    <cellStyle name="Comma 2 5 3 5 2 2 3 2" xfId="19506" xr:uid="{B43A9448-5037-43BF-8239-4E334A19D957}"/>
    <cellStyle name="Comma 2 5 3 5 2 2 4" xfId="11599" xr:uid="{E9EC0EA2-29AF-4DE8-91C7-43A035E83FEC}"/>
    <cellStyle name="Comma 2 5 3 5 2 2 4 2" xfId="22133" xr:uid="{8141B419-AF33-4B73-8B8C-BA65FC0ECE42}"/>
    <cellStyle name="Comma 2 5 3 5 2 2 5" xfId="14251" xr:uid="{896F2EA8-005E-482C-B647-B472D1839A3C}"/>
    <cellStyle name="Comma 2 5 3 5 2 2 6" xfId="3711" xr:uid="{43670E0F-C67C-4405-B3FF-F4BC286445A5}"/>
    <cellStyle name="Comma 2 5 3 5 2 3" xfId="6343" xr:uid="{69E37C8F-D9CA-48CB-A7F7-9CADB0EB4942}"/>
    <cellStyle name="Comma 2 5 3 5 2 3 2" xfId="16877" xr:uid="{56038EAD-6405-4AB3-BDC3-0694EE6B944F}"/>
    <cellStyle name="Comma 2 5 3 5 2 4" xfId="8971" xr:uid="{F290CDC0-4658-4F83-BEDA-9DCDDEA7F8A7}"/>
    <cellStyle name="Comma 2 5 3 5 2 4 2" xfId="19505" xr:uid="{05282DE8-C36D-4C99-AB48-9DF004FA69D3}"/>
    <cellStyle name="Comma 2 5 3 5 2 5" xfId="11598" xr:uid="{66D1D27B-55AB-4711-92FB-30671D7CAC09}"/>
    <cellStyle name="Comma 2 5 3 5 2 5 2" xfId="22132" xr:uid="{6E86D71A-1021-4F99-AC8E-A092D2534BCC}"/>
    <cellStyle name="Comma 2 5 3 5 2 6" xfId="14250" xr:uid="{F1ADD709-2DB5-4C47-825F-49EC82FBCD2B}"/>
    <cellStyle name="Comma 2 5 3 5 2 7" xfId="3710" xr:uid="{EAE6944E-38B3-40B5-B9F5-4644FCFDD1C3}"/>
    <cellStyle name="Comma 2 5 3 5 3" xfId="980" xr:uid="{00000000-0005-0000-0000-0000D1030000}"/>
    <cellStyle name="Comma 2 5 3 5 3 2" xfId="6345" xr:uid="{A16B1274-F5B3-4EA5-B13E-3B352C2E85BE}"/>
    <cellStyle name="Comma 2 5 3 5 3 2 2" xfId="16879" xr:uid="{D160DE10-6CE5-4878-8F5D-08D984D9D580}"/>
    <cellStyle name="Comma 2 5 3 5 3 3" xfId="8973" xr:uid="{2FE992E0-EF29-4C11-A495-2D7013BAD1F8}"/>
    <cellStyle name="Comma 2 5 3 5 3 3 2" xfId="19507" xr:uid="{0EC0C08B-5E55-4DBD-B1E3-7787B0A16DD1}"/>
    <cellStyle name="Comma 2 5 3 5 3 4" xfId="11600" xr:uid="{83563763-8687-4EC0-BFCE-CFB722BF28BB}"/>
    <cellStyle name="Comma 2 5 3 5 3 4 2" xfId="22134" xr:uid="{56BD8649-3E2F-46E6-9149-9F94A0D6986C}"/>
    <cellStyle name="Comma 2 5 3 5 3 5" xfId="14252" xr:uid="{1E8C87FD-44EF-4F6C-BA13-1DFA88F3C368}"/>
    <cellStyle name="Comma 2 5 3 5 3 6" xfId="3712" xr:uid="{B752588E-9A5B-418F-BE0A-93E0D52D2EEB}"/>
    <cellStyle name="Comma 2 5 3 5 4" xfId="981" xr:uid="{00000000-0005-0000-0000-0000D2030000}"/>
    <cellStyle name="Comma 2 5 3 5 4 2" xfId="6346" xr:uid="{3F74E72A-A889-472A-A435-3774A5305FE8}"/>
    <cellStyle name="Comma 2 5 3 5 4 2 2" xfId="16880" xr:uid="{84196F1F-B9E3-415C-8D5C-8CC23EE1A6D3}"/>
    <cellStyle name="Comma 2 5 3 5 4 3" xfId="8974" xr:uid="{40C4A81E-A09E-4C0B-8AAA-48E80D5676CF}"/>
    <cellStyle name="Comma 2 5 3 5 4 3 2" xfId="19508" xr:uid="{4C1A8F1E-D15B-471C-8E65-64A3B5B55C86}"/>
    <cellStyle name="Comma 2 5 3 5 4 4" xfId="11601" xr:uid="{83A879FC-62E7-41B7-A562-1BA891E4F4DA}"/>
    <cellStyle name="Comma 2 5 3 5 4 4 2" xfId="22135" xr:uid="{73DE0148-B3D2-433D-9692-B0FFC9FD82D6}"/>
    <cellStyle name="Comma 2 5 3 5 4 5" xfId="14253" xr:uid="{582D0A6A-859E-4B1A-B92F-36C084314A3D}"/>
    <cellStyle name="Comma 2 5 3 5 4 6" xfId="3713" xr:uid="{D88F0D08-36D2-4D5F-B76A-28A65BE672A3}"/>
    <cellStyle name="Comma 2 5 3 5 5" xfId="6342" xr:uid="{6F47DF09-196D-4631-ADC1-4AB4D0FE0903}"/>
    <cellStyle name="Comma 2 5 3 5 5 2" xfId="16876" xr:uid="{3461955D-9092-4BC2-BE9C-E031BF20E781}"/>
    <cellStyle name="Comma 2 5 3 5 6" xfId="8970" xr:uid="{E7D8FB10-880B-40B4-AA2F-92DA54561F39}"/>
    <cellStyle name="Comma 2 5 3 5 6 2" xfId="19504" xr:uid="{F65C3EB3-91F9-4565-8405-8963CE285A33}"/>
    <cellStyle name="Comma 2 5 3 5 7" xfId="11597" xr:uid="{0D88F3E5-C776-4B6A-A5FE-C91E28CDA2C5}"/>
    <cellStyle name="Comma 2 5 3 5 7 2" xfId="22131" xr:uid="{2EB3BEF7-3D49-4159-97A6-CEBD24D5A091}"/>
    <cellStyle name="Comma 2 5 3 5 8" xfId="14249" xr:uid="{79E65736-1674-43C1-A4D7-1DF4AF365C2B}"/>
    <cellStyle name="Comma 2 5 3 5 9" xfId="3709" xr:uid="{41072994-4505-44E1-B6FB-5CDEBABE216D}"/>
    <cellStyle name="Comma 2 5 3 6" xfId="982" xr:uid="{00000000-0005-0000-0000-0000D3030000}"/>
    <cellStyle name="Comma 2 5 3 6 2" xfId="983" xr:uid="{00000000-0005-0000-0000-0000D4030000}"/>
    <cellStyle name="Comma 2 5 3 6 2 2" xfId="984" xr:uid="{00000000-0005-0000-0000-0000D5030000}"/>
    <cellStyle name="Comma 2 5 3 6 2 2 2" xfId="6349" xr:uid="{ABE7A7A4-C9DF-4E1C-9E58-EDDAF0D4828F}"/>
    <cellStyle name="Comma 2 5 3 6 2 2 2 2" xfId="16883" xr:uid="{EFC38BEE-7244-46B7-B9B8-27FC73B3AA4E}"/>
    <cellStyle name="Comma 2 5 3 6 2 2 3" xfId="8977" xr:uid="{17B5685A-F349-43F3-8DDB-93C8BA3D2E69}"/>
    <cellStyle name="Comma 2 5 3 6 2 2 3 2" xfId="19511" xr:uid="{A8625046-F115-4981-A79D-7DA56BB80715}"/>
    <cellStyle name="Comma 2 5 3 6 2 2 4" xfId="11604" xr:uid="{B1C39CCB-C18E-43DD-B4CA-98EB35583B2D}"/>
    <cellStyle name="Comma 2 5 3 6 2 2 4 2" xfId="22138" xr:uid="{C0BC4467-3E31-495F-9769-6E962A0AF28E}"/>
    <cellStyle name="Comma 2 5 3 6 2 2 5" xfId="14256" xr:uid="{A30ADA47-9572-4BFF-851F-34A5E5411FB7}"/>
    <cellStyle name="Comma 2 5 3 6 2 2 6" xfId="3716" xr:uid="{6DD6DEE5-9290-4584-88BF-4086FCC6BFEF}"/>
    <cellStyle name="Comma 2 5 3 6 2 3" xfId="6348" xr:uid="{CDB55207-E413-4F8F-B948-4052F3018B35}"/>
    <cellStyle name="Comma 2 5 3 6 2 3 2" xfId="16882" xr:uid="{5CFEF1E9-F2AB-4C58-A5B3-A4D912DA5C7C}"/>
    <cellStyle name="Comma 2 5 3 6 2 4" xfId="8976" xr:uid="{39549A2F-CFD5-4260-801D-D12F3461532D}"/>
    <cellStyle name="Comma 2 5 3 6 2 4 2" xfId="19510" xr:uid="{25C10A29-45CD-4648-A440-80844EFC44E8}"/>
    <cellStyle name="Comma 2 5 3 6 2 5" xfId="11603" xr:uid="{48FBC18B-ABB5-4212-A48E-7BE3B15A7C13}"/>
    <cellStyle name="Comma 2 5 3 6 2 5 2" xfId="22137" xr:uid="{6B78A6FA-612D-4873-A04C-E559B1964409}"/>
    <cellStyle name="Comma 2 5 3 6 2 6" xfId="14255" xr:uid="{EAC5B60E-2E94-4F9D-89F3-6E93EC9E3FED}"/>
    <cellStyle name="Comma 2 5 3 6 2 7" xfId="3715" xr:uid="{6BDBAB1A-CF86-4BC2-94C6-2E0B65769C9D}"/>
    <cellStyle name="Comma 2 5 3 6 3" xfId="985" xr:uid="{00000000-0005-0000-0000-0000D6030000}"/>
    <cellStyle name="Comma 2 5 3 6 3 2" xfId="6350" xr:uid="{C96A5D5B-6964-4541-8F29-63D5E2540641}"/>
    <cellStyle name="Comma 2 5 3 6 3 2 2" xfId="16884" xr:uid="{9AADB861-76E0-4F14-9FA9-FC3F480ACD05}"/>
    <cellStyle name="Comma 2 5 3 6 3 3" xfId="8978" xr:uid="{FCACDACC-6933-41CF-8520-6BF51DEDB499}"/>
    <cellStyle name="Comma 2 5 3 6 3 3 2" xfId="19512" xr:uid="{0F18586D-77E1-46C0-8332-0C97982FC5A6}"/>
    <cellStyle name="Comma 2 5 3 6 3 4" xfId="11605" xr:uid="{163CFA9D-9967-4364-8667-C5D4A9DE5E53}"/>
    <cellStyle name="Comma 2 5 3 6 3 4 2" xfId="22139" xr:uid="{5769A182-5156-4428-9B84-B25C97385521}"/>
    <cellStyle name="Comma 2 5 3 6 3 5" xfId="14257" xr:uid="{A054F1A4-8EBB-4CD7-9E64-2EACF0DD5A8E}"/>
    <cellStyle name="Comma 2 5 3 6 3 6" xfId="3717" xr:uid="{A387CB17-F767-4ED5-9475-F0DAA89E6B06}"/>
    <cellStyle name="Comma 2 5 3 6 4" xfId="986" xr:uid="{00000000-0005-0000-0000-0000D7030000}"/>
    <cellStyle name="Comma 2 5 3 6 4 2" xfId="6351" xr:uid="{22F2A747-3D72-420E-8A34-4B96AEAD39D8}"/>
    <cellStyle name="Comma 2 5 3 6 4 2 2" xfId="16885" xr:uid="{21193375-7F63-415F-BA41-BA5D039F9E40}"/>
    <cellStyle name="Comma 2 5 3 6 4 3" xfId="8979" xr:uid="{252820B9-7E0D-4AE9-82EC-F037B96F7294}"/>
    <cellStyle name="Comma 2 5 3 6 4 3 2" xfId="19513" xr:uid="{63F5347D-84AE-4534-8E53-D561199DC68D}"/>
    <cellStyle name="Comma 2 5 3 6 4 4" xfId="11606" xr:uid="{5B352170-C7E3-4336-9D5B-E2E073A86405}"/>
    <cellStyle name="Comma 2 5 3 6 4 4 2" xfId="22140" xr:uid="{7C01B276-C03D-42AC-83D3-AB8FC5181A2D}"/>
    <cellStyle name="Comma 2 5 3 6 4 5" xfId="14258" xr:uid="{56DB46D4-E41E-4C29-8965-297475DE0D78}"/>
    <cellStyle name="Comma 2 5 3 6 4 6" xfId="3718" xr:uid="{A548FA11-FF5F-492B-A531-BA8C4D9BB3AA}"/>
    <cellStyle name="Comma 2 5 3 6 5" xfId="6347" xr:uid="{AAC0E549-DF9D-4DD5-B981-1516E171CF87}"/>
    <cellStyle name="Comma 2 5 3 6 5 2" xfId="16881" xr:uid="{21989305-F4E4-41B0-B399-BC9F9478E3D6}"/>
    <cellStyle name="Comma 2 5 3 6 6" xfId="8975" xr:uid="{430EC7DC-90EB-4C70-ADC3-4F1C932D39F5}"/>
    <cellStyle name="Comma 2 5 3 6 6 2" xfId="19509" xr:uid="{C76721ED-946E-434D-9184-CE7C3BFF9EBD}"/>
    <cellStyle name="Comma 2 5 3 6 7" xfId="11602" xr:uid="{72BF7E66-95A8-4B9D-A8F1-EB7007892507}"/>
    <cellStyle name="Comma 2 5 3 6 7 2" xfId="22136" xr:uid="{85F2A315-7DF3-4433-BEA4-C0A1962ED7A0}"/>
    <cellStyle name="Comma 2 5 3 6 8" xfId="14254" xr:uid="{94BDD4EC-973C-4AAC-94FE-991285E3F41B}"/>
    <cellStyle name="Comma 2 5 3 6 9" xfId="3714" xr:uid="{D3E45C83-2664-441F-B908-CA0661FD3513}"/>
    <cellStyle name="Comma 2 5 3 7" xfId="987" xr:uid="{00000000-0005-0000-0000-0000D8030000}"/>
    <cellStyle name="Comma 2 5 3 7 2" xfId="988" xr:uid="{00000000-0005-0000-0000-0000D9030000}"/>
    <cellStyle name="Comma 2 5 3 7 2 2" xfId="6353" xr:uid="{66BAA6AE-B1E1-4570-84E9-20F7DACFC29C}"/>
    <cellStyle name="Comma 2 5 3 7 2 2 2" xfId="16887" xr:uid="{92101546-2CD8-491A-AE07-0029051CEB38}"/>
    <cellStyle name="Comma 2 5 3 7 2 3" xfId="8981" xr:uid="{1E99EEB2-0A0A-4933-80D1-2E593C5F679F}"/>
    <cellStyle name="Comma 2 5 3 7 2 3 2" xfId="19515" xr:uid="{C4BE7255-9F47-4361-AEBE-B4F793039D0A}"/>
    <cellStyle name="Comma 2 5 3 7 2 4" xfId="11608" xr:uid="{3FCDF719-66C9-412B-A782-3592C1282EC7}"/>
    <cellStyle name="Comma 2 5 3 7 2 4 2" xfId="22142" xr:uid="{537E6FD8-82E1-450A-BF43-31932CA6635E}"/>
    <cellStyle name="Comma 2 5 3 7 2 5" xfId="14260" xr:uid="{3BB96C41-1E1C-460E-B2C5-CCD4DE63EE22}"/>
    <cellStyle name="Comma 2 5 3 7 2 6" xfId="3720" xr:uid="{5C8091B4-0160-457F-A288-7B9517623795}"/>
    <cellStyle name="Comma 2 5 3 7 3" xfId="989" xr:uid="{00000000-0005-0000-0000-0000DA030000}"/>
    <cellStyle name="Comma 2 5 3 7 3 2" xfId="6354" xr:uid="{31D42A38-0DE1-44C2-8919-AADE4470F76B}"/>
    <cellStyle name="Comma 2 5 3 7 3 2 2" xfId="16888" xr:uid="{91B20B1A-D595-4129-841C-D8525719050F}"/>
    <cellStyle name="Comma 2 5 3 7 3 3" xfId="8982" xr:uid="{AEB3BBD5-D07A-4490-9142-D27BD6170317}"/>
    <cellStyle name="Comma 2 5 3 7 3 3 2" xfId="19516" xr:uid="{5B0067EB-5E79-4DBC-8F24-EA2815236348}"/>
    <cellStyle name="Comma 2 5 3 7 3 4" xfId="11609" xr:uid="{150BB51C-0EA6-4D2B-B6D5-A40A488B7FD0}"/>
    <cellStyle name="Comma 2 5 3 7 3 4 2" xfId="22143" xr:uid="{4D323C2B-E10A-4D31-9A02-F8B861CA920C}"/>
    <cellStyle name="Comma 2 5 3 7 3 5" xfId="14261" xr:uid="{A18E12B6-EB34-4737-8964-10AE7511C2C2}"/>
    <cellStyle name="Comma 2 5 3 7 3 6" xfId="3721" xr:uid="{12BE3669-2199-4CB6-AD8B-26E5A794181E}"/>
    <cellStyle name="Comma 2 5 3 7 4" xfId="6352" xr:uid="{058D8747-5D10-47C6-AA29-1C6CADD45A20}"/>
    <cellStyle name="Comma 2 5 3 7 4 2" xfId="16886" xr:uid="{908CB0EE-5042-404D-9B5A-4902F910ADB9}"/>
    <cellStyle name="Comma 2 5 3 7 5" xfId="8980" xr:uid="{E76EEABA-63B0-4650-B645-E2F850F9FA6A}"/>
    <cellStyle name="Comma 2 5 3 7 5 2" xfId="19514" xr:uid="{CEBAAAF0-D535-4C9C-B29A-C548725B69D2}"/>
    <cellStyle name="Comma 2 5 3 7 6" xfId="11607" xr:uid="{48A6B3DC-AC17-42B1-8837-353A70E72803}"/>
    <cellStyle name="Comma 2 5 3 7 6 2" xfId="22141" xr:uid="{8C519E80-AC71-4924-8237-5E5042F974A4}"/>
    <cellStyle name="Comma 2 5 3 7 7" xfId="14259" xr:uid="{98D7D579-4505-4B20-B7A0-C844A480A4D8}"/>
    <cellStyle name="Comma 2 5 3 7 8" xfId="3719" xr:uid="{8BEEA795-DAE8-489F-90C1-D0191E0B9990}"/>
    <cellStyle name="Comma 2 5 3 8" xfId="990" xr:uid="{00000000-0005-0000-0000-0000DB030000}"/>
    <cellStyle name="Comma 2 5 3 8 2" xfId="991" xr:uid="{00000000-0005-0000-0000-0000DC030000}"/>
    <cellStyle name="Comma 2 5 3 8 2 2" xfId="6356" xr:uid="{EBD237DD-F574-497D-9DC4-179AC9633F0B}"/>
    <cellStyle name="Comma 2 5 3 8 2 2 2" xfId="16890" xr:uid="{21B877B9-89BA-4677-88A5-3D894F713E7E}"/>
    <cellStyle name="Comma 2 5 3 8 2 3" xfId="8984" xr:uid="{567446B3-4B32-43D9-8CD1-862228B301F6}"/>
    <cellStyle name="Comma 2 5 3 8 2 3 2" xfId="19518" xr:uid="{FAF73721-9409-40AA-A445-90479EDC5C01}"/>
    <cellStyle name="Comma 2 5 3 8 2 4" xfId="11611" xr:uid="{60CBEBD3-E5D1-4909-8442-CA5345A10756}"/>
    <cellStyle name="Comma 2 5 3 8 2 4 2" xfId="22145" xr:uid="{8095E403-B92B-413D-BE9E-20E17B5F10C2}"/>
    <cellStyle name="Comma 2 5 3 8 2 5" xfId="14263" xr:uid="{FD1469FC-6F61-4F41-A8C9-A62B32C83E7B}"/>
    <cellStyle name="Comma 2 5 3 8 2 6" xfId="3723" xr:uid="{DB440FB1-0846-48AA-999E-63EEE663C011}"/>
    <cellStyle name="Comma 2 5 3 8 3" xfId="6355" xr:uid="{DDFA4933-4DE2-40C3-A355-E9DF13328886}"/>
    <cellStyle name="Comma 2 5 3 8 3 2" xfId="16889" xr:uid="{E4C7B43A-8538-4493-A8FB-097C0AFCEA10}"/>
    <cellStyle name="Comma 2 5 3 8 4" xfId="8983" xr:uid="{BE423C83-7E3B-4B39-AE8C-029522891FD0}"/>
    <cellStyle name="Comma 2 5 3 8 4 2" xfId="19517" xr:uid="{808A3878-D37F-4DF5-8DEA-D4BF8F35589B}"/>
    <cellStyle name="Comma 2 5 3 8 5" xfId="11610" xr:uid="{6B489ED8-5854-431D-A534-399F6A464015}"/>
    <cellStyle name="Comma 2 5 3 8 5 2" xfId="22144" xr:uid="{1BEF3CCE-A085-4145-873F-348454B2E972}"/>
    <cellStyle name="Comma 2 5 3 8 6" xfId="14262" xr:uid="{103D267C-40C9-430E-93FE-E88248389648}"/>
    <cellStyle name="Comma 2 5 3 8 7" xfId="3722" xr:uid="{B19DE136-9EB4-4B0B-87D8-AA96CB347EF6}"/>
    <cellStyle name="Comma 2 5 3 9" xfId="992" xr:uid="{00000000-0005-0000-0000-0000DD030000}"/>
    <cellStyle name="Comma 2 5 3 9 2" xfId="6357" xr:uid="{DC20404F-3053-4707-B1BD-8DA97A780A36}"/>
    <cellStyle name="Comma 2 5 3 9 2 2" xfId="16891" xr:uid="{030BAB88-372E-4A50-BDE4-FCDD66EEBF8F}"/>
    <cellStyle name="Comma 2 5 3 9 3" xfId="8985" xr:uid="{DA7E9C94-8A81-4836-8E82-97CC7A5980D5}"/>
    <cellStyle name="Comma 2 5 3 9 3 2" xfId="19519" xr:uid="{82638436-E177-4896-AEAF-AB179FBF0F69}"/>
    <cellStyle name="Comma 2 5 3 9 4" xfId="11612" xr:uid="{A16A079B-F356-4143-8294-04AAE16F3CAB}"/>
    <cellStyle name="Comma 2 5 3 9 4 2" xfId="22146" xr:uid="{AA0C65A3-4CDD-452F-84A7-80E30CF6FB3E}"/>
    <cellStyle name="Comma 2 5 3 9 5" xfId="14264" xr:uid="{EE63FD93-47E1-4399-B049-253BE3A90B6F}"/>
    <cellStyle name="Comma 2 5 3 9 6" xfId="3724" xr:uid="{85B87C95-FD6E-41E1-A711-BE07F03D2716}"/>
    <cellStyle name="Comma 2 5 4" xfId="993" xr:uid="{00000000-0005-0000-0000-0000DE030000}"/>
    <cellStyle name="Comma 2 5 4 10" xfId="994" xr:uid="{00000000-0005-0000-0000-0000DF030000}"/>
    <cellStyle name="Comma 2 5 4 10 2" xfId="6359" xr:uid="{A16F4B61-2F89-436C-B2AE-A54067315A4C}"/>
    <cellStyle name="Comma 2 5 4 10 2 2" xfId="16893" xr:uid="{3C3C47DA-B4F5-4C61-AC7F-2C1A2DE3CEC9}"/>
    <cellStyle name="Comma 2 5 4 10 3" xfId="8987" xr:uid="{407D78CF-F39D-4415-A8A7-5424B6FFF980}"/>
    <cellStyle name="Comma 2 5 4 10 3 2" xfId="19521" xr:uid="{EDF55FB9-9176-4F3E-A8AC-5271B435DADE}"/>
    <cellStyle name="Comma 2 5 4 10 4" xfId="11614" xr:uid="{E4B3E8E3-4801-4A51-88D9-4A070FD88F51}"/>
    <cellStyle name="Comma 2 5 4 10 4 2" xfId="22148" xr:uid="{CF8BEE2B-B7D3-431B-B3A3-80BD53825AD0}"/>
    <cellStyle name="Comma 2 5 4 10 5" xfId="14266" xr:uid="{4DDC8234-3337-4ABD-B854-9F6B4D5DD4F2}"/>
    <cellStyle name="Comma 2 5 4 10 6" xfId="3726" xr:uid="{30DCCA5F-6B86-4677-9618-E0A66C7FF5AF}"/>
    <cellStyle name="Comma 2 5 4 11" xfId="6358" xr:uid="{7898EE5C-3EA7-4260-9D17-F5F5CAB49E3E}"/>
    <cellStyle name="Comma 2 5 4 11 2" xfId="16892" xr:uid="{94C6491D-CB85-4F52-B350-BC231782AC49}"/>
    <cellStyle name="Comma 2 5 4 12" xfId="8986" xr:uid="{E76B7DBF-C670-4CBF-8C65-C6792B8FE818}"/>
    <cellStyle name="Comma 2 5 4 12 2" xfId="19520" xr:uid="{ADD1CE20-72A3-4516-872B-1F330E0160EE}"/>
    <cellStyle name="Comma 2 5 4 13" xfId="11613" xr:uid="{FF9A8A4B-3F31-46EC-89D0-B1A01D68E43C}"/>
    <cellStyle name="Comma 2 5 4 13 2" xfId="22147" xr:uid="{F6EB4DD0-53ED-4B8A-8383-33C377DD340F}"/>
    <cellStyle name="Comma 2 5 4 14" xfId="14265" xr:uid="{C382FB1C-1D24-4851-BA5A-74F58E8646A0}"/>
    <cellStyle name="Comma 2 5 4 15" xfId="3725" xr:uid="{66496AF7-14CF-4D68-A877-7C3563750783}"/>
    <cellStyle name="Comma 2 5 4 2" xfId="995" xr:uid="{00000000-0005-0000-0000-0000E0030000}"/>
    <cellStyle name="Comma 2 5 4 2 10" xfId="6360" xr:uid="{BE477439-A89C-4B65-AA03-A78E56F1650C}"/>
    <cellStyle name="Comma 2 5 4 2 10 2" xfId="16894" xr:uid="{AD50FB8E-1994-458B-82AB-A7C9B6EA5253}"/>
    <cellStyle name="Comma 2 5 4 2 11" xfId="8988" xr:uid="{93F7F112-74C9-4BEF-B38B-9CE9E6F496F4}"/>
    <cellStyle name="Comma 2 5 4 2 11 2" xfId="19522" xr:uid="{02073038-296B-462F-A4C6-A8439A914E68}"/>
    <cellStyle name="Comma 2 5 4 2 12" xfId="11615" xr:uid="{3709AB5D-2520-46AC-8065-821CA3C9E484}"/>
    <cellStyle name="Comma 2 5 4 2 12 2" xfId="22149" xr:uid="{4B95D533-4429-45FE-B6A2-0504551A6F65}"/>
    <cellStyle name="Comma 2 5 4 2 13" xfId="14267" xr:uid="{EB7F2AF5-F675-40CE-9A21-F4644274594D}"/>
    <cellStyle name="Comma 2 5 4 2 14" xfId="3727" xr:uid="{DD37E925-8B0E-436E-A93D-EA4298B40287}"/>
    <cellStyle name="Comma 2 5 4 2 2" xfId="996" xr:uid="{00000000-0005-0000-0000-0000E1030000}"/>
    <cellStyle name="Comma 2 5 4 2 2 2" xfId="997" xr:uid="{00000000-0005-0000-0000-0000E2030000}"/>
    <cellStyle name="Comma 2 5 4 2 2 2 2" xfId="998" xr:uid="{00000000-0005-0000-0000-0000E3030000}"/>
    <cellStyle name="Comma 2 5 4 2 2 2 2 2" xfId="6363" xr:uid="{C8B0E1C1-ABC1-4C8C-8B82-512779B5086C}"/>
    <cellStyle name="Comma 2 5 4 2 2 2 2 2 2" xfId="16897" xr:uid="{BD295268-B8DC-4BB9-AD70-24625002B652}"/>
    <cellStyle name="Comma 2 5 4 2 2 2 2 3" xfId="8991" xr:uid="{D041B6D1-2897-4714-A381-8764C8DACE2A}"/>
    <cellStyle name="Comma 2 5 4 2 2 2 2 3 2" xfId="19525" xr:uid="{2D5D43EB-4D92-47F5-A5DA-1D7619D4D5E6}"/>
    <cellStyle name="Comma 2 5 4 2 2 2 2 4" xfId="11618" xr:uid="{C88EFA4A-97AB-475F-BFF8-F553AD270166}"/>
    <cellStyle name="Comma 2 5 4 2 2 2 2 4 2" xfId="22152" xr:uid="{9DF991DE-CBAA-4A44-BC7E-7323A5D5AFA2}"/>
    <cellStyle name="Comma 2 5 4 2 2 2 2 5" xfId="14270" xr:uid="{30F16CC4-3390-4663-A5AA-EC8781547A74}"/>
    <cellStyle name="Comma 2 5 4 2 2 2 2 6" xfId="3730" xr:uid="{FD84B567-6200-4234-AD63-CBECEE96082F}"/>
    <cellStyle name="Comma 2 5 4 2 2 2 3" xfId="6362" xr:uid="{383FF668-D55C-439A-B1AE-502242791268}"/>
    <cellStyle name="Comma 2 5 4 2 2 2 3 2" xfId="16896" xr:uid="{06B85A61-FB11-420D-A370-7D9D6458E19A}"/>
    <cellStyle name="Comma 2 5 4 2 2 2 4" xfId="8990" xr:uid="{6D88FC5A-C6F2-43C0-B1FA-220C71138AB4}"/>
    <cellStyle name="Comma 2 5 4 2 2 2 4 2" xfId="19524" xr:uid="{92D21064-7326-4711-8560-5BA3E7D4C92A}"/>
    <cellStyle name="Comma 2 5 4 2 2 2 5" xfId="11617" xr:uid="{D0256DAF-5C7E-49DF-8540-3327AC1807C0}"/>
    <cellStyle name="Comma 2 5 4 2 2 2 5 2" xfId="22151" xr:uid="{E5DD47F9-6B6F-4FDD-B3A3-B520CA202E61}"/>
    <cellStyle name="Comma 2 5 4 2 2 2 6" xfId="14269" xr:uid="{583516E9-AF8B-4FDB-86B8-E29374E53F7A}"/>
    <cellStyle name="Comma 2 5 4 2 2 2 7" xfId="3729" xr:uid="{0BF1C9CD-A325-4B8F-9A92-4180C77BC03F}"/>
    <cellStyle name="Comma 2 5 4 2 2 3" xfId="999" xr:uid="{00000000-0005-0000-0000-0000E4030000}"/>
    <cellStyle name="Comma 2 5 4 2 2 3 2" xfId="6364" xr:uid="{92408B4E-ADEC-45CA-B8A8-C62E46F7BA48}"/>
    <cellStyle name="Comma 2 5 4 2 2 3 2 2" xfId="16898" xr:uid="{8CB34F17-C81C-482B-A3AE-7D92A5917A6B}"/>
    <cellStyle name="Comma 2 5 4 2 2 3 3" xfId="8992" xr:uid="{D2945F8C-AA91-46F4-BA31-2EE84B9A9FD1}"/>
    <cellStyle name="Comma 2 5 4 2 2 3 3 2" xfId="19526" xr:uid="{145C6736-04F2-4AFB-8BBB-BFABB076588B}"/>
    <cellStyle name="Comma 2 5 4 2 2 3 4" xfId="11619" xr:uid="{00DC1511-32DD-47C5-942D-E04D98654EB2}"/>
    <cellStyle name="Comma 2 5 4 2 2 3 4 2" xfId="22153" xr:uid="{7C8104BA-054A-42BC-884A-F4F01B38D0E6}"/>
    <cellStyle name="Comma 2 5 4 2 2 3 5" xfId="14271" xr:uid="{C0EBF74F-DEB0-4D3C-ABAB-BEE27F8971FF}"/>
    <cellStyle name="Comma 2 5 4 2 2 3 6" xfId="3731" xr:uid="{F2DFC322-774A-4142-B8A7-B421EDFC72E8}"/>
    <cellStyle name="Comma 2 5 4 2 2 4" xfId="1000" xr:uid="{00000000-0005-0000-0000-0000E5030000}"/>
    <cellStyle name="Comma 2 5 4 2 2 4 2" xfId="6365" xr:uid="{2F6AF271-2E42-4F21-A3F9-91DC1ECCC02B}"/>
    <cellStyle name="Comma 2 5 4 2 2 4 2 2" xfId="16899" xr:uid="{5AE144E2-22DA-4C55-A49D-1461899309CD}"/>
    <cellStyle name="Comma 2 5 4 2 2 4 3" xfId="8993" xr:uid="{1CB48DCB-162E-4A17-8D88-73BA71B84423}"/>
    <cellStyle name="Comma 2 5 4 2 2 4 3 2" xfId="19527" xr:uid="{8ECBF50B-366F-416B-94EF-0D493141E10C}"/>
    <cellStyle name="Comma 2 5 4 2 2 4 4" xfId="11620" xr:uid="{38022EBC-AB12-4446-8BED-AF7D6C9A523E}"/>
    <cellStyle name="Comma 2 5 4 2 2 4 4 2" xfId="22154" xr:uid="{40B63518-2AC5-4F55-811E-7D8C521AD4D7}"/>
    <cellStyle name="Comma 2 5 4 2 2 4 5" xfId="14272" xr:uid="{44144F86-5428-4882-A671-C0854CC7265C}"/>
    <cellStyle name="Comma 2 5 4 2 2 4 6" xfId="3732" xr:uid="{564585D8-3FE3-4370-87D6-F59B96010E9E}"/>
    <cellStyle name="Comma 2 5 4 2 2 5" xfId="6361" xr:uid="{913FE85C-7CB7-4BAF-8636-B08A822025BC}"/>
    <cellStyle name="Comma 2 5 4 2 2 5 2" xfId="16895" xr:uid="{90D98269-EABF-4954-B941-8EE409BD2B94}"/>
    <cellStyle name="Comma 2 5 4 2 2 6" xfId="8989" xr:uid="{730B2035-C40C-495E-BC7D-6038C8C59E2C}"/>
    <cellStyle name="Comma 2 5 4 2 2 6 2" xfId="19523" xr:uid="{7FA1099E-B132-4845-A3C8-DA5CEA42FB62}"/>
    <cellStyle name="Comma 2 5 4 2 2 7" xfId="11616" xr:uid="{D9A7E2C4-FA8B-4241-A1E6-ADD110A13AA5}"/>
    <cellStyle name="Comma 2 5 4 2 2 7 2" xfId="22150" xr:uid="{D346EE8B-C8A2-4443-BEA0-A8B4951D187B}"/>
    <cellStyle name="Comma 2 5 4 2 2 8" xfId="14268" xr:uid="{52E9F091-E6DD-451C-A494-DB6CF3A7A816}"/>
    <cellStyle name="Comma 2 5 4 2 2 9" xfId="3728" xr:uid="{BF0FA6F8-A2BA-490A-B5FA-87E941342D46}"/>
    <cellStyle name="Comma 2 5 4 2 3" xfId="1001" xr:uid="{00000000-0005-0000-0000-0000E6030000}"/>
    <cellStyle name="Comma 2 5 4 2 3 2" xfId="1002" xr:uid="{00000000-0005-0000-0000-0000E7030000}"/>
    <cellStyle name="Comma 2 5 4 2 3 2 2" xfId="1003" xr:uid="{00000000-0005-0000-0000-0000E8030000}"/>
    <cellStyle name="Comma 2 5 4 2 3 2 2 2" xfId="6368" xr:uid="{25786420-353F-4A2C-8393-BB7FC8D1BEEA}"/>
    <cellStyle name="Comma 2 5 4 2 3 2 2 2 2" xfId="16902" xr:uid="{68951AD2-776F-47BA-891F-4762207B4121}"/>
    <cellStyle name="Comma 2 5 4 2 3 2 2 3" xfId="8996" xr:uid="{AD967B36-1D8F-4219-855C-D55B01641B05}"/>
    <cellStyle name="Comma 2 5 4 2 3 2 2 3 2" xfId="19530" xr:uid="{BFBFAB8C-1F5A-43F7-8D8B-34C9FB53641D}"/>
    <cellStyle name="Comma 2 5 4 2 3 2 2 4" xfId="11623" xr:uid="{54FB17D6-73CB-4B3C-B0D0-AC30B5330306}"/>
    <cellStyle name="Comma 2 5 4 2 3 2 2 4 2" xfId="22157" xr:uid="{67AC01C6-F6BD-42C6-8D62-1A66751F6622}"/>
    <cellStyle name="Comma 2 5 4 2 3 2 2 5" xfId="14275" xr:uid="{5CF2A90E-E84C-4F2B-9D0A-BF267FE1D3B9}"/>
    <cellStyle name="Comma 2 5 4 2 3 2 2 6" xfId="3735" xr:uid="{64CE7E6E-C930-40E1-BCA9-E41484FBFF3B}"/>
    <cellStyle name="Comma 2 5 4 2 3 2 3" xfId="6367" xr:uid="{37F99CFE-8355-4FC3-9AC7-73F95C892A4E}"/>
    <cellStyle name="Comma 2 5 4 2 3 2 3 2" xfId="16901" xr:uid="{825D5A0E-D02C-4BD7-B8C6-F549E22395C4}"/>
    <cellStyle name="Comma 2 5 4 2 3 2 4" xfId="8995" xr:uid="{400A6D05-530B-4B1E-B407-293BBF788F8F}"/>
    <cellStyle name="Comma 2 5 4 2 3 2 4 2" xfId="19529" xr:uid="{E9D4482F-A125-469A-B1A7-9F4826454857}"/>
    <cellStyle name="Comma 2 5 4 2 3 2 5" xfId="11622" xr:uid="{72EEDCCA-26A7-42FD-8312-38BE73A727D0}"/>
    <cellStyle name="Comma 2 5 4 2 3 2 5 2" xfId="22156" xr:uid="{46225C44-4CC7-4DC1-8BC2-780F26BE84D9}"/>
    <cellStyle name="Comma 2 5 4 2 3 2 6" xfId="14274" xr:uid="{4B4DD094-5747-43CF-B569-CA2FFFA5C738}"/>
    <cellStyle name="Comma 2 5 4 2 3 2 7" xfId="3734" xr:uid="{E5F2FB91-1EF2-43A3-8CF1-B1DBAB24199A}"/>
    <cellStyle name="Comma 2 5 4 2 3 3" xfId="1004" xr:uid="{00000000-0005-0000-0000-0000E9030000}"/>
    <cellStyle name="Comma 2 5 4 2 3 3 2" xfId="6369" xr:uid="{1BC20747-E276-4F08-ACE8-DF7D745953EA}"/>
    <cellStyle name="Comma 2 5 4 2 3 3 2 2" xfId="16903" xr:uid="{B57BAC8B-A02D-40B7-B9E8-BA523EC36DA4}"/>
    <cellStyle name="Comma 2 5 4 2 3 3 3" xfId="8997" xr:uid="{8D1E2DB5-DF0C-4BCD-9A6E-6553F54BC651}"/>
    <cellStyle name="Comma 2 5 4 2 3 3 3 2" xfId="19531" xr:uid="{B126B5D8-86D1-4322-92EF-C33A26472A35}"/>
    <cellStyle name="Comma 2 5 4 2 3 3 4" xfId="11624" xr:uid="{927C6D39-B47E-4287-8069-F9A3CD7E7CC0}"/>
    <cellStyle name="Comma 2 5 4 2 3 3 4 2" xfId="22158" xr:uid="{4C81E6AB-3203-4A45-848E-F54FE764FB95}"/>
    <cellStyle name="Comma 2 5 4 2 3 3 5" xfId="14276" xr:uid="{AEE2AACD-CD5B-4430-8297-ECE440501F15}"/>
    <cellStyle name="Comma 2 5 4 2 3 3 6" xfId="3736" xr:uid="{074F655F-C68F-4983-B6CB-0C3062AA1FAE}"/>
    <cellStyle name="Comma 2 5 4 2 3 4" xfId="1005" xr:uid="{00000000-0005-0000-0000-0000EA030000}"/>
    <cellStyle name="Comma 2 5 4 2 3 4 2" xfId="6370" xr:uid="{4D07A57D-FC14-4EFF-A632-EFDE920652C6}"/>
    <cellStyle name="Comma 2 5 4 2 3 4 2 2" xfId="16904" xr:uid="{83F01185-9DE8-4353-92DA-25D0C07BFF65}"/>
    <cellStyle name="Comma 2 5 4 2 3 4 3" xfId="8998" xr:uid="{E117B963-C88E-4E12-9E9C-88C742BFA447}"/>
    <cellStyle name="Comma 2 5 4 2 3 4 3 2" xfId="19532" xr:uid="{C28B1778-2A78-430F-99DF-E42E26CB884A}"/>
    <cellStyle name="Comma 2 5 4 2 3 4 4" xfId="11625" xr:uid="{2518A341-0EF0-4D90-A22E-67FD77B9EA67}"/>
    <cellStyle name="Comma 2 5 4 2 3 4 4 2" xfId="22159" xr:uid="{C3DFDD54-30EE-46A9-B57E-4322AEE2CED1}"/>
    <cellStyle name="Comma 2 5 4 2 3 4 5" xfId="14277" xr:uid="{A1310CC9-E36B-4A63-BC97-7794850E8F0F}"/>
    <cellStyle name="Comma 2 5 4 2 3 4 6" xfId="3737" xr:uid="{6DA763DD-E5D4-4805-974C-E61A49942494}"/>
    <cellStyle name="Comma 2 5 4 2 3 5" xfId="6366" xr:uid="{2E769D08-2DFC-4541-AB25-326D4B312971}"/>
    <cellStyle name="Comma 2 5 4 2 3 5 2" xfId="16900" xr:uid="{D6DA6BEF-0740-4602-AAB8-381621011261}"/>
    <cellStyle name="Comma 2 5 4 2 3 6" xfId="8994" xr:uid="{F26AA618-EBF0-44E8-A9A0-412513EE28E3}"/>
    <cellStyle name="Comma 2 5 4 2 3 6 2" xfId="19528" xr:uid="{13345F7D-112C-4D64-8ECC-E3EA056B16DA}"/>
    <cellStyle name="Comma 2 5 4 2 3 7" xfId="11621" xr:uid="{8EDA578D-6D5D-41E4-9A2F-39D30B8FBF86}"/>
    <cellStyle name="Comma 2 5 4 2 3 7 2" xfId="22155" xr:uid="{67CE6D8B-C21E-4907-A3E4-17DEC13496A2}"/>
    <cellStyle name="Comma 2 5 4 2 3 8" xfId="14273" xr:uid="{B7D7E8CC-47D7-4B1C-9662-83917FA159C7}"/>
    <cellStyle name="Comma 2 5 4 2 3 9" xfId="3733" xr:uid="{5F4B67FA-7CF2-4760-B50E-9BBE4E6F67CE}"/>
    <cellStyle name="Comma 2 5 4 2 4" xfId="1006" xr:uid="{00000000-0005-0000-0000-0000EB030000}"/>
    <cellStyle name="Comma 2 5 4 2 4 2" xfId="1007" xr:uid="{00000000-0005-0000-0000-0000EC030000}"/>
    <cellStyle name="Comma 2 5 4 2 4 2 2" xfId="1008" xr:uid="{00000000-0005-0000-0000-0000ED030000}"/>
    <cellStyle name="Comma 2 5 4 2 4 2 2 2" xfId="6373" xr:uid="{9EEE971A-02BB-40DB-B025-DA1952F0F831}"/>
    <cellStyle name="Comma 2 5 4 2 4 2 2 2 2" xfId="16907" xr:uid="{C6D398FD-B5F5-41D4-A0D5-01730405A9F0}"/>
    <cellStyle name="Comma 2 5 4 2 4 2 2 3" xfId="9001" xr:uid="{2845CE57-38BA-48EE-9D58-DCF036995E05}"/>
    <cellStyle name="Comma 2 5 4 2 4 2 2 3 2" xfId="19535" xr:uid="{0736ED30-32AB-4582-9BA4-D78274C35A8C}"/>
    <cellStyle name="Comma 2 5 4 2 4 2 2 4" xfId="11628" xr:uid="{A528A4FF-1770-4BB6-B7E5-48928D5289CF}"/>
    <cellStyle name="Comma 2 5 4 2 4 2 2 4 2" xfId="22162" xr:uid="{3F2BA1B0-5B1B-484A-8465-660FEBA76A70}"/>
    <cellStyle name="Comma 2 5 4 2 4 2 2 5" xfId="14280" xr:uid="{D1CEA625-1F42-4923-9DE6-8A85A1CBAED8}"/>
    <cellStyle name="Comma 2 5 4 2 4 2 2 6" xfId="3740" xr:uid="{F3A88B83-50D1-4323-AB72-E3E18FA8A4D4}"/>
    <cellStyle name="Comma 2 5 4 2 4 2 3" xfId="6372" xr:uid="{8D6F41A6-0DBF-4503-8B61-4021129162AC}"/>
    <cellStyle name="Comma 2 5 4 2 4 2 3 2" xfId="16906" xr:uid="{76749E86-C3C8-4A60-8CAA-D3EEB7F7E32E}"/>
    <cellStyle name="Comma 2 5 4 2 4 2 4" xfId="9000" xr:uid="{9BFB8915-659C-4404-A462-B8DA2BE052C6}"/>
    <cellStyle name="Comma 2 5 4 2 4 2 4 2" xfId="19534" xr:uid="{13A5BD46-1EDE-4FF1-9B3D-9F527A54AE4E}"/>
    <cellStyle name="Comma 2 5 4 2 4 2 5" xfId="11627" xr:uid="{DFD99BB7-8014-4774-B248-35F2AE345D52}"/>
    <cellStyle name="Comma 2 5 4 2 4 2 5 2" xfId="22161" xr:uid="{4FC51FF8-69FD-4136-8E70-84A4097BC6BD}"/>
    <cellStyle name="Comma 2 5 4 2 4 2 6" xfId="14279" xr:uid="{8877174D-EEE2-41D5-A2DF-CEEB35596589}"/>
    <cellStyle name="Comma 2 5 4 2 4 2 7" xfId="3739" xr:uid="{7765567E-C693-49F3-8729-897974ED6DF1}"/>
    <cellStyle name="Comma 2 5 4 2 4 3" xfId="1009" xr:uid="{00000000-0005-0000-0000-0000EE030000}"/>
    <cellStyle name="Comma 2 5 4 2 4 3 2" xfId="6374" xr:uid="{25A73E7E-B8AF-42DA-819E-DBA1731A77D2}"/>
    <cellStyle name="Comma 2 5 4 2 4 3 2 2" xfId="16908" xr:uid="{3B395B6D-E94C-43F2-B821-36B725885BBE}"/>
    <cellStyle name="Comma 2 5 4 2 4 3 3" xfId="9002" xr:uid="{42C19F41-5467-470C-ACFE-93265CF82CDA}"/>
    <cellStyle name="Comma 2 5 4 2 4 3 3 2" xfId="19536" xr:uid="{965C2B03-2A14-4439-8218-FF7556C3EAAB}"/>
    <cellStyle name="Comma 2 5 4 2 4 3 4" xfId="11629" xr:uid="{B9B2C5A7-6C25-484B-8550-EC5BDB6DDB53}"/>
    <cellStyle name="Comma 2 5 4 2 4 3 4 2" xfId="22163" xr:uid="{64A2804A-688E-450F-89B7-B781A9D6FA27}"/>
    <cellStyle name="Comma 2 5 4 2 4 3 5" xfId="14281" xr:uid="{9FC4CC3F-54A7-49A4-AE51-7415370560F2}"/>
    <cellStyle name="Comma 2 5 4 2 4 3 6" xfId="3741" xr:uid="{59425EDF-06A4-4865-9D16-3320C4ABD8E3}"/>
    <cellStyle name="Comma 2 5 4 2 4 4" xfId="1010" xr:uid="{00000000-0005-0000-0000-0000EF030000}"/>
    <cellStyle name="Comma 2 5 4 2 4 4 2" xfId="6375" xr:uid="{91B3B1D4-5870-4F29-A480-2ABB6C731A41}"/>
    <cellStyle name="Comma 2 5 4 2 4 4 2 2" xfId="16909" xr:uid="{AFD02260-812F-4F51-B53A-BE979711E1BB}"/>
    <cellStyle name="Comma 2 5 4 2 4 4 3" xfId="9003" xr:uid="{465F80D8-4029-4F9F-830E-9FD15B0A98EE}"/>
    <cellStyle name="Comma 2 5 4 2 4 4 3 2" xfId="19537" xr:uid="{524522B1-778C-4B6B-8696-C878F1AA85DC}"/>
    <cellStyle name="Comma 2 5 4 2 4 4 4" xfId="11630" xr:uid="{5662B309-9259-45D0-8689-16004F8D2D1C}"/>
    <cellStyle name="Comma 2 5 4 2 4 4 4 2" xfId="22164" xr:uid="{04A0CF3B-AA08-4C0E-AC3D-9AC8BA6B1926}"/>
    <cellStyle name="Comma 2 5 4 2 4 4 5" xfId="14282" xr:uid="{5BDA1CF5-58B4-4E14-84D5-8727815BA2AB}"/>
    <cellStyle name="Comma 2 5 4 2 4 4 6" xfId="3742" xr:uid="{06DD8A9E-9EE6-4CFA-A5ED-1D976E28E95B}"/>
    <cellStyle name="Comma 2 5 4 2 4 5" xfId="6371" xr:uid="{026B0556-4C7C-44F6-A888-C51C54E42E68}"/>
    <cellStyle name="Comma 2 5 4 2 4 5 2" xfId="16905" xr:uid="{4BA930B9-B2D8-4A0C-9C51-64DE3472B149}"/>
    <cellStyle name="Comma 2 5 4 2 4 6" xfId="8999" xr:uid="{8188335E-217B-4DD7-A638-F1552EDD4D4F}"/>
    <cellStyle name="Comma 2 5 4 2 4 6 2" xfId="19533" xr:uid="{EFC7E4B6-7DDA-44F1-A03C-60DD5FE4FED2}"/>
    <cellStyle name="Comma 2 5 4 2 4 7" xfId="11626" xr:uid="{366F0757-B1DE-4EE5-B2B9-F2F6B07A4977}"/>
    <cellStyle name="Comma 2 5 4 2 4 7 2" xfId="22160" xr:uid="{77975E58-B383-4B83-AF14-A1B601A5714A}"/>
    <cellStyle name="Comma 2 5 4 2 4 8" xfId="14278" xr:uid="{9DDB4636-1212-4FFF-B4AB-552ECA62C1F5}"/>
    <cellStyle name="Comma 2 5 4 2 4 9" xfId="3738" xr:uid="{00D208FA-CAA1-4475-AFF6-288FFAC51A7F}"/>
    <cellStyle name="Comma 2 5 4 2 5" xfId="1011" xr:uid="{00000000-0005-0000-0000-0000F0030000}"/>
    <cellStyle name="Comma 2 5 4 2 5 2" xfId="1012" xr:uid="{00000000-0005-0000-0000-0000F1030000}"/>
    <cellStyle name="Comma 2 5 4 2 5 2 2" xfId="1013" xr:uid="{00000000-0005-0000-0000-0000F2030000}"/>
    <cellStyle name="Comma 2 5 4 2 5 2 2 2" xfId="6378" xr:uid="{0A530CD5-D76B-4A61-A4C7-4EB1AEB83E0A}"/>
    <cellStyle name="Comma 2 5 4 2 5 2 2 2 2" xfId="16912" xr:uid="{B18CDE64-48F2-471B-8B3D-F3776417AD22}"/>
    <cellStyle name="Comma 2 5 4 2 5 2 2 3" xfId="9006" xr:uid="{9A502D05-F5E5-4429-B762-0D0D48A82FF4}"/>
    <cellStyle name="Comma 2 5 4 2 5 2 2 3 2" xfId="19540" xr:uid="{9B6B5CDB-B5B4-412B-A6B1-417773EC9CFC}"/>
    <cellStyle name="Comma 2 5 4 2 5 2 2 4" xfId="11633" xr:uid="{1C636A3B-6037-4CE2-B96C-72D9A8273E39}"/>
    <cellStyle name="Comma 2 5 4 2 5 2 2 4 2" xfId="22167" xr:uid="{575FE672-4A3B-4E40-80C3-6BB6516C4D3D}"/>
    <cellStyle name="Comma 2 5 4 2 5 2 2 5" xfId="14285" xr:uid="{B6E33777-DEBF-45E5-ABF3-F0D869D5727B}"/>
    <cellStyle name="Comma 2 5 4 2 5 2 2 6" xfId="3745" xr:uid="{1660679C-5840-48E6-A6B3-8F0FBE27AF16}"/>
    <cellStyle name="Comma 2 5 4 2 5 2 3" xfId="6377" xr:uid="{15003132-CF4D-401F-B9FD-8DBFECAE45C2}"/>
    <cellStyle name="Comma 2 5 4 2 5 2 3 2" xfId="16911" xr:uid="{A9D03723-CA99-4802-A45E-91441D24F3C2}"/>
    <cellStyle name="Comma 2 5 4 2 5 2 4" xfId="9005" xr:uid="{E1D7727F-9F15-4C14-9903-4555CCA6E685}"/>
    <cellStyle name="Comma 2 5 4 2 5 2 4 2" xfId="19539" xr:uid="{302B4BA5-030B-466B-BC47-C69BB4577C20}"/>
    <cellStyle name="Comma 2 5 4 2 5 2 5" xfId="11632" xr:uid="{BBD33194-95D6-4EBF-91B9-CC1601DD0391}"/>
    <cellStyle name="Comma 2 5 4 2 5 2 5 2" xfId="22166" xr:uid="{0CC2FD3F-1C1E-4BA9-88C5-7485DFB727EF}"/>
    <cellStyle name="Comma 2 5 4 2 5 2 6" xfId="14284" xr:uid="{C14C4C3E-09D9-4BCF-A8AF-58D0898522B9}"/>
    <cellStyle name="Comma 2 5 4 2 5 2 7" xfId="3744" xr:uid="{A15E95BB-3D5B-48F9-99C5-18DF406AD1CB}"/>
    <cellStyle name="Comma 2 5 4 2 5 3" xfId="1014" xr:uid="{00000000-0005-0000-0000-0000F3030000}"/>
    <cellStyle name="Comma 2 5 4 2 5 3 2" xfId="6379" xr:uid="{A46C6E75-39C0-45FF-A201-446120BACC9E}"/>
    <cellStyle name="Comma 2 5 4 2 5 3 2 2" xfId="16913" xr:uid="{9186ED57-5DD9-469F-A551-05D2CF2C7A4E}"/>
    <cellStyle name="Comma 2 5 4 2 5 3 3" xfId="9007" xr:uid="{084B3AF7-82D3-4997-A97D-0D497971B680}"/>
    <cellStyle name="Comma 2 5 4 2 5 3 3 2" xfId="19541" xr:uid="{D907D86B-A033-4DEF-988B-5BC09C1DC3F5}"/>
    <cellStyle name="Comma 2 5 4 2 5 3 4" xfId="11634" xr:uid="{0E880ECF-4B0D-4131-9D5F-7F9457467401}"/>
    <cellStyle name="Comma 2 5 4 2 5 3 4 2" xfId="22168" xr:uid="{32CFD54D-A42F-4515-9138-3EE0C666E959}"/>
    <cellStyle name="Comma 2 5 4 2 5 3 5" xfId="14286" xr:uid="{A142C6DF-F835-4168-A5FD-5CDB0D21868E}"/>
    <cellStyle name="Comma 2 5 4 2 5 3 6" xfId="3746" xr:uid="{1FEBFCE3-AD9B-4568-83CC-2C38C53636E3}"/>
    <cellStyle name="Comma 2 5 4 2 5 4" xfId="1015" xr:uid="{00000000-0005-0000-0000-0000F4030000}"/>
    <cellStyle name="Comma 2 5 4 2 5 4 2" xfId="6380" xr:uid="{CF4056BC-A319-4559-9360-7BFC95502879}"/>
    <cellStyle name="Comma 2 5 4 2 5 4 2 2" xfId="16914" xr:uid="{15C8AA71-611E-4CC7-9651-9C068C08F5E1}"/>
    <cellStyle name="Comma 2 5 4 2 5 4 3" xfId="9008" xr:uid="{A386E9B9-A5E0-47F2-9A85-F7DDC1AB1540}"/>
    <cellStyle name="Comma 2 5 4 2 5 4 3 2" xfId="19542" xr:uid="{7E3FD770-9A58-4B3D-B51A-0C37B1F23022}"/>
    <cellStyle name="Comma 2 5 4 2 5 4 4" xfId="11635" xr:uid="{28F9C44D-3AE8-4FA8-91B1-CFEDF8BD9115}"/>
    <cellStyle name="Comma 2 5 4 2 5 4 4 2" xfId="22169" xr:uid="{C244F6D2-EC3A-4E95-97F0-247A0A3345B1}"/>
    <cellStyle name="Comma 2 5 4 2 5 4 5" xfId="14287" xr:uid="{4B2CF41E-6627-4887-9CE4-C97BE9EC5D4F}"/>
    <cellStyle name="Comma 2 5 4 2 5 4 6" xfId="3747" xr:uid="{26D27E10-108E-4AF5-9C88-83E5949B4B3B}"/>
    <cellStyle name="Comma 2 5 4 2 5 5" xfId="6376" xr:uid="{9ACC9689-F50D-44AD-A39A-AA1055249A57}"/>
    <cellStyle name="Comma 2 5 4 2 5 5 2" xfId="16910" xr:uid="{F1176636-6736-41DB-8E49-0203D7106F85}"/>
    <cellStyle name="Comma 2 5 4 2 5 6" xfId="9004" xr:uid="{C342AA15-4DF5-4728-9C0D-D8E1AF1EE795}"/>
    <cellStyle name="Comma 2 5 4 2 5 6 2" xfId="19538" xr:uid="{CBB1A693-E5E7-4EEE-BFEC-A4E2387D4206}"/>
    <cellStyle name="Comma 2 5 4 2 5 7" xfId="11631" xr:uid="{FACEC636-C298-45EE-9D85-CD73B1953B4A}"/>
    <cellStyle name="Comma 2 5 4 2 5 7 2" xfId="22165" xr:uid="{FF47727E-C565-4AD8-8B6D-CAB6E3B7A373}"/>
    <cellStyle name="Comma 2 5 4 2 5 8" xfId="14283" xr:uid="{FF3F027C-2DDF-4975-BCF1-17B1FFFFEF4D}"/>
    <cellStyle name="Comma 2 5 4 2 5 9" xfId="3743" xr:uid="{D989F28D-2A07-43E4-97BD-62468391E939}"/>
    <cellStyle name="Comma 2 5 4 2 6" xfId="1016" xr:uid="{00000000-0005-0000-0000-0000F5030000}"/>
    <cellStyle name="Comma 2 5 4 2 6 2" xfId="1017" xr:uid="{00000000-0005-0000-0000-0000F6030000}"/>
    <cellStyle name="Comma 2 5 4 2 6 2 2" xfId="6382" xr:uid="{AB9D052B-8939-471C-BBC6-1A28AE93DF3D}"/>
    <cellStyle name="Comma 2 5 4 2 6 2 2 2" xfId="16916" xr:uid="{5D169372-B9B4-4C02-8B92-FBE86EB56211}"/>
    <cellStyle name="Comma 2 5 4 2 6 2 3" xfId="9010" xr:uid="{4D722313-3CDA-469A-9E87-A969FB0BBDC0}"/>
    <cellStyle name="Comma 2 5 4 2 6 2 3 2" xfId="19544" xr:uid="{C187E2BA-B3FD-4DDD-AAB1-F59F2AF00444}"/>
    <cellStyle name="Comma 2 5 4 2 6 2 4" xfId="11637" xr:uid="{31F4D08A-F805-4DE7-BEF3-462895CEF2F3}"/>
    <cellStyle name="Comma 2 5 4 2 6 2 4 2" xfId="22171" xr:uid="{BEE72E5C-F790-419C-BB3E-00F3287000B1}"/>
    <cellStyle name="Comma 2 5 4 2 6 2 5" xfId="14289" xr:uid="{6221C176-DA27-42D8-9756-33B023D95127}"/>
    <cellStyle name="Comma 2 5 4 2 6 2 6" xfId="3749" xr:uid="{BF1A3DA6-E877-49E6-9BDD-0360B779FAF7}"/>
    <cellStyle name="Comma 2 5 4 2 6 3" xfId="1018" xr:uid="{00000000-0005-0000-0000-0000F7030000}"/>
    <cellStyle name="Comma 2 5 4 2 6 3 2" xfId="6383" xr:uid="{7E328813-7659-418D-9A2C-E7C30C303A15}"/>
    <cellStyle name="Comma 2 5 4 2 6 3 2 2" xfId="16917" xr:uid="{72993D92-0CD8-4710-AF64-97D805811129}"/>
    <cellStyle name="Comma 2 5 4 2 6 3 3" xfId="9011" xr:uid="{454932C9-69E6-437B-A5A0-0152D68938A1}"/>
    <cellStyle name="Comma 2 5 4 2 6 3 3 2" xfId="19545" xr:uid="{E928D958-887E-4400-BD8C-E676F4DA8B10}"/>
    <cellStyle name="Comma 2 5 4 2 6 3 4" xfId="11638" xr:uid="{945F8850-61C2-432C-AC7C-D1265335298B}"/>
    <cellStyle name="Comma 2 5 4 2 6 3 4 2" xfId="22172" xr:uid="{56D36B0C-789C-4698-8E45-0EBB5A6A79EF}"/>
    <cellStyle name="Comma 2 5 4 2 6 3 5" xfId="14290" xr:uid="{44BF1F72-9351-4FA5-A023-B0FDFD2AD492}"/>
    <cellStyle name="Comma 2 5 4 2 6 3 6" xfId="3750" xr:uid="{41B2BE37-313F-4475-B334-F40BD6E3BD02}"/>
    <cellStyle name="Comma 2 5 4 2 6 4" xfId="6381" xr:uid="{80BD080C-1F62-49DB-83D2-8F907C09BD1E}"/>
    <cellStyle name="Comma 2 5 4 2 6 4 2" xfId="16915" xr:uid="{8D3F85A4-A373-4B8C-8BF6-0173C1C2B176}"/>
    <cellStyle name="Comma 2 5 4 2 6 5" xfId="9009" xr:uid="{84B49497-9EA4-48F9-B464-73F0CCF944DC}"/>
    <cellStyle name="Comma 2 5 4 2 6 5 2" xfId="19543" xr:uid="{4E30FF5E-E5BD-48C6-847B-8F23C6E9E82E}"/>
    <cellStyle name="Comma 2 5 4 2 6 6" xfId="11636" xr:uid="{6909D9B8-6262-4F9E-BA1D-37B54943B92C}"/>
    <cellStyle name="Comma 2 5 4 2 6 6 2" xfId="22170" xr:uid="{42AF9B1F-CD81-45D7-B4A3-03D2105D2572}"/>
    <cellStyle name="Comma 2 5 4 2 6 7" xfId="14288" xr:uid="{07517ED9-0981-448C-85A8-E5343ED378F8}"/>
    <cellStyle name="Comma 2 5 4 2 6 8" xfId="3748" xr:uid="{4FEB2D99-5AF7-47AC-9B29-F36A989B9FFC}"/>
    <cellStyle name="Comma 2 5 4 2 7" xfId="1019" xr:uid="{00000000-0005-0000-0000-0000F8030000}"/>
    <cellStyle name="Comma 2 5 4 2 7 2" xfId="1020" xr:uid="{00000000-0005-0000-0000-0000F9030000}"/>
    <cellStyle name="Comma 2 5 4 2 7 2 2" xfId="6385" xr:uid="{B19443A8-DBDE-4BDF-9462-06C17D75C75C}"/>
    <cellStyle name="Comma 2 5 4 2 7 2 2 2" xfId="16919" xr:uid="{08A84243-E196-4549-AAAE-EC8709E59666}"/>
    <cellStyle name="Comma 2 5 4 2 7 2 3" xfId="9013" xr:uid="{EEA63199-A0B5-4DAF-BBDE-95164E4B0106}"/>
    <cellStyle name="Comma 2 5 4 2 7 2 3 2" xfId="19547" xr:uid="{875A9A3A-AF60-4910-A7E9-67BD1E7A1E0D}"/>
    <cellStyle name="Comma 2 5 4 2 7 2 4" xfId="11640" xr:uid="{00A385EE-4A03-43BE-90C8-4C8A03E5B653}"/>
    <cellStyle name="Comma 2 5 4 2 7 2 4 2" xfId="22174" xr:uid="{60E9624B-2C79-46E3-B0FC-97639248490B}"/>
    <cellStyle name="Comma 2 5 4 2 7 2 5" xfId="14292" xr:uid="{2C732AF4-477C-4E4D-9DDD-5ACE73DE021C}"/>
    <cellStyle name="Comma 2 5 4 2 7 2 6" xfId="3752" xr:uid="{5660C06A-8C73-4B8A-8CB6-07FAD61A2FB7}"/>
    <cellStyle name="Comma 2 5 4 2 7 3" xfId="6384" xr:uid="{05DEE091-FEC5-47E7-BF57-84305904B7F0}"/>
    <cellStyle name="Comma 2 5 4 2 7 3 2" xfId="16918" xr:uid="{F8726DD8-D575-47A4-85CC-4EE77EA01611}"/>
    <cellStyle name="Comma 2 5 4 2 7 4" xfId="9012" xr:uid="{DA07AF4D-58A2-4647-AE48-0A703B117CD8}"/>
    <cellStyle name="Comma 2 5 4 2 7 4 2" xfId="19546" xr:uid="{A09CB56D-5003-413C-9371-4E33D62B567C}"/>
    <cellStyle name="Comma 2 5 4 2 7 5" xfId="11639" xr:uid="{3595FC67-CB78-4E3C-80E3-5D36AD20281F}"/>
    <cellStyle name="Comma 2 5 4 2 7 5 2" xfId="22173" xr:uid="{E260D7FF-3ED1-486A-A9A4-7FDF9DBE3EAB}"/>
    <cellStyle name="Comma 2 5 4 2 7 6" xfId="14291" xr:uid="{9AACB57D-6D6F-4F22-AB25-B8631FF62C7E}"/>
    <cellStyle name="Comma 2 5 4 2 7 7" xfId="3751" xr:uid="{B7F9B5A6-9B8E-4393-9A1C-4ECA04AAC66A}"/>
    <cellStyle name="Comma 2 5 4 2 8" xfId="1021" xr:uid="{00000000-0005-0000-0000-0000FA030000}"/>
    <cellStyle name="Comma 2 5 4 2 8 2" xfId="6386" xr:uid="{769899CA-3052-4938-A910-F52729354CBF}"/>
    <cellStyle name="Comma 2 5 4 2 8 2 2" xfId="16920" xr:uid="{89BF5848-03F8-42C0-949A-EE509D745B48}"/>
    <cellStyle name="Comma 2 5 4 2 8 3" xfId="9014" xr:uid="{8FB99820-9E28-49E7-8B74-EF5C58AA0576}"/>
    <cellStyle name="Comma 2 5 4 2 8 3 2" xfId="19548" xr:uid="{8D492015-6F8F-4FF3-8126-DD40925B8DB3}"/>
    <cellStyle name="Comma 2 5 4 2 8 4" xfId="11641" xr:uid="{8B3496EE-2854-4AA1-A303-38E27906653F}"/>
    <cellStyle name="Comma 2 5 4 2 8 4 2" xfId="22175" xr:uid="{4A7B3245-0311-41DA-A937-C65FCDF71B19}"/>
    <cellStyle name="Comma 2 5 4 2 8 5" xfId="14293" xr:uid="{07A7D796-A989-4BF8-9287-1802663299A4}"/>
    <cellStyle name="Comma 2 5 4 2 8 6" xfId="3753" xr:uid="{90D5DC37-82D1-4589-9648-BD411078FCBB}"/>
    <cellStyle name="Comma 2 5 4 2 9" xfId="1022" xr:uid="{00000000-0005-0000-0000-0000FB030000}"/>
    <cellStyle name="Comma 2 5 4 2 9 2" xfId="6387" xr:uid="{6F4F349A-4B67-41C5-B58C-E89E9FB54F3E}"/>
    <cellStyle name="Comma 2 5 4 2 9 2 2" xfId="16921" xr:uid="{8D59056B-6FF7-4A10-9C1D-1B9099A8DFFC}"/>
    <cellStyle name="Comma 2 5 4 2 9 3" xfId="9015" xr:uid="{5F7C869A-5381-48A4-A699-143B39322FD4}"/>
    <cellStyle name="Comma 2 5 4 2 9 3 2" xfId="19549" xr:uid="{0CF82AB4-5DF2-493D-8507-958E877C1DAC}"/>
    <cellStyle name="Comma 2 5 4 2 9 4" xfId="11642" xr:uid="{E4AD5AAD-07BC-4B7E-B3E4-DF102615A0F6}"/>
    <cellStyle name="Comma 2 5 4 2 9 4 2" xfId="22176" xr:uid="{78518C79-2EE7-43BF-A9F6-72746E2A32C6}"/>
    <cellStyle name="Comma 2 5 4 2 9 5" xfId="14294" xr:uid="{8899A045-581F-45FF-AC17-39403EF024C0}"/>
    <cellStyle name="Comma 2 5 4 2 9 6" xfId="3754" xr:uid="{BF226F74-EA79-4072-A00C-54314EB43A46}"/>
    <cellStyle name="Comma 2 5 4 3" xfId="1023" xr:uid="{00000000-0005-0000-0000-0000FC030000}"/>
    <cellStyle name="Comma 2 5 4 3 2" xfId="1024" xr:uid="{00000000-0005-0000-0000-0000FD030000}"/>
    <cellStyle name="Comma 2 5 4 3 2 2" xfId="1025" xr:uid="{00000000-0005-0000-0000-0000FE030000}"/>
    <cellStyle name="Comma 2 5 4 3 2 2 2" xfId="6390" xr:uid="{8B17B569-67AC-48B4-B966-4B62423D95BF}"/>
    <cellStyle name="Comma 2 5 4 3 2 2 2 2" xfId="16924" xr:uid="{CEDFD466-7703-444A-921C-DE6DAEBD2219}"/>
    <cellStyle name="Comma 2 5 4 3 2 2 3" xfId="9018" xr:uid="{0369E9C1-93BD-44E2-8CF0-8DDEFD8125F5}"/>
    <cellStyle name="Comma 2 5 4 3 2 2 3 2" xfId="19552" xr:uid="{C6A4A879-8667-4E40-89E6-8A295FE3950C}"/>
    <cellStyle name="Comma 2 5 4 3 2 2 4" xfId="11645" xr:uid="{4FF394A6-917E-4D4B-940E-198416CC8089}"/>
    <cellStyle name="Comma 2 5 4 3 2 2 4 2" xfId="22179" xr:uid="{7A23CC60-7A93-4C2F-A623-79096750C37E}"/>
    <cellStyle name="Comma 2 5 4 3 2 2 5" xfId="14297" xr:uid="{CA0F3C81-91FB-49D1-961A-3D675C1C182E}"/>
    <cellStyle name="Comma 2 5 4 3 2 2 6" xfId="3757" xr:uid="{1BE2AE4B-4A47-4856-855B-9BC9CAE20B96}"/>
    <cellStyle name="Comma 2 5 4 3 2 3" xfId="6389" xr:uid="{0C01E396-05F4-40A2-8606-7F2630A60389}"/>
    <cellStyle name="Comma 2 5 4 3 2 3 2" xfId="16923" xr:uid="{B75E0393-998D-4D96-9B0F-844D0A85FB4A}"/>
    <cellStyle name="Comma 2 5 4 3 2 4" xfId="9017" xr:uid="{1CC67696-CAC2-465C-A8F4-928AF209E20A}"/>
    <cellStyle name="Comma 2 5 4 3 2 4 2" xfId="19551" xr:uid="{9A70217A-B92D-4DE5-B502-891AB1738F74}"/>
    <cellStyle name="Comma 2 5 4 3 2 5" xfId="11644" xr:uid="{D6544E9A-78C3-426E-947E-F2A4196AE3E4}"/>
    <cellStyle name="Comma 2 5 4 3 2 5 2" xfId="22178" xr:uid="{FCE4E829-C271-45E1-A1A2-93B9D7C16DD5}"/>
    <cellStyle name="Comma 2 5 4 3 2 6" xfId="14296" xr:uid="{549E2520-61C3-4603-B300-3F95FC644146}"/>
    <cellStyle name="Comma 2 5 4 3 2 7" xfId="3756" xr:uid="{9C582BED-4C54-4416-BAD4-11DBBA899DF6}"/>
    <cellStyle name="Comma 2 5 4 3 3" xfId="1026" xr:uid="{00000000-0005-0000-0000-0000FF030000}"/>
    <cellStyle name="Comma 2 5 4 3 3 2" xfId="6391" xr:uid="{B69C17C8-346B-45BB-8CAC-547041C0381F}"/>
    <cellStyle name="Comma 2 5 4 3 3 2 2" xfId="16925" xr:uid="{75F8749A-74F3-43E2-97DC-5078BE9E1181}"/>
    <cellStyle name="Comma 2 5 4 3 3 3" xfId="9019" xr:uid="{B336DBE0-9E1B-4C1B-AABE-E83E88697625}"/>
    <cellStyle name="Comma 2 5 4 3 3 3 2" xfId="19553" xr:uid="{A74FEB4E-F9D8-4886-9807-7237018D1830}"/>
    <cellStyle name="Comma 2 5 4 3 3 4" xfId="11646" xr:uid="{7A165A18-7874-4BB8-BF76-45D16F9D1D94}"/>
    <cellStyle name="Comma 2 5 4 3 3 4 2" xfId="22180" xr:uid="{09BDE9E2-E5F9-4F82-B4D3-78C2A44A8D71}"/>
    <cellStyle name="Comma 2 5 4 3 3 5" xfId="14298" xr:uid="{2DF2C240-102A-4407-8235-DF860896BB99}"/>
    <cellStyle name="Comma 2 5 4 3 3 6" xfId="3758" xr:uid="{2A4AEF9C-69DB-4879-931E-FB624AAEB7D3}"/>
    <cellStyle name="Comma 2 5 4 3 4" xfId="1027" xr:uid="{00000000-0005-0000-0000-000000040000}"/>
    <cellStyle name="Comma 2 5 4 3 4 2" xfId="6392" xr:uid="{A780438F-EBDF-4760-ABBC-07371BE8D029}"/>
    <cellStyle name="Comma 2 5 4 3 4 2 2" xfId="16926" xr:uid="{D1117A1E-0221-4831-B7ED-53E7A86F6848}"/>
    <cellStyle name="Comma 2 5 4 3 4 3" xfId="9020" xr:uid="{B3697559-CC8F-4C11-BF82-4953FE0E1582}"/>
    <cellStyle name="Comma 2 5 4 3 4 3 2" xfId="19554" xr:uid="{CE463C0E-DFDD-4572-AB62-B2ECCADA25C5}"/>
    <cellStyle name="Comma 2 5 4 3 4 4" xfId="11647" xr:uid="{BBFB9CE2-9960-4B4A-A72B-66A78FAD7F56}"/>
    <cellStyle name="Comma 2 5 4 3 4 4 2" xfId="22181" xr:uid="{DB90F7A6-4C6C-45D6-99FA-4B68BED6A2AA}"/>
    <cellStyle name="Comma 2 5 4 3 4 5" xfId="14299" xr:uid="{6E8CA3F8-B52E-44A7-9B8D-76F1305FA4B7}"/>
    <cellStyle name="Comma 2 5 4 3 4 6" xfId="3759" xr:uid="{865D56BC-7512-4B70-8873-13BFC2A0F77E}"/>
    <cellStyle name="Comma 2 5 4 3 5" xfId="6388" xr:uid="{9E5709CF-9131-4D72-8298-4B3A7B198C97}"/>
    <cellStyle name="Comma 2 5 4 3 5 2" xfId="16922" xr:uid="{173663CF-283F-4768-9965-9B2F57C2533A}"/>
    <cellStyle name="Comma 2 5 4 3 6" xfId="9016" xr:uid="{BC6A71A8-CF66-43CD-BD11-859DD2C24489}"/>
    <cellStyle name="Comma 2 5 4 3 6 2" xfId="19550" xr:uid="{1783949D-E610-4C48-86A4-F9AF338B8306}"/>
    <cellStyle name="Comma 2 5 4 3 7" xfId="11643" xr:uid="{34DBA978-AA52-4F30-B153-DCA38BA4AEC3}"/>
    <cellStyle name="Comma 2 5 4 3 7 2" xfId="22177" xr:uid="{063921F2-E7A7-484F-B31A-2600780F8BEC}"/>
    <cellStyle name="Comma 2 5 4 3 8" xfId="14295" xr:uid="{F370AB9F-AC14-4986-820B-F5069DCAFD4F}"/>
    <cellStyle name="Comma 2 5 4 3 9" xfId="3755" xr:uid="{B23E5413-92F1-446F-93BD-3B925CBB0B50}"/>
    <cellStyle name="Comma 2 5 4 4" xfId="1028" xr:uid="{00000000-0005-0000-0000-000001040000}"/>
    <cellStyle name="Comma 2 5 4 4 2" xfId="1029" xr:uid="{00000000-0005-0000-0000-000002040000}"/>
    <cellStyle name="Comma 2 5 4 4 2 2" xfId="1030" xr:uid="{00000000-0005-0000-0000-000003040000}"/>
    <cellStyle name="Comma 2 5 4 4 2 2 2" xfId="6395" xr:uid="{9DA862E9-E3C1-4A48-830F-589ACA1F61F8}"/>
    <cellStyle name="Comma 2 5 4 4 2 2 2 2" xfId="16929" xr:uid="{146E04EB-40F1-4894-9EF8-615F99A83D80}"/>
    <cellStyle name="Comma 2 5 4 4 2 2 3" xfId="9023" xr:uid="{DDE73E07-1C99-4AB4-99F5-BC0C40ADF0BA}"/>
    <cellStyle name="Comma 2 5 4 4 2 2 3 2" xfId="19557" xr:uid="{975E3A48-7FE7-454E-A942-F7EC9BA042D2}"/>
    <cellStyle name="Comma 2 5 4 4 2 2 4" xfId="11650" xr:uid="{E8B969BE-C75E-4206-81A4-CDA6F12CC2CE}"/>
    <cellStyle name="Comma 2 5 4 4 2 2 4 2" xfId="22184" xr:uid="{AC60E118-0F7C-4C51-B906-782264B9FE99}"/>
    <cellStyle name="Comma 2 5 4 4 2 2 5" xfId="14302" xr:uid="{13CB6501-FEAC-4B03-9388-FC6C60160AC9}"/>
    <cellStyle name="Comma 2 5 4 4 2 2 6" xfId="3762" xr:uid="{7E2C5C69-8AA8-4756-8DF7-DD87948011EA}"/>
    <cellStyle name="Comma 2 5 4 4 2 3" xfId="6394" xr:uid="{FAF6E48F-47A4-4B33-B62E-B7FE9E01EE95}"/>
    <cellStyle name="Comma 2 5 4 4 2 3 2" xfId="16928" xr:uid="{1F5E5242-5350-4CA0-BCBC-9F89C68AB3CD}"/>
    <cellStyle name="Comma 2 5 4 4 2 4" xfId="9022" xr:uid="{07EAAF04-4BB3-444E-999A-57B97BB37427}"/>
    <cellStyle name="Comma 2 5 4 4 2 4 2" xfId="19556" xr:uid="{CC729F99-176C-4C98-8C63-B16DCC762B1B}"/>
    <cellStyle name="Comma 2 5 4 4 2 5" xfId="11649" xr:uid="{93F08D82-65CB-4C0F-85B9-5C04C67D64F3}"/>
    <cellStyle name="Comma 2 5 4 4 2 5 2" xfId="22183" xr:uid="{0AAEC081-D41D-4EF4-B898-ADC359AD4D17}"/>
    <cellStyle name="Comma 2 5 4 4 2 6" xfId="14301" xr:uid="{3E5139C0-D9A8-484B-9973-5DB52E0DC171}"/>
    <cellStyle name="Comma 2 5 4 4 2 7" xfId="3761" xr:uid="{51621C8E-8827-4EE3-BC14-87A3E752B6EA}"/>
    <cellStyle name="Comma 2 5 4 4 3" xfId="1031" xr:uid="{00000000-0005-0000-0000-000004040000}"/>
    <cellStyle name="Comma 2 5 4 4 3 2" xfId="6396" xr:uid="{BBAD1175-2D5A-48AA-8097-12BF6E71CFA1}"/>
    <cellStyle name="Comma 2 5 4 4 3 2 2" xfId="16930" xr:uid="{1E27381B-52AC-401C-9E85-83BBFD0B673F}"/>
    <cellStyle name="Comma 2 5 4 4 3 3" xfId="9024" xr:uid="{1E80D622-5C4F-47D5-AD86-884768B231F0}"/>
    <cellStyle name="Comma 2 5 4 4 3 3 2" xfId="19558" xr:uid="{C7614828-9768-4E19-BA9D-C822139886CB}"/>
    <cellStyle name="Comma 2 5 4 4 3 4" xfId="11651" xr:uid="{802D03E9-D888-4C00-ABE4-C7DEE3914E5B}"/>
    <cellStyle name="Comma 2 5 4 4 3 4 2" xfId="22185" xr:uid="{E3F086C4-FCD6-4AAB-916B-AF02590ACE3B}"/>
    <cellStyle name="Comma 2 5 4 4 3 5" xfId="14303" xr:uid="{1A49444B-8551-4013-A3E7-0D3389D2A9C0}"/>
    <cellStyle name="Comma 2 5 4 4 3 6" xfId="3763" xr:uid="{E6E6EDFF-1B70-4E56-AD10-A12A97F4870F}"/>
    <cellStyle name="Comma 2 5 4 4 4" xfId="1032" xr:uid="{00000000-0005-0000-0000-000005040000}"/>
    <cellStyle name="Comma 2 5 4 4 4 2" xfId="6397" xr:uid="{8D1A7FA2-83FD-404F-886C-CF68BDF6CA06}"/>
    <cellStyle name="Comma 2 5 4 4 4 2 2" xfId="16931" xr:uid="{075A8DB5-AA4D-47B2-910A-7BBA4BD8863E}"/>
    <cellStyle name="Comma 2 5 4 4 4 3" xfId="9025" xr:uid="{437005C7-A302-40B5-ACCC-F4790FA7FAD6}"/>
    <cellStyle name="Comma 2 5 4 4 4 3 2" xfId="19559" xr:uid="{F7692430-99B4-4E0B-9F95-ABBDD56C2193}"/>
    <cellStyle name="Comma 2 5 4 4 4 4" xfId="11652" xr:uid="{A3021F3F-E498-4A14-8BD3-B38B89B59254}"/>
    <cellStyle name="Comma 2 5 4 4 4 4 2" xfId="22186" xr:uid="{F6361206-C851-43D6-856B-67B0197D62A9}"/>
    <cellStyle name="Comma 2 5 4 4 4 5" xfId="14304" xr:uid="{B6511350-0CD4-41FE-AA0E-5D206586B8B2}"/>
    <cellStyle name="Comma 2 5 4 4 4 6" xfId="3764" xr:uid="{1684759A-9848-4D84-A935-9188E068E017}"/>
    <cellStyle name="Comma 2 5 4 4 5" xfId="6393" xr:uid="{58A4373C-B990-4722-A0FD-C250534906DD}"/>
    <cellStyle name="Comma 2 5 4 4 5 2" xfId="16927" xr:uid="{EC74B605-9633-4EB4-86A8-1CD9A5D01B3E}"/>
    <cellStyle name="Comma 2 5 4 4 6" xfId="9021" xr:uid="{4604E675-502F-4F93-A7CE-99D1B804D670}"/>
    <cellStyle name="Comma 2 5 4 4 6 2" xfId="19555" xr:uid="{F0A67C2E-17CA-472E-8884-216751F83248}"/>
    <cellStyle name="Comma 2 5 4 4 7" xfId="11648" xr:uid="{901E020D-DCC9-4E4C-A442-82C0EBE622EB}"/>
    <cellStyle name="Comma 2 5 4 4 7 2" xfId="22182" xr:uid="{8E3971B4-DD5C-4D90-A039-A4B22278537C}"/>
    <cellStyle name="Comma 2 5 4 4 8" xfId="14300" xr:uid="{6673F7E0-D163-4926-8773-EE658316DC8C}"/>
    <cellStyle name="Comma 2 5 4 4 9" xfId="3760" xr:uid="{6585FC7A-8B0A-41BA-98B4-3CD4A7E6B7CE}"/>
    <cellStyle name="Comma 2 5 4 5" xfId="1033" xr:uid="{00000000-0005-0000-0000-000006040000}"/>
    <cellStyle name="Comma 2 5 4 5 2" xfId="1034" xr:uid="{00000000-0005-0000-0000-000007040000}"/>
    <cellStyle name="Comma 2 5 4 5 2 2" xfId="1035" xr:uid="{00000000-0005-0000-0000-000008040000}"/>
    <cellStyle name="Comma 2 5 4 5 2 2 2" xfId="6400" xr:uid="{321D3523-0050-4877-9CEC-6CE24297C045}"/>
    <cellStyle name="Comma 2 5 4 5 2 2 2 2" xfId="16934" xr:uid="{081ED994-5FC8-47C7-97A8-D6015988B51A}"/>
    <cellStyle name="Comma 2 5 4 5 2 2 3" xfId="9028" xr:uid="{479358C0-64D4-46B8-B77A-5BAD549E9943}"/>
    <cellStyle name="Comma 2 5 4 5 2 2 3 2" xfId="19562" xr:uid="{C33A8F55-0CC3-4CE0-8970-AB2CDFB137D3}"/>
    <cellStyle name="Comma 2 5 4 5 2 2 4" xfId="11655" xr:uid="{1F928FC9-969D-47F7-B6E6-7369AFB7730E}"/>
    <cellStyle name="Comma 2 5 4 5 2 2 4 2" xfId="22189" xr:uid="{C2932D2A-FC41-4476-BE12-20132B8D5A3C}"/>
    <cellStyle name="Comma 2 5 4 5 2 2 5" xfId="14307" xr:uid="{E15B360F-0F9F-4DEC-A13C-C2584CEAB58B}"/>
    <cellStyle name="Comma 2 5 4 5 2 2 6" xfId="3767" xr:uid="{1CCF5C32-92C9-4CB7-8E6A-BB50F0EC486E}"/>
    <cellStyle name="Comma 2 5 4 5 2 3" xfId="6399" xr:uid="{2278750D-F413-4954-A7F6-1D5F7509FA1D}"/>
    <cellStyle name="Comma 2 5 4 5 2 3 2" xfId="16933" xr:uid="{39180D0C-0414-4A9E-A668-C10AE10F498A}"/>
    <cellStyle name="Comma 2 5 4 5 2 4" xfId="9027" xr:uid="{5D9A0F27-8A95-40AE-85BE-6A46FE030F23}"/>
    <cellStyle name="Comma 2 5 4 5 2 4 2" xfId="19561" xr:uid="{EDC3E477-67AE-4880-A738-FD2CD8BF8594}"/>
    <cellStyle name="Comma 2 5 4 5 2 5" xfId="11654" xr:uid="{BA9FB014-CCD3-4459-857A-9F133FACD1DA}"/>
    <cellStyle name="Comma 2 5 4 5 2 5 2" xfId="22188" xr:uid="{C32FC684-AAB5-43EA-98B1-86BA8747E2DB}"/>
    <cellStyle name="Comma 2 5 4 5 2 6" xfId="14306" xr:uid="{6AF418A9-9A94-42B6-AC6C-6FBAFD394B6E}"/>
    <cellStyle name="Comma 2 5 4 5 2 7" xfId="3766" xr:uid="{D0439DD6-6644-4217-839D-99AAD667AE1E}"/>
    <cellStyle name="Comma 2 5 4 5 3" xfId="1036" xr:uid="{00000000-0005-0000-0000-000009040000}"/>
    <cellStyle name="Comma 2 5 4 5 3 2" xfId="6401" xr:uid="{A20700FB-BA95-4090-B84C-980B66DFC0EF}"/>
    <cellStyle name="Comma 2 5 4 5 3 2 2" xfId="16935" xr:uid="{471B5AE7-564D-43D3-A82D-1BE99BC93434}"/>
    <cellStyle name="Comma 2 5 4 5 3 3" xfId="9029" xr:uid="{4584757A-1865-4E3D-B87C-1AED7688CCC9}"/>
    <cellStyle name="Comma 2 5 4 5 3 3 2" xfId="19563" xr:uid="{C1FBE0F0-F294-4CAD-90AE-F88E891E9CF6}"/>
    <cellStyle name="Comma 2 5 4 5 3 4" xfId="11656" xr:uid="{B8FD6B70-934B-4C30-943E-BF02CE33B4C0}"/>
    <cellStyle name="Comma 2 5 4 5 3 4 2" xfId="22190" xr:uid="{FBAC3924-16C8-4A41-8149-E5DE83F9DA1E}"/>
    <cellStyle name="Comma 2 5 4 5 3 5" xfId="14308" xr:uid="{BF352D82-F28E-43E8-B694-ED79E65E6CD5}"/>
    <cellStyle name="Comma 2 5 4 5 3 6" xfId="3768" xr:uid="{DCF03655-5832-42CE-96B8-7D429E46A8B1}"/>
    <cellStyle name="Comma 2 5 4 5 4" xfId="1037" xr:uid="{00000000-0005-0000-0000-00000A040000}"/>
    <cellStyle name="Comma 2 5 4 5 4 2" xfId="6402" xr:uid="{010D31B2-4691-4EBB-BBBB-0BCF8E509598}"/>
    <cellStyle name="Comma 2 5 4 5 4 2 2" xfId="16936" xr:uid="{F173A0AF-6C6D-4B66-A102-7B38E2756B82}"/>
    <cellStyle name="Comma 2 5 4 5 4 3" xfId="9030" xr:uid="{1844EB4A-AD7B-4EBC-914E-85F95D7DA1F3}"/>
    <cellStyle name="Comma 2 5 4 5 4 3 2" xfId="19564" xr:uid="{2B324D6E-A8E0-4AA7-BFD0-9FF2086CAAD5}"/>
    <cellStyle name="Comma 2 5 4 5 4 4" xfId="11657" xr:uid="{D101EFDE-FBF1-4622-98C9-D5DB3D6F9D77}"/>
    <cellStyle name="Comma 2 5 4 5 4 4 2" xfId="22191" xr:uid="{1C32C1D9-E18A-4C2B-B7BE-A757D98A78E1}"/>
    <cellStyle name="Comma 2 5 4 5 4 5" xfId="14309" xr:uid="{0A5A17C5-A470-460E-8FE1-9FF097481BA4}"/>
    <cellStyle name="Comma 2 5 4 5 4 6" xfId="3769" xr:uid="{ACF502A9-D2B9-434F-80DE-A0D8D50476C1}"/>
    <cellStyle name="Comma 2 5 4 5 5" xfId="6398" xr:uid="{2612E750-50FA-4E0F-822B-FE5B75452791}"/>
    <cellStyle name="Comma 2 5 4 5 5 2" xfId="16932" xr:uid="{F12AC2F9-F8C4-421F-B173-A3B5F14DDF2B}"/>
    <cellStyle name="Comma 2 5 4 5 6" xfId="9026" xr:uid="{542E4A55-15FA-470B-B802-D25CC52B84BF}"/>
    <cellStyle name="Comma 2 5 4 5 6 2" xfId="19560" xr:uid="{4DEA3033-CE65-40E6-9EBE-C6F247DC0B0D}"/>
    <cellStyle name="Comma 2 5 4 5 7" xfId="11653" xr:uid="{690D7A74-29F0-41FD-931F-47B11DE35543}"/>
    <cellStyle name="Comma 2 5 4 5 7 2" xfId="22187" xr:uid="{5A141658-80B9-4E28-A397-DB2D5891CB63}"/>
    <cellStyle name="Comma 2 5 4 5 8" xfId="14305" xr:uid="{3EF33974-9D6C-4613-9B7E-5963A81C549B}"/>
    <cellStyle name="Comma 2 5 4 5 9" xfId="3765" xr:uid="{52F8F7EC-0AD4-430E-8393-138087A94796}"/>
    <cellStyle name="Comma 2 5 4 6" xfId="1038" xr:uid="{00000000-0005-0000-0000-00000B040000}"/>
    <cellStyle name="Comma 2 5 4 6 2" xfId="1039" xr:uid="{00000000-0005-0000-0000-00000C040000}"/>
    <cellStyle name="Comma 2 5 4 6 2 2" xfId="1040" xr:uid="{00000000-0005-0000-0000-00000D040000}"/>
    <cellStyle name="Comma 2 5 4 6 2 2 2" xfId="6405" xr:uid="{D3980533-3735-49EC-A278-AAD19AC0AB30}"/>
    <cellStyle name="Comma 2 5 4 6 2 2 2 2" xfId="16939" xr:uid="{D33745E3-06BA-4230-AA98-D4C342FA62D6}"/>
    <cellStyle name="Comma 2 5 4 6 2 2 3" xfId="9033" xr:uid="{91093D5C-CE2F-4D8C-96B2-155E9E20C3B5}"/>
    <cellStyle name="Comma 2 5 4 6 2 2 3 2" xfId="19567" xr:uid="{09D44B9F-C571-4A5C-9BF0-595DA58CA5A1}"/>
    <cellStyle name="Comma 2 5 4 6 2 2 4" xfId="11660" xr:uid="{1E566661-BB2E-4369-9C96-2931A75A3DBB}"/>
    <cellStyle name="Comma 2 5 4 6 2 2 4 2" xfId="22194" xr:uid="{48798167-705D-4411-8C95-CE4222762ACD}"/>
    <cellStyle name="Comma 2 5 4 6 2 2 5" xfId="14312" xr:uid="{FE655A21-7D41-4DBA-B370-CD1DD534C2B0}"/>
    <cellStyle name="Comma 2 5 4 6 2 2 6" xfId="3772" xr:uid="{504D8FC1-F75C-40CD-BA8E-DD6D817AFC4B}"/>
    <cellStyle name="Comma 2 5 4 6 2 3" xfId="6404" xr:uid="{70A91F6B-0C35-4843-A9B8-DA703258DCAD}"/>
    <cellStyle name="Comma 2 5 4 6 2 3 2" xfId="16938" xr:uid="{601D4D69-7550-44D1-A24B-4FC59BAD0CD8}"/>
    <cellStyle name="Comma 2 5 4 6 2 4" xfId="9032" xr:uid="{0E783458-C340-426E-A0FE-A2C75E38DB29}"/>
    <cellStyle name="Comma 2 5 4 6 2 4 2" xfId="19566" xr:uid="{9E646599-98C8-4B8A-B044-F75F9F9BBF88}"/>
    <cellStyle name="Comma 2 5 4 6 2 5" xfId="11659" xr:uid="{35B72849-A031-47AD-B737-453080B12FBA}"/>
    <cellStyle name="Comma 2 5 4 6 2 5 2" xfId="22193" xr:uid="{030128AC-DAB7-4EF0-841A-0B8456E0B769}"/>
    <cellStyle name="Comma 2 5 4 6 2 6" xfId="14311" xr:uid="{63DC2C7D-78CC-4083-A8EC-35BA1723DA51}"/>
    <cellStyle name="Comma 2 5 4 6 2 7" xfId="3771" xr:uid="{892B7836-01A6-44FD-BF6E-93A9F08792FC}"/>
    <cellStyle name="Comma 2 5 4 6 3" xfId="1041" xr:uid="{00000000-0005-0000-0000-00000E040000}"/>
    <cellStyle name="Comma 2 5 4 6 3 2" xfId="6406" xr:uid="{CB049604-4B4E-4986-A5CE-B5D93913E1D2}"/>
    <cellStyle name="Comma 2 5 4 6 3 2 2" xfId="16940" xr:uid="{51B56D48-76FA-464F-AD56-2623FA46ED63}"/>
    <cellStyle name="Comma 2 5 4 6 3 3" xfId="9034" xr:uid="{EB94DCAF-6381-4FE3-A935-0F6AE3A68C84}"/>
    <cellStyle name="Comma 2 5 4 6 3 3 2" xfId="19568" xr:uid="{1EEA475D-82ED-467E-BDC3-E6F94B8BC159}"/>
    <cellStyle name="Comma 2 5 4 6 3 4" xfId="11661" xr:uid="{76EDF0E2-A29C-4533-9E9D-7696088C96E7}"/>
    <cellStyle name="Comma 2 5 4 6 3 4 2" xfId="22195" xr:uid="{58B37113-3F1C-4EA8-89CA-E976BF35DF7E}"/>
    <cellStyle name="Comma 2 5 4 6 3 5" xfId="14313" xr:uid="{92418944-5C93-48A8-9761-32C0E3D3E878}"/>
    <cellStyle name="Comma 2 5 4 6 3 6" xfId="3773" xr:uid="{1C413D1D-57EC-4770-8FF3-9E46C175AC46}"/>
    <cellStyle name="Comma 2 5 4 6 4" xfId="1042" xr:uid="{00000000-0005-0000-0000-00000F040000}"/>
    <cellStyle name="Comma 2 5 4 6 4 2" xfId="6407" xr:uid="{27208F23-96B1-4818-8B1C-3699EFD53D4D}"/>
    <cellStyle name="Comma 2 5 4 6 4 2 2" xfId="16941" xr:uid="{18E863C5-3B28-4845-9A02-26EB32B65B65}"/>
    <cellStyle name="Comma 2 5 4 6 4 3" xfId="9035" xr:uid="{233EB18A-BA00-45E7-857B-99FDADB768C0}"/>
    <cellStyle name="Comma 2 5 4 6 4 3 2" xfId="19569" xr:uid="{E72611B6-8C0B-42C1-A587-278114FEBA9C}"/>
    <cellStyle name="Comma 2 5 4 6 4 4" xfId="11662" xr:uid="{D3AAC1BB-5882-4CC3-869B-67CCCBB07772}"/>
    <cellStyle name="Comma 2 5 4 6 4 4 2" xfId="22196" xr:uid="{28C81717-4E63-4D1D-8B60-398418283755}"/>
    <cellStyle name="Comma 2 5 4 6 4 5" xfId="14314" xr:uid="{42D773B0-0C5C-49B7-A4FF-8F87322F163A}"/>
    <cellStyle name="Comma 2 5 4 6 4 6" xfId="3774" xr:uid="{D5CB43BC-E722-4AF3-A1A9-CF2AEE91DDCE}"/>
    <cellStyle name="Comma 2 5 4 6 5" xfId="6403" xr:uid="{3DCF2B25-FDF1-4D07-97D5-3CF6CA1CE56B}"/>
    <cellStyle name="Comma 2 5 4 6 5 2" xfId="16937" xr:uid="{1B6B5AE6-82AC-4A2D-A41D-F059DBBA9236}"/>
    <cellStyle name="Comma 2 5 4 6 6" xfId="9031" xr:uid="{4308F67C-B8DC-41C3-A832-2C46E20786D2}"/>
    <cellStyle name="Comma 2 5 4 6 6 2" xfId="19565" xr:uid="{44842646-5DBE-4ADB-94F5-E6E6EB4FD69A}"/>
    <cellStyle name="Comma 2 5 4 6 7" xfId="11658" xr:uid="{639B8DF8-75E2-4FB9-B72D-F5434E7EA5B5}"/>
    <cellStyle name="Comma 2 5 4 6 7 2" xfId="22192" xr:uid="{FB74C561-2D13-4145-938B-2D402D6F71AB}"/>
    <cellStyle name="Comma 2 5 4 6 8" xfId="14310" xr:uid="{77E0707E-1226-4A7F-908E-D8CFA5D66D90}"/>
    <cellStyle name="Comma 2 5 4 6 9" xfId="3770" xr:uid="{E23DE4A0-56DA-44BD-A363-65C3F44769FA}"/>
    <cellStyle name="Comma 2 5 4 7" xfId="1043" xr:uid="{00000000-0005-0000-0000-000010040000}"/>
    <cellStyle name="Comma 2 5 4 7 2" xfId="1044" xr:uid="{00000000-0005-0000-0000-000011040000}"/>
    <cellStyle name="Comma 2 5 4 7 2 2" xfId="6409" xr:uid="{D7B6AD10-B443-4C85-B9A3-66EBC71F3A22}"/>
    <cellStyle name="Comma 2 5 4 7 2 2 2" xfId="16943" xr:uid="{F3A696F9-A622-410F-898B-7CF8A5314CC9}"/>
    <cellStyle name="Comma 2 5 4 7 2 3" xfId="9037" xr:uid="{C4144D1B-ED54-42B7-BB7D-8EAC67D19B39}"/>
    <cellStyle name="Comma 2 5 4 7 2 3 2" xfId="19571" xr:uid="{79FF05CB-0114-4FF8-96DC-73A0D98458A4}"/>
    <cellStyle name="Comma 2 5 4 7 2 4" xfId="11664" xr:uid="{89ECD36B-4480-4D0A-AA76-EFA470B0C6EB}"/>
    <cellStyle name="Comma 2 5 4 7 2 4 2" xfId="22198" xr:uid="{E2634B2A-6B9B-4FCB-8E06-6D889BF5F5D9}"/>
    <cellStyle name="Comma 2 5 4 7 2 5" xfId="14316" xr:uid="{56361DC0-EAB0-4E32-915C-F147B6E8157D}"/>
    <cellStyle name="Comma 2 5 4 7 2 6" xfId="3776" xr:uid="{E26CA314-DA07-4556-A9E7-404C9AF176D4}"/>
    <cellStyle name="Comma 2 5 4 7 3" xfId="1045" xr:uid="{00000000-0005-0000-0000-000012040000}"/>
    <cellStyle name="Comma 2 5 4 7 3 2" xfId="6410" xr:uid="{2B7559B2-B393-409E-A9B2-500CD4BAE913}"/>
    <cellStyle name="Comma 2 5 4 7 3 2 2" xfId="16944" xr:uid="{2A5C0584-A7C1-434D-A59E-B493DFA0C9A2}"/>
    <cellStyle name="Comma 2 5 4 7 3 3" xfId="9038" xr:uid="{67660440-E0B2-4138-899D-FEAC960DDFD7}"/>
    <cellStyle name="Comma 2 5 4 7 3 3 2" xfId="19572" xr:uid="{62975C6C-03E5-460C-AC8F-081D24FBBDBD}"/>
    <cellStyle name="Comma 2 5 4 7 3 4" xfId="11665" xr:uid="{04C406B1-DCC5-44F9-94F4-7910A9144CDC}"/>
    <cellStyle name="Comma 2 5 4 7 3 4 2" xfId="22199" xr:uid="{3B52989C-039D-448B-B28D-BF52B4FD3469}"/>
    <cellStyle name="Comma 2 5 4 7 3 5" xfId="14317" xr:uid="{2932F209-5216-4273-9B7A-419067ACAEBB}"/>
    <cellStyle name="Comma 2 5 4 7 3 6" xfId="3777" xr:uid="{871449B4-B1A8-4C6F-88CD-46B9C6275DE2}"/>
    <cellStyle name="Comma 2 5 4 7 4" xfId="6408" xr:uid="{461DBC30-D3A4-473C-BE83-67ACBE40BF23}"/>
    <cellStyle name="Comma 2 5 4 7 4 2" xfId="16942" xr:uid="{73B670B0-D5CC-4893-9FB3-3AFA92C99A2D}"/>
    <cellStyle name="Comma 2 5 4 7 5" xfId="9036" xr:uid="{864377C3-235F-4929-BC05-FECE10B1839E}"/>
    <cellStyle name="Comma 2 5 4 7 5 2" xfId="19570" xr:uid="{96909CCE-877B-45B9-AB77-0B140118C254}"/>
    <cellStyle name="Comma 2 5 4 7 6" xfId="11663" xr:uid="{6E9A4DE4-757F-4B9B-B138-42E518221905}"/>
    <cellStyle name="Comma 2 5 4 7 6 2" xfId="22197" xr:uid="{4D726806-9439-484B-877A-7A39B3DBB069}"/>
    <cellStyle name="Comma 2 5 4 7 7" xfId="14315" xr:uid="{31BD787F-7729-4353-B568-3B4DF5868EB0}"/>
    <cellStyle name="Comma 2 5 4 7 8" xfId="3775" xr:uid="{283F4DA0-27FB-4A8C-AB32-3633417EA2C2}"/>
    <cellStyle name="Comma 2 5 4 8" xfId="1046" xr:uid="{00000000-0005-0000-0000-000013040000}"/>
    <cellStyle name="Comma 2 5 4 8 2" xfId="1047" xr:uid="{00000000-0005-0000-0000-000014040000}"/>
    <cellStyle name="Comma 2 5 4 8 2 2" xfId="6412" xr:uid="{3B95A855-327A-45AF-B83D-2B532B8FDE50}"/>
    <cellStyle name="Comma 2 5 4 8 2 2 2" xfId="16946" xr:uid="{A2620A42-748B-4041-89CF-6C3243E7ACBB}"/>
    <cellStyle name="Comma 2 5 4 8 2 3" xfId="9040" xr:uid="{63DE55C6-D629-47C7-91AA-43E5B0EEFDCF}"/>
    <cellStyle name="Comma 2 5 4 8 2 3 2" xfId="19574" xr:uid="{9C9AA813-21BF-47F2-AC38-FFD3DB7D5B6F}"/>
    <cellStyle name="Comma 2 5 4 8 2 4" xfId="11667" xr:uid="{5E8DAFE5-4975-49E7-AFD7-B0FD54CFD6D2}"/>
    <cellStyle name="Comma 2 5 4 8 2 4 2" xfId="22201" xr:uid="{AAAF9678-4417-4C4D-B902-58D3E39BFE19}"/>
    <cellStyle name="Comma 2 5 4 8 2 5" xfId="14319" xr:uid="{E54684DE-5B48-4C6E-B60F-F0908D10D960}"/>
    <cellStyle name="Comma 2 5 4 8 2 6" xfId="3779" xr:uid="{74DDE0A9-2C49-40C5-9567-EDC58CEAA4C9}"/>
    <cellStyle name="Comma 2 5 4 8 3" xfId="6411" xr:uid="{6A758A4E-FC28-44BB-B0D1-F290372A2C9B}"/>
    <cellStyle name="Comma 2 5 4 8 3 2" xfId="16945" xr:uid="{60EFE36C-9BD1-4D46-A118-B2C95CBBF17E}"/>
    <cellStyle name="Comma 2 5 4 8 4" xfId="9039" xr:uid="{2851B149-A72E-4374-85FF-810A4A252F7F}"/>
    <cellStyle name="Comma 2 5 4 8 4 2" xfId="19573" xr:uid="{C44122B6-991E-46D4-A880-36BBA54892A2}"/>
    <cellStyle name="Comma 2 5 4 8 5" xfId="11666" xr:uid="{1E5329EE-D310-47FE-8C66-41AF49A99A13}"/>
    <cellStyle name="Comma 2 5 4 8 5 2" xfId="22200" xr:uid="{A338A5D5-E657-41E5-9191-093B216062C8}"/>
    <cellStyle name="Comma 2 5 4 8 6" xfId="14318" xr:uid="{1A408BC4-C756-4D7C-96D6-C9AAB6D24B31}"/>
    <cellStyle name="Comma 2 5 4 8 7" xfId="3778" xr:uid="{CF04E4A4-227A-40B5-9CEA-CCDDB87F0CCD}"/>
    <cellStyle name="Comma 2 5 4 9" xfId="1048" xr:uid="{00000000-0005-0000-0000-000015040000}"/>
    <cellStyle name="Comma 2 5 4 9 2" xfId="6413" xr:uid="{1DFEB969-B7D6-4467-BF07-71011E9A52E0}"/>
    <cellStyle name="Comma 2 5 4 9 2 2" xfId="16947" xr:uid="{9B3943D6-3167-4357-BFDA-AB5F5C7C4B20}"/>
    <cellStyle name="Comma 2 5 4 9 3" xfId="9041" xr:uid="{7C3A89A5-A33F-4E36-A9A0-82703B357965}"/>
    <cellStyle name="Comma 2 5 4 9 3 2" xfId="19575" xr:uid="{3B584FCC-415C-4388-A9E7-3AA0DA4EFF50}"/>
    <cellStyle name="Comma 2 5 4 9 4" xfId="11668" xr:uid="{5FB24A35-DEDE-49F8-A782-C1BB2FD71E45}"/>
    <cellStyle name="Comma 2 5 4 9 4 2" xfId="22202" xr:uid="{1BCF7113-9EAC-4340-B1A7-3887DB08863A}"/>
    <cellStyle name="Comma 2 5 4 9 5" xfId="14320" xr:uid="{24A02C8E-E09C-4FB6-8E0F-F4809F8F0B72}"/>
    <cellStyle name="Comma 2 5 4 9 6" xfId="3780" xr:uid="{EFFC31AD-AC93-42F5-88A9-0192A7E32AEF}"/>
    <cellStyle name="Comma 2 5 5" xfId="1049" xr:uid="{00000000-0005-0000-0000-000016040000}"/>
    <cellStyle name="Comma 2 5 5 10" xfId="6414" xr:uid="{0A1AE1FE-1362-4FBD-B46B-C10EEE5CFDAD}"/>
    <cellStyle name="Comma 2 5 5 10 2" xfId="16948" xr:uid="{3B8A9C22-CC31-47E4-B565-37DF6855D767}"/>
    <cellStyle name="Comma 2 5 5 11" xfId="9042" xr:uid="{7E965A15-9233-49C4-8F15-35F97117E409}"/>
    <cellStyle name="Comma 2 5 5 11 2" xfId="19576" xr:uid="{02B0E762-9B04-4C5E-BDEC-6D3A2085E099}"/>
    <cellStyle name="Comma 2 5 5 12" xfId="11669" xr:uid="{6A3B671B-7C06-43B6-BF2C-365EBCF14871}"/>
    <cellStyle name="Comma 2 5 5 12 2" xfId="22203" xr:uid="{3BB38AD3-1D0A-44A0-BCCE-746CB2DC580D}"/>
    <cellStyle name="Comma 2 5 5 13" xfId="14321" xr:uid="{6B7D7E8B-CDB8-47D7-BEA3-ACF398C0DCC4}"/>
    <cellStyle name="Comma 2 5 5 14" xfId="3781" xr:uid="{CFEC19E1-DD38-44B2-8A2A-DE671D471416}"/>
    <cellStyle name="Comma 2 5 5 2" xfId="1050" xr:uid="{00000000-0005-0000-0000-000017040000}"/>
    <cellStyle name="Comma 2 5 5 2 2" xfId="1051" xr:uid="{00000000-0005-0000-0000-000018040000}"/>
    <cellStyle name="Comma 2 5 5 2 2 2" xfId="1052" xr:uid="{00000000-0005-0000-0000-000019040000}"/>
    <cellStyle name="Comma 2 5 5 2 2 2 2" xfId="6417" xr:uid="{9B30F14B-62D1-4F9B-A8DD-F0029359C874}"/>
    <cellStyle name="Comma 2 5 5 2 2 2 2 2" xfId="16951" xr:uid="{764C572D-42EF-4354-8CC3-77838DD6B5F2}"/>
    <cellStyle name="Comma 2 5 5 2 2 2 3" xfId="9045" xr:uid="{4B65B9AB-4ABD-4E9D-A7DC-563F7E821FAE}"/>
    <cellStyle name="Comma 2 5 5 2 2 2 3 2" xfId="19579" xr:uid="{2A03B5EA-AFA5-4459-9156-96625E2F0D80}"/>
    <cellStyle name="Comma 2 5 5 2 2 2 4" xfId="11672" xr:uid="{11DD955D-0F21-4166-A823-0C8C6B9BFB86}"/>
    <cellStyle name="Comma 2 5 5 2 2 2 4 2" xfId="22206" xr:uid="{FA9DFE70-AEE8-4DFB-B408-519B1523463E}"/>
    <cellStyle name="Comma 2 5 5 2 2 2 5" xfId="14324" xr:uid="{B938AF67-A433-4D97-9B91-60433C8B9DA2}"/>
    <cellStyle name="Comma 2 5 5 2 2 2 6" xfId="3784" xr:uid="{3AD81B6B-5A63-4A93-A247-EA0FAF19D04C}"/>
    <cellStyle name="Comma 2 5 5 2 2 3" xfId="6416" xr:uid="{BBC99780-0AF3-4192-9E70-8A31205BDAA3}"/>
    <cellStyle name="Comma 2 5 5 2 2 3 2" xfId="16950" xr:uid="{13CF8861-D0CF-4124-9654-2C9ADCFADAED}"/>
    <cellStyle name="Comma 2 5 5 2 2 4" xfId="9044" xr:uid="{B5573AD4-35BB-4CEC-B891-F8B41DADCC1A}"/>
    <cellStyle name="Comma 2 5 5 2 2 4 2" xfId="19578" xr:uid="{96CE72F6-DDDB-4969-A11B-97B0CAEDFBE9}"/>
    <cellStyle name="Comma 2 5 5 2 2 5" xfId="11671" xr:uid="{D0DCB1C7-9C14-40F5-9F9F-CEBCF95214C2}"/>
    <cellStyle name="Comma 2 5 5 2 2 5 2" xfId="22205" xr:uid="{F3DEF329-AD81-496D-BBDF-4304AD9208A7}"/>
    <cellStyle name="Comma 2 5 5 2 2 6" xfId="14323" xr:uid="{EC2A035A-FFB2-492A-A412-CA09944F5D76}"/>
    <cellStyle name="Comma 2 5 5 2 2 7" xfId="3783" xr:uid="{A968D32B-41CD-4636-A566-8795D389102F}"/>
    <cellStyle name="Comma 2 5 5 2 3" xfId="1053" xr:uid="{00000000-0005-0000-0000-00001A040000}"/>
    <cellStyle name="Comma 2 5 5 2 3 2" xfId="6418" xr:uid="{D80E0C49-39ED-415E-BAD5-DF6939C29EDD}"/>
    <cellStyle name="Comma 2 5 5 2 3 2 2" xfId="16952" xr:uid="{8004BA67-5A83-4FA5-BB7C-D8CC83E3BBCC}"/>
    <cellStyle name="Comma 2 5 5 2 3 3" xfId="9046" xr:uid="{BF6B8D7F-EFA0-4DFD-81D8-116CF083D91B}"/>
    <cellStyle name="Comma 2 5 5 2 3 3 2" xfId="19580" xr:uid="{6B31FD76-DFA4-416C-B8BC-FE077B7727EA}"/>
    <cellStyle name="Comma 2 5 5 2 3 4" xfId="11673" xr:uid="{78349177-B6B5-486E-81A6-8FD729D94827}"/>
    <cellStyle name="Comma 2 5 5 2 3 4 2" xfId="22207" xr:uid="{3FC11E1D-A85D-40B1-917D-207F46CDC8A8}"/>
    <cellStyle name="Comma 2 5 5 2 3 5" xfId="14325" xr:uid="{8F1987B0-7C40-478D-B108-22872A7FA22E}"/>
    <cellStyle name="Comma 2 5 5 2 3 6" xfId="3785" xr:uid="{BE504421-7BEF-46FC-BF6C-E7DA8D51C480}"/>
    <cellStyle name="Comma 2 5 5 2 4" xfId="1054" xr:uid="{00000000-0005-0000-0000-00001B040000}"/>
    <cellStyle name="Comma 2 5 5 2 4 2" xfId="6419" xr:uid="{383901DC-826D-4CD5-AFFB-346352B567AA}"/>
    <cellStyle name="Comma 2 5 5 2 4 2 2" xfId="16953" xr:uid="{2EC82437-E651-4BEC-A010-523D6E590002}"/>
    <cellStyle name="Comma 2 5 5 2 4 3" xfId="9047" xr:uid="{81B67AF6-53FB-488F-877A-601BC89ABB4F}"/>
    <cellStyle name="Comma 2 5 5 2 4 3 2" xfId="19581" xr:uid="{F651836C-40B8-4860-B207-517ADAF06C06}"/>
    <cellStyle name="Comma 2 5 5 2 4 4" xfId="11674" xr:uid="{6301D687-49CC-4540-B6EE-475B72359FCB}"/>
    <cellStyle name="Comma 2 5 5 2 4 4 2" xfId="22208" xr:uid="{C0EC62BB-895B-4D76-A152-BE0A3EB9432F}"/>
    <cellStyle name="Comma 2 5 5 2 4 5" xfId="14326" xr:uid="{6AC64112-D8CA-4869-AB5B-428DBBFA0FC5}"/>
    <cellStyle name="Comma 2 5 5 2 4 6" xfId="3786" xr:uid="{9A257E1A-BC28-4AE0-8B9F-2ABA19A66741}"/>
    <cellStyle name="Comma 2 5 5 2 5" xfId="6415" xr:uid="{6186B577-1690-4635-B0C4-581F83FEA086}"/>
    <cellStyle name="Comma 2 5 5 2 5 2" xfId="16949" xr:uid="{D26C1FCA-8591-4908-9067-AB405C2A3DB6}"/>
    <cellStyle name="Comma 2 5 5 2 6" xfId="9043" xr:uid="{F3D67D3D-1EFA-4466-BC5E-0BE757B2AD16}"/>
    <cellStyle name="Comma 2 5 5 2 6 2" xfId="19577" xr:uid="{6379CF4E-D501-48DC-85A1-D8277E5A222A}"/>
    <cellStyle name="Comma 2 5 5 2 7" xfId="11670" xr:uid="{FFF7CFD5-5A0C-43F0-AEA0-DD42B12BA886}"/>
    <cellStyle name="Comma 2 5 5 2 7 2" xfId="22204" xr:uid="{5B97224C-86A2-4FC2-A54D-4D066A271E33}"/>
    <cellStyle name="Comma 2 5 5 2 8" xfId="14322" xr:uid="{4E2ABDAC-C218-41D9-9CF4-E20FB44F0F28}"/>
    <cellStyle name="Comma 2 5 5 2 9" xfId="3782" xr:uid="{F08ECAD8-742D-4382-904D-E6B8084C149C}"/>
    <cellStyle name="Comma 2 5 5 3" xfId="1055" xr:uid="{00000000-0005-0000-0000-00001C040000}"/>
    <cellStyle name="Comma 2 5 5 3 2" xfId="1056" xr:uid="{00000000-0005-0000-0000-00001D040000}"/>
    <cellStyle name="Comma 2 5 5 3 2 2" xfId="1057" xr:uid="{00000000-0005-0000-0000-00001E040000}"/>
    <cellStyle name="Comma 2 5 5 3 2 2 2" xfId="6422" xr:uid="{BE295E34-2835-4621-8555-1B8DF8902EDE}"/>
    <cellStyle name="Comma 2 5 5 3 2 2 2 2" xfId="16956" xr:uid="{03DAA7A8-F8AB-46A1-ACB4-BA1FD0B9156E}"/>
    <cellStyle name="Comma 2 5 5 3 2 2 3" xfId="9050" xr:uid="{F4725228-509D-4C5D-B6EF-02A87D11ACC9}"/>
    <cellStyle name="Comma 2 5 5 3 2 2 3 2" xfId="19584" xr:uid="{672C5E15-85D3-4C93-9439-FAA044853B8E}"/>
    <cellStyle name="Comma 2 5 5 3 2 2 4" xfId="11677" xr:uid="{80CB549F-B314-4E9A-958C-41342EE888CA}"/>
    <cellStyle name="Comma 2 5 5 3 2 2 4 2" xfId="22211" xr:uid="{D19A017E-B4AF-4E6D-8207-0DACDBA2454B}"/>
    <cellStyle name="Comma 2 5 5 3 2 2 5" xfId="14329" xr:uid="{A8FB7F64-A157-4A63-A1B0-3708EC4019EB}"/>
    <cellStyle name="Comma 2 5 5 3 2 2 6" xfId="3789" xr:uid="{AB5AC457-E0B6-497A-86B9-50D30287DD3A}"/>
    <cellStyle name="Comma 2 5 5 3 2 3" xfId="6421" xr:uid="{559C5287-B33D-46F4-A435-BD991778A6B8}"/>
    <cellStyle name="Comma 2 5 5 3 2 3 2" xfId="16955" xr:uid="{8519964E-973A-48A2-B938-2087396D30A1}"/>
    <cellStyle name="Comma 2 5 5 3 2 4" xfId="9049" xr:uid="{FB71C2C2-303B-48AB-AC27-AABFF53A2144}"/>
    <cellStyle name="Comma 2 5 5 3 2 4 2" xfId="19583" xr:uid="{C30C69B8-9D4A-4BF3-8CAE-8FBA0B3BBF82}"/>
    <cellStyle name="Comma 2 5 5 3 2 5" xfId="11676" xr:uid="{E83D2490-9633-46A3-84E3-508A622D4650}"/>
    <cellStyle name="Comma 2 5 5 3 2 5 2" xfId="22210" xr:uid="{E5B0CBF9-20F4-4569-AF63-D0D066D1BD2B}"/>
    <cellStyle name="Comma 2 5 5 3 2 6" xfId="14328" xr:uid="{A76AF038-546C-4727-9255-D884FAC44105}"/>
    <cellStyle name="Comma 2 5 5 3 2 7" xfId="3788" xr:uid="{2FD05A17-D97B-4EB4-BEAA-9E265E2F92B8}"/>
    <cellStyle name="Comma 2 5 5 3 3" xfId="1058" xr:uid="{00000000-0005-0000-0000-00001F040000}"/>
    <cellStyle name="Comma 2 5 5 3 3 2" xfId="6423" xr:uid="{3308C22A-B7FB-4349-8333-214AE4ED59D3}"/>
    <cellStyle name="Comma 2 5 5 3 3 2 2" xfId="16957" xr:uid="{0FD9C743-4E89-43DB-821D-714AA87F400F}"/>
    <cellStyle name="Comma 2 5 5 3 3 3" xfId="9051" xr:uid="{9C8A0FCE-BF07-4B16-8251-6B3FDB32E3C4}"/>
    <cellStyle name="Comma 2 5 5 3 3 3 2" xfId="19585" xr:uid="{B44AF907-0128-4163-96E2-E33060ABDFAE}"/>
    <cellStyle name="Comma 2 5 5 3 3 4" xfId="11678" xr:uid="{6F9722D6-3094-4A90-A989-648615F6FC44}"/>
    <cellStyle name="Comma 2 5 5 3 3 4 2" xfId="22212" xr:uid="{3A521525-5840-405C-AC2F-4C8969292B50}"/>
    <cellStyle name="Comma 2 5 5 3 3 5" xfId="14330" xr:uid="{A9B8811A-4ADD-4B52-B52F-72CDA19EFBE5}"/>
    <cellStyle name="Comma 2 5 5 3 3 6" xfId="3790" xr:uid="{E992B503-CA6A-49D4-ABE4-0EDD47131DF7}"/>
    <cellStyle name="Comma 2 5 5 3 4" xfId="1059" xr:uid="{00000000-0005-0000-0000-000020040000}"/>
    <cellStyle name="Comma 2 5 5 3 4 2" xfId="6424" xr:uid="{1A82D81A-D6AB-474A-B4ED-4EC477918294}"/>
    <cellStyle name="Comma 2 5 5 3 4 2 2" xfId="16958" xr:uid="{B0F9E197-EA5C-4E91-9476-220BCB7131EE}"/>
    <cellStyle name="Comma 2 5 5 3 4 3" xfId="9052" xr:uid="{295DDB75-78D2-4380-9580-289EBC4088DD}"/>
    <cellStyle name="Comma 2 5 5 3 4 3 2" xfId="19586" xr:uid="{9DA5506A-4EF2-47A0-B8DF-ECA815C680C7}"/>
    <cellStyle name="Comma 2 5 5 3 4 4" xfId="11679" xr:uid="{0B7E6D23-8D93-4DC5-9B73-AB85B902E4B0}"/>
    <cellStyle name="Comma 2 5 5 3 4 4 2" xfId="22213" xr:uid="{BC99EFF9-7AE2-469D-9DCD-393F504A121F}"/>
    <cellStyle name="Comma 2 5 5 3 4 5" xfId="14331" xr:uid="{B02EEA19-9DA2-44D0-A251-201D0114109D}"/>
    <cellStyle name="Comma 2 5 5 3 4 6" xfId="3791" xr:uid="{9A70AA49-4123-4446-AA46-7288074E5AAA}"/>
    <cellStyle name="Comma 2 5 5 3 5" xfId="6420" xr:uid="{1624B783-2DFE-44C0-A95F-0DCC09F3E0AA}"/>
    <cellStyle name="Comma 2 5 5 3 5 2" xfId="16954" xr:uid="{B895DABA-9EA0-47E2-B270-4E9175548FF5}"/>
    <cellStyle name="Comma 2 5 5 3 6" xfId="9048" xr:uid="{E38522C5-D42C-4022-ADAD-F3CFA3A0FFD5}"/>
    <cellStyle name="Comma 2 5 5 3 6 2" xfId="19582" xr:uid="{7E002289-232C-4E53-B4CA-ABFD1862D0E6}"/>
    <cellStyle name="Comma 2 5 5 3 7" xfId="11675" xr:uid="{C8673CE6-4894-468C-8A86-6AFA5E2BCA33}"/>
    <cellStyle name="Comma 2 5 5 3 7 2" xfId="22209" xr:uid="{BBF84738-A242-4FFE-993F-83AD3257C724}"/>
    <cellStyle name="Comma 2 5 5 3 8" xfId="14327" xr:uid="{9C6BDFAA-FB07-42DB-94C8-AA4CDD1B8193}"/>
    <cellStyle name="Comma 2 5 5 3 9" xfId="3787" xr:uid="{92587B64-A33B-41A8-ADBE-D4AE01856742}"/>
    <cellStyle name="Comma 2 5 5 4" xfId="1060" xr:uid="{00000000-0005-0000-0000-000021040000}"/>
    <cellStyle name="Comma 2 5 5 4 2" xfId="1061" xr:uid="{00000000-0005-0000-0000-000022040000}"/>
    <cellStyle name="Comma 2 5 5 4 2 2" xfId="1062" xr:uid="{00000000-0005-0000-0000-000023040000}"/>
    <cellStyle name="Comma 2 5 5 4 2 2 2" xfId="6427" xr:uid="{F9BAC9EA-1A59-4FA3-A400-50FE53C45F3D}"/>
    <cellStyle name="Comma 2 5 5 4 2 2 2 2" xfId="16961" xr:uid="{E81285B1-C0CB-4A0E-86DD-5D5BE6261510}"/>
    <cellStyle name="Comma 2 5 5 4 2 2 3" xfId="9055" xr:uid="{2806B0F5-1754-4E81-9247-EDD48B69A3DA}"/>
    <cellStyle name="Comma 2 5 5 4 2 2 3 2" xfId="19589" xr:uid="{E95A701E-3E97-4FFB-9345-66EEB6DFAF09}"/>
    <cellStyle name="Comma 2 5 5 4 2 2 4" xfId="11682" xr:uid="{9D203127-4C06-4532-82EB-34E2CCE682DC}"/>
    <cellStyle name="Comma 2 5 5 4 2 2 4 2" xfId="22216" xr:uid="{E9BB2F34-96DB-423B-9339-334118595E29}"/>
    <cellStyle name="Comma 2 5 5 4 2 2 5" xfId="14334" xr:uid="{135E114F-E05B-4C5E-8043-DFF51E67CD73}"/>
    <cellStyle name="Comma 2 5 5 4 2 2 6" xfId="3794" xr:uid="{779B979F-972E-4E0F-987E-D7C419454013}"/>
    <cellStyle name="Comma 2 5 5 4 2 3" xfId="6426" xr:uid="{7D9E4879-E55F-4CC0-82C8-F795CD804AA0}"/>
    <cellStyle name="Comma 2 5 5 4 2 3 2" xfId="16960" xr:uid="{C7547720-DC35-4BEC-BFCD-3B822AF9C9C2}"/>
    <cellStyle name="Comma 2 5 5 4 2 4" xfId="9054" xr:uid="{0076B9BB-1EAC-4C60-9136-363879590F5D}"/>
    <cellStyle name="Comma 2 5 5 4 2 4 2" xfId="19588" xr:uid="{DDC3757A-A663-4A68-AEBF-B53B8C746EC1}"/>
    <cellStyle name="Comma 2 5 5 4 2 5" xfId="11681" xr:uid="{D1B6AD77-050D-4C16-8CB7-5C2F2FD28A26}"/>
    <cellStyle name="Comma 2 5 5 4 2 5 2" xfId="22215" xr:uid="{26C33A4C-D9D8-48C7-B9CB-F7CEBA9A48C4}"/>
    <cellStyle name="Comma 2 5 5 4 2 6" xfId="14333" xr:uid="{97AF1D9A-9A49-442D-B5A5-40A62A078E5F}"/>
    <cellStyle name="Comma 2 5 5 4 2 7" xfId="3793" xr:uid="{0F3C9922-A338-4E33-8A2F-7F9973EAE166}"/>
    <cellStyle name="Comma 2 5 5 4 3" xfId="1063" xr:uid="{00000000-0005-0000-0000-000024040000}"/>
    <cellStyle name="Comma 2 5 5 4 3 2" xfId="6428" xr:uid="{1E2759A0-C3C2-49B9-85A6-E19A7037E09D}"/>
    <cellStyle name="Comma 2 5 5 4 3 2 2" xfId="16962" xr:uid="{8E2E50C6-88CF-4A4F-9B00-BED98E6DCF84}"/>
    <cellStyle name="Comma 2 5 5 4 3 3" xfId="9056" xr:uid="{4748B1DC-A159-486A-BDAE-1D89CC8A83CE}"/>
    <cellStyle name="Comma 2 5 5 4 3 3 2" xfId="19590" xr:uid="{10DBA89C-92DA-43F2-B0BA-D264B4F93EAA}"/>
    <cellStyle name="Comma 2 5 5 4 3 4" xfId="11683" xr:uid="{8283848C-B968-4854-B0D4-782FD394A9CC}"/>
    <cellStyle name="Comma 2 5 5 4 3 4 2" xfId="22217" xr:uid="{2B5EB87F-C5C9-4679-8962-C2F59EECB8A2}"/>
    <cellStyle name="Comma 2 5 5 4 3 5" xfId="14335" xr:uid="{B1F26EF0-DBC4-4FB1-B174-F8C99E5857B5}"/>
    <cellStyle name="Comma 2 5 5 4 3 6" xfId="3795" xr:uid="{DEE70097-D510-409F-A532-CA413324F9E4}"/>
    <cellStyle name="Comma 2 5 5 4 4" xfId="1064" xr:uid="{00000000-0005-0000-0000-000025040000}"/>
    <cellStyle name="Comma 2 5 5 4 4 2" xfId="6429" xr:uid="{DAA35CA1-6C8D-4EED-A568-63396AE8E249}"/>
    <cellStyle name="Comma 2 5 5 4 4 2 2" xfId="16963" xr:uid="{ECB355E2-2ACE-4F8D-B1D2-002C7F264EA4}"/>
    <cellStyle name="Comma 2 5 5 4 4 3" xfId="9057" xr:uid="{908560D1-EDA8-4A1B-A871-905E97D82E53}"/>
    <cellStyle name="Comma 2 5 5 4 4 3 2" xfId="19591" xr:uid="{A2B02492-A56D-4B15-A5BF-94ADB5A2512C}"/>
    <cellStyle name="Comma 2 5 5 4 4 4" xfId="11684" xr:uid="{7D5AEB4A-22A8-42BE-8974-2940F6C859BC}"/>
    <cellStyle name="Comma 2 5 5 4 4 4 2" xfId="22218" xr:uid="{68FEA443-5848-45DE-96C4-8E7E165BF3B3}"/>
    <cellStyle name="Comma 2 5 5 4 4 5" xfId="14336" xr:uid="{F1157607-20B6-4B32-9DE3-9C732F0F132B}"/>
    <cellStyle name="Comma 2 5 5 4 4 6" xfId="3796" xr:uid="{A01C06B8-8E60-447B-ACF4-F675ABCF8267}"/>
    <cellStyle name="Comma 2 5 5 4 5" xfId="6425" xr:uid="{BF6960DF-FD23-452D-A7E0-094AC2CDB280}"/>
    <cellStyle name="Comma 2 5 5 4 5 2" xfId="16959" xr:uid="{B970C822-D418-4B05-A431-278793E03F62}"/>
    <cellStyle name="Comma 2 5 5 4 6" xfId="9053" xr:uid="{41262B26-46C1-42B1-ACAC-CBAFE666C972}"/>
    <cellStyle name="Comma 2 5 5 4 6 2" xfId="19587" xr:uid="{CF64D25C-33BA-4FCB-99E7-310086D6257B}"/>
    <cellStyle name="Comma 2 5 5 4 7" xfId="11680" xr:uid="{A27658A1-88D8-440B-9220-C4BE8D83E45A}"/>
    <cellStyle name="Comma 2 5 5 4 7 2" xfId="22214" xr:uid="{46E3BE4C-364B-40E2-A4FB-078F408024F0}"/>
    <cellStyle name="Comma 2 5 5 4 8" xfId="14332" xr:uid="{1F71B5B6-1774-4E50-A80A-9DFA91C835A9}"/>
    <cellStyle name="Comma 2 5 5 4 9" xfId="3792" xr:uid="{7B9A2B10-8B95-44D8-8095-88F911D4B845}"/>
    <cellStyle name="Comma 2 5 5 5" xfId="1065" xr:uid="{00000000-0005-0000-0000-000026040000}"/>
    <cellStyle name="Comma 2 5 5 5 2" xfId="1066" xr:uid="{00000000-0005-0000-0000-000027040000}"/>
    <cellStyle name="Comma 2 5 5 5 2 2" xfId="1067" xr:uid="{00000000-0005-0000-0000-000028040000}"/>
    <cellStyle name="Comma 2 5 5 5 2 2 2" xfId="6432" xr:uid="{CE27B033-F86B-4170-B6BE-83FB8E76BF21}"/>
    <cellStyle name="Comma 2 5 5 5 2 2 2 2" xfId="16966" xr:uid="{6DF97DDF-7D51-40AE-95F5-6859BEC71F57}"/>
    <cellStyle name="Comma 2 5 5 5 2 2 3" xfId="9060" xr:uid="{7CE4A46B-1474-45DC-A95A-42FEE9A0BAD5}"/>
    <cellStyle name="Comma 2 5 5 5 2 2 3 2" xfId="19594" xr:uid="{8C3DDA10-22B8-4FAF-8209-1CE9932FDEF6}"/>
    <cellStyle name="Comma 2 5 5 5 2 2 4" xfId="11687" xr:uid="{1E9A05B4-7287-47D8-87FA-0F21950A38C7}"/>
    <cellStyle name="Comma 2 5 5 5 2 2 4 2" xfId="22221" xr:uid="{A861F2EA-0AAD-4D81-A271-59D90E344F9C}"/>
    <cellStyle name="Comma 2 5 5 5 2 2 5" xfId="14339" xr:uid="{4D969080-16B9-459F-8D6C-C044BEAA7567}"/>
    <cellStyle name="Comma 2 5 5 5 2 2 6" xfId="3799" xr:uid="{79D6BC33-1E91-4C86-8EAD-084BA86DEF2C}"/>
    <cellStyle name="Comma 2 5 5 5 2 3" xfId="6431" xr:uid="{19D98F7B-A8AE-45BA-81AE-A920B0142D46}"/>
    <cellStyle name="Comma 2 5 5 5 2 3 2" xfId="16965" xr:uid="{5864AEFC-7CDA-4598-96B5-8B9394C3B6A1}"/>
    <cellStyle name="Comma 2 5 5 5 2 4" xfId="9059" xr:uid="{FBEA072A-636A-44E9-84EE-08EEBE7AD39C}"/>
    <cellStyle name="Comma 2 5 5 5 2 4 2" xfId="19593" xr:uid="{37B19756-992B-4698-AA2F-B0EAE10E721D}"/>
    <cellStyle name="Comma 2 5 5 5 2 5" xfId="11686" xr:uid="{01D690D8-EE41-40CC-BC1F-22F6E5BD84A6}"/>
    <cellStyle name="Comma 2 5 5 5 2 5 2" xfId="22220" xr:uid="{0E27744E-4491-413B-804A-91D8A9F6E385}"/>
    <cellStyle name="Comma 2 5 5 5 2 6" xfId="14338" xr:uid="{9E99F702-FE15-41E6-B4EC-9BE47806C127}"/>
    <cellStyle name="Comma 2 5 5 5 2 7" xfId="3798" xr:uid="{399E17B6-6EEE-409B-8CF6-ACDDBBB7BC67}"/>
    <cellStyle name="Comma 2 5 5 5 3" xfId="1068" xr:uid="{00000000-0005-0000-0000-000029040000}"/>
    <cellStyle name="Comma 2 5 5 5 3 2" xfId="6433" xr:uid="{F135AA71-C034-4D37-8AF7-D39C4FD8FE06}"/>
    <cellStyle name="Comma 2 5 5 5 3 2 2" xfId="16967" xr:uid="{C5689506-5F2E-4B48-B488-AFBAB44FE36F}"/>
    <cellStyle name="Comma 2 5 5 5 3 3" xfId="9061" xr:uid="{05BF4A39-EC8B-42A2-9AF9-0879EDBA7239}"/>
    <cellStyle name="Comma 2 5 5 5 3 3 2" xfId="19595" xr:uid="{BB018DB3-AE21-4FDA-8AB3-00ED774861D2}"/>
    <cellStyle name="Comma 2 5 5 5 3 4" xfId="11688" xr:uid="{F142C192-0ED1-4C86-AF2B-8F37362B0C4D}"/>
    <cellStyle name="Comma 2 5 5 5 3 4 2" xfId="22222" xr:uid="{16F7D5FB-15AF-4756-A67F-3B44716A1A0A}"/>
    <cellStyle name="Comma 2 5 5 5 3 5" xfId="14340" xr:uid="{95FD5CF9-1F8D-4845-887D-71D4B2B241B3}"/>
    <cellStyle name="Comma 2 5 5 5 3 6" xfId="3800" xr:uid="{26475DA7-0715-46DB-A499-B392F2FD3720}"/>
    <cellStyle name="Comma 2 5 5 5 4" xfId="1069" xr:uid="{00000000-0005-0000-0000-00002A040000}"/>
    <cellStyle name="Comma 2 5 5 5 4 2" xfId="6434" xr:uid="{FA8F1D47-4096-4D72-A04F-515BF4B8F2FF}"/>
    <cellStyle name="Comma 2 5 5 5 4 2 2" xfId="16968" xr:uid="{F1245F0A-6746-4FBA-B6D0-26D2E6628B8A}"/>
    <cellStyle name="Comma 2 5 5 5 4 3" xfId="9062" xr:uid="{EBEEB05B-1EF6-42DC-959C-7AFD701596AC}"/>
    <cellStyle name="Comma 2 5 5 5 4 3 2" xfId="19596" xr:uid="{482902D3-751B-4107-8796-F1066D2EE357}"/>
    <cellStyle name="Comma 2 5 5 5 4 4" xfId="11689" xr:uid="{C6EBB341-D940-48E5-ACAE-F988A0960FF7}"/>
    <cellStyle name="Comma 2 5 5 5 4 4 2" xfId="22223" xr:uid="{78A02D84-AB85-4368-9F76-19DC8334BB9D}"/>
    <cellStyle name="Comma 2 5 5 5 4 5" xfId="14341" xr:uid="{E10D12EE-8DBE-4A8B-93D0-75A5B6D66A83}"/>
    <cellStyle name="Comma 2 5 5 5 4 6" xfId="3801" xr:uid="{D3331911-357E-4ED7-B312-EAD669569A5F}"/>
    <cellStyle name="Comma 2 5 5 5 5" xfId="6430" xr:uid="{CCA69A44-30A8-4B80-9B43-4367AF98D4AC}"/>
    <cellStyle name="Comma 2 5 5 5 5 2" xfId="16964" xr:uid="{3005B4BD-58BE-4B9B-AAA3-31032B77BB7E}"/>
    <cellStyle name="Comma 2 5 5 5 6" xfId="9058" xr:uid="{9F18EA6C-4A25-42F9-8ABD-A4D68A18565E}"/>
    <cellStyle name="Comma 2 5 5 5 6 2" xfId="19592" xr:uid="{9CA097DC-5E39-48C1-BE5C-36F23ED0AFCE}"/>
    <cellStyle name="Comma 2 5 5 5 7" xfId="11685" xr:uid="{F7F93B1A-8F9E-46EA-A3B2-CD6113A9045C}"/>
    <cellStyle name="Comma 2 5 5 5 7 2" xfId="22219" xr:uid="{9C16682B-8E32-4AF8-9821-1E11F6B6258B}"/>
    <cellStyle name="Comma 2 5 5 5 8" xfId="14337" xr:uid="{5F06A579-AF7F-4030-BB95-3A4316EA7189}"/>
    <cellStyle name="Comma 2 5 5 5 9" xfId="3797" xr:uid="{179EFE1E-211D-45EF-8E45-3720ECE9C2C7}"/>
    <cellStyle name="Comma 2 5 5 6" xfId="1070" xr:uid="{00000000-0005-0000-0000-00002B040000}"/>
    <cellStyle name="Comma 2 5 5 6 2" xfId="1071" xr:uid="{00000000-0005-0000-0000-00002C040000}"/>
    <cellStyle name="Comma 2 5 5 6 2 2" xfId="6436" xr:uid="{02F63359-D8AA-40AE-9A61-971C05846120}"/>
    <cellStyle name="Comma 2 5 5 6 2 2 2" xfId="16970" xr:uid="{292F42F6-5501-4FC0-9300-E16BE0170CB7}"/>
    <cellStyle name="Comma 2 5 5 6 2 3" xfId="9064" xr:uid="{C96F1FFE-8DD3-47A7-886B-39ACBF7D0BA7}"/>
    <cellStyle name="Comma 2 5 5 6 2 3 2" xfId="19598" xr:uid="{28308C2C-32A9-4753-96EB-9D051E08FA23}"/>
    <cellStyle name="Comma 2 5 5 6 2 4" xfId="11691" xr:uid="{3B94DDEA-B185-42A0-8CC5-BE92C19C7F95}"/>
    <cellStyle name="Comma 2 5 5 6 2 4 2" xfId="22225" xr:uid="{9F22B9EF-4E74-4EC1-96CE-4A0532D15885}"/>
    <cellStyle name="Comma 2 5 5 6 2 5" xfId="14343" xr:uid="{0F3DBF48-6022-4056-8521-F2E01BCF88A4}"/>
    <cellStyle name="Comma 2 5 5 6 2 6" xfId="3803" xr:uid="{48CAEEB6-1C4C-412F-8D33-DD2CE6537553}"/>
    <cellStyle name="Comma 2 5 5 6 3" xfId="1072" xr:uid="{00000000-0005-0000-0000-00002D040000}"/>
    <cellStyle name="Comma 2 5 5 6 3 2" xfId="6437" xr:uid="{E092C082-2490-406F-8A24-AE9E44058964}"/>
    <cellStyle name="Comma 2 5 5 6 3 2 2" xfId="16971" xr:uid="{74985AFD-0680-47A5-AF8A-070475A70C3C}"/>
    <cellStyle name="Comma 2 5 5 6 3 3" xfId="9065" xr:uid="{3156B89D-F68F-4CE9-BE12-FF88F958931C}"/>
    <cellStyle name="Comma 2 5 5 6 3 3 2" xfId="19599" xr:uid="{917CAF0E-D865-408E-BD3D-40693C698DE8}"/>
    <cellStyle name="Comma 2 5 5 6 3 4" xfId="11692" xr:uid="{FC7F2FA5-DF41-4FDE-813A-517D6AAB27EB}"/>
    <cellStyle name="Comma 2 5 5 6 3 4 2" xfId="22226" xr:uid="{C1910A7E-34A1-4371-AF22-5ED26F243E06}"/>
    <cellStyle name="Comma 2 5 5 6 3 5" xfId="14344" xr:uid="{CBFCCC85-8E97-4A3C-99F2-A643938B727B}"/>
    <cellStyle name="Comma 2 5 5 6 3 6" xfId="3804" xr:uid="{3B88B2D2-49AB-4458-AC9C-6BBF29758F35}"/>
    <cellStyle name="Comma 2 5 5 6 4" xfId="6435" xr:uid="{8427A9FA-DF2A-4AC1-A255-66A49B69780F}"/>
    <cellStyle name="Comma 2 5 5 6 4 2" xfId="16969" xr:uid="{9BABEC9C-E152-4E31-BE83-F2E720B82E77}"/>
    <cellStyle name="Comma 2 5 5 6 5" xfId="9063" xr:uid="{7A492DF0-03C0-4B04-B752-4F94F530D703}"/>
    <cellStyle name="Comma 2 5 5 6 5 2" xfId="19597" xr:uid="{4A2234A5-39D0-4E3B-91B2-217F9A51884B}"/>
    <cellStyle name="Comma 2 5 5 6 6" xfId="11690" xr:uid="{B0DCEA56-DDAA-4978-AA91-EC3D4C8A5C2D}"/>
    <cellStyle name="Comma 2 5 5 6 6 2" xfId="22224" xr:uid="{C5D9E19A-B4A4-4A2C-AB8A-583824734358}"/>
    <cellStyle name="Comma 2 5 5 6 7" xfId="14342" xr:uid="{263AF27A-C1F3-4932-9D52-007877E733D3}"/>
    <cellStyle name="Comma 2 5 5 6 8" xfId="3802" xr:uid="{CE834FDC-586B-489A-9576-487CCEBF146F}"/>
    <cellStyle name="Comma 2 5 5 7" xfId="1073" xr:uid="{00000000-0005-0000-0000-00002E040000}"/>
    <cellStyle name="Comma 2 5 5 7 2" xfId="1074" xr:uid="{00000000-0005-0000-0000-00002F040000}"/>
    <cellStyle name="Comma 2 5 5 7 2 2" xfId="6439" xr:uid="{B8BEA8F5-9D3C-4E6E-A801-F95F55209753}"/>
    <cellStyle name="Comma 2 5 5 7 2 2 2" xfId="16973" xr:uid="{F22564B5-CFB7-427E-844B-3DD762E273F1}"/>
    <cellStyle name="Comma 2 5 5 7 2 3" xfId="9067" xr:uid="{9559ABE0-662B-461D-9F1B-130A2D9F9293}"/>
    <cellStyle name="Comma 2 5 5 7 2 3 2" xfId="19601" xr:uid="{0D4523ED-2E20-4F8E-8D35-FB3DEE8B4417}"/>
    <cellStyle name="Comma 2 5 5 7 2 4" xfId="11694" xr:uid="{52576F0E-9748-40B6-ADCC-FF2C5E6385F0}"/>
    <cellStyle name="Comma 2 5 5 7 2 4 2" xfId="22228" xr:uid="{E80948DB-2A7C-40D0-9299-B8FE1D2E315C}"/>
    <cellStyle name="Comma 2 5 5 7 2 5" xfId="14346" xr:uid="{D9888EEB-EDE8-4847-AE24-6463EB5E5187}"/>
    <cellStyle name="Comma 2 5 5 7 2 6" xfId="3806" xr:uid="{C17C41C4-8E12-4067-AE06-9A458DF91925}"/>
    <cellStyle name="Comma 2 5 5 7 3" xfId="6438" xr:uid="{D47860B5-C842-4862-ADB8-88D3F1566F21}"/>
    <cellStyle name="Comma 2 5 5 7 3 2" xfId="16972" xr:uid="{940378C2-66EE-4666-A6EE-79719CA94E40}"/>
    <cellStyle name="Comma 2 5 5 7 4" xfId="9066" xr:uid="{85FAA98E-3182-4951-8DF5-EE5AC85423B9}"/>
    <cellStyle name="Comma 2 5 5 7 4 2" xfId="19600" xr:uid="{9574794E-D7F8-4E5B-83F3-B4F370CE7E7A}"/>
    <cellStyle name="Comma 2 5 5 7 5" xfId="11693" xr:uid="{1E8E3497-6EB9-48E3-A63C-BCE573AA0F04}"/>
    <cellStyle name="Comma 2 5 5 7 5 2" xfId="22227" xr:uid="{34ACA30E-4E25-4407-8DBF-F0AF30D964BF}"/>
    <cellStyle name="Comma 2 5 5 7 6" xfId="14345" xr:uid="{55175843-0370-49B4-ADEB-A843C13B45BB}"/>
    <cellStyle name="Comma 2 5 5 7 7" xfId="3805" xr:uid="{37C8F658-D1E8-4166-842F-EAE4701DEB0A}"/>
    <cellStyle name="Comma 2 5 5 8" xfId="1075" xr:uid="{00000000-0005-0000-0000-000030040000}"/>
    <cellStyle name="Comma 2 5 5 8 2" xfId="6440" xr:uid="{D79AEA4E-05B3-4835-9F36-B1787CB0E2B3}"/>
    <cellStyle name="Comma 2 5 5 8 2 2" xfId="16974" xr:uid="{DFA6FD3E-B76F-4E47-961D-E7107F07B879}"/>
    <cellStyle name="Comma 2 5 5 8 3" xfId="9068" xr:uid="{E9776BB6-7C29-4807-A435-E59D21072F54}"/>
    <cellStyle name="Comma 2 5 5 8 3 2" xfId="19602" xr:uid="{CAC78F41-BD36-4B54-B2BE-23F2DFE442CF}"/>
    <cellStyle name="Comma 2 5 5 8 4" xfId="11695" xr:uid="{00F1216E-E23A-4411-846B-45A82B52F99C}"/>
    <cellStyle name="Comma 2 5 5 8 4 2" xfId="22229" xr:uid="{9E93672B-2AF3-45D4-AEB2-216AFC2AD493}"/>
    <cellStyle name="Comma 2 5 5 8 5" xfId="14347" xr:uid="{156B4613-C092-4D51-AB88-CA085F17869F}"/>
    <cellStyle name="Comma 2 5 5 8 6" xfId="3807" xr:uid="{724D35DD-DE54-4B43-AF0A-2974BAF6D574}"/>
    <cellStyle name="Comma 2 5 5 9" xfId="1076" xr:uid="{00000000-0005-0000-0000-000031040000}"/>
    <cellStyle name="Comma 2 5 5 9 2" xfId="6441" xr:uid="{455FC695-65D6-4D95-AE1A-64EF569CC35F}"/>
    <cellStyle name="Comma 2 5 5 9 2 2" xfId="16975" xr:uid="{A85355A5-7CB4-4F03-BD64-346C69E0D5E6}"/>
    <cellStyle name="Comma 2 5 5 9 3" xfId="9069" xr:uid="{A75F51FC-9C04-4D86-A67D-F363C6165A7B}"/>
    <cellStyle name="Comma 2 5 5 9 3 2" xfId="19603" xr:uid="{376B6DBE-0F49-4901-8D8B-420225FD6444}"/>
    <cellStyle name="Comma 2 5 5 9 4" xfId="11696" xr:uid="{5FE34214-45DF-4C5F-AE09-54602D1AE8F1}"/>
    <cellStyle name="Comma 2 5 5 9 4 2" xfId="22230" xr:uid="{3B0E25FD-63D8-43B9-A5E1-78E445036A44}"/>
    <cellStyle name="Comma 2 5 5 9 5" xfId="14348" xr:uid="{2A483FD5-7E9A-4418-900E-3DEC55F6630D}"/>
    <cellStyle name="Comma 2 5 5 9 6" xfId="3808" xr:uid="{1E6FD316-017C-4FBA-B18E-6FFA9C11152D}"/>
    <cellStyle name="Comma 2 5 6" xfId="1077" xr:uid="{00000000-0005-0000-0000-000032040000}"/>
    <cellStyle name="Comma 2 5 6 2" xfId="1078" xr:uid="{00000000-0005-0000-0000-000033040000}"/>
    <cellStyle name="Comma 2 5 6 2 2" xfId="1079" xr:uid="{00000000-0005-0000-0000-000034040000}"/>
    <cellStyle name="Comma 2 5 6 2 2 2" xfId="6444" xr:uid="{2878A6F5-110A-4CC2-AE60-65488AD58CBC}"/>
    <cellStyle name="Comma 2 5 6 2 2 2 2" xfId="16978" xr:uid="{A1B96B5F-31C3-4D3E-BCC6-CAF6219503FB}"/>
    <cellStyle name="Comma 2 5 6 2 2 3" xfId="9072" xr:uid="{F3594DDA-64F0-4AEB-A508-CB2B89D5C47D}"/>
    <cellStyle name="Comma 2 5 6 2 2 3 2" xfId="19606" xr:uid="{429AF3E6-DA81-443B-894F-9F7B9FE2373C}"/>
    <cellStyle name="Comma 2 5 6 2 2 4" xfId="11699" xr:uid="{FAB62192-2BDE-4340-AC0A-992214890E07}"/>
    <cellStyle name="Comma 2 5 6 2 2 4 2" xfId="22233" xr:uid="{4C668CE1-5425-4AFB-8168-26A724F63629}"/>
    <cellStyle name="Comma 2 5 6 2 2 5" xfId="14351" xr:uid="{8073D881-C515-4EB4-BFAA-C92B54A36DC7}"/>
    <cellStyle name="Comma 2 5 6 2 2 6" xfId="3811" xr:uid="{7EFC3A1C-23FD-48D4-BF27-69F48F148B63}"/>
    <cellStyle name="Comma 2 5 6 2 3" xfId="6443" xr:uid="{C865EFA3-9C32-433D-94FB-F95D5E84F254}"/>
    <cellStyle name="Comma 2 5 6 2 3 2" xfId="16977" xr:uid="{207A5642-1B29-4B69-8D06-1FC90470C8E1}"/>
    <cellStyle name="Comma 2 5 6 2 4" xfId="9071" xr:uid="{C47739B6-D08B-47F3-A339-8D53FD3C9939}"/>
    <cellStyle name="Comma 2 5 6 2 4 2" xfId="19605" xr:uid="{62C6CBBB-B8F2-48A7-96CC-7323D6281020}"/>
    <cellStyle name="Comma 2 5 6 2 5" xfId="11698" xr:uid="{C170DAE3-2D13-4467-BEE0-828FC753E5A8}"/>
    <cellStyle name="Comma 2 5 6 2 5 2" xfId="22232" xr:uid="{EAF79833-EDFC-4012-8C82-EB434DC7C0EE}"/>
    <cellStyle name="Comma 2 5 6 2 6" xfId="14350" xr:uid="{E2111D47-E9BA-4AA5-B2E6-C45C42A48530}"/>
    <cellStyle name="Comma 2 5 6 2 7" xfId="3810" xr:uid="{2282EAD4-F29F-4939-9692-B2001A28FD8E}"/>
    <cellStyle name="Comma 2 5 6 3" xfId="1080" xr:uid="{00000000-0005-0000-0000-000035040000}"/>
    <cellStyle name="Comma 2 5 6 3 2" xfId="6445" xr:uid="{44333A0F-8902-496E-98B4-AB99FAD84F52}"/>
    <cellStyle name="Comma 2 5 6 3 2 2" xfId="16979" xr:uid="{0FD688B5-007A-429E-87D0-4A77A04B69AA}"/>
    <cellStyle name="Comma 2 5 6 3 3" xfId="9073" xr:uid="{8D660F54-06D4-446D-90D9-727CFA9C1E36}"/>
    <cellStyle name="Comma 2 5 6 3 3 2" xfId="19607" xr:uid="{923201D5-94D5-4593-9B7E-3DC7E6252751}"/>
    <cellStyle name="Comma 2 5 6 3 4" xfId="11700" xr:uid="{F648A853-CC80-4AFB-B34B-C706E0C993C9}"/>
    <cellStyle name="Comma 2 5 6 3 4 2" xfId="22234" xr:uid="{B6BB0CB0-BE1B-478D-B4DC-4E855E7B32AF}"/>
    <cellStyle name="Comma 2 5 6 3 5" xfId="14352" xr:uid="{A5A9473F-B655-4C86-B059-72995113FA55}"/>
    <cellStyle name="Comma 2 5 6 3 6" xfId="3812" xr:uid="{D0725F2B-D77F-4803-9732-C57C9408F9FB}"/>
    <cellStyle name="Comma 2 5 6 4" xfId="1081" xr:uid="{00000000-0005-0000-0000-000036040000}"/>
    <cellStyle name="Comma 2 5 6 4 2" xfId="6446" xr:uid="{A7295318-3B49-424A-AFCD-BFD9DFE48C57}"/>
    <cellStyle name="Comma 2 5 6 4 2 2" xfId="16980" xr:uid="{73687BE4-DB5F-48A8-B97A-D07C0090DC42}"/>
    <cellStyle name="Comma 2 5 6 4 3" xfId="9074" xr:uid="{8C7790D4-2F81-4485-A9F0-AA2210D4CF66}"/>
    <cellStyle name="Comma 2 5 6 4 3 2" xfId="19608" xr:uid="{9F69C023-101D-4D3D-B722-FF23BD4E7762}"/>
    <cellStyle name="Comma 2 5 6 4 4" xfId="11701" xr:uid="{DD0D7FF3-D1CE-43A1-B25E-889AAECB3EAB}"/>
    <cellStyle name="Comma 2 5 6 4 4 2" xfId="22235" xr:uid="{40EEB1B2-95B7-4938-ACAF-920CABA134BE}"/>
    <cellStyle name="Comma 2 5 6 4 5" xfId="14353" xr:uid="{3B9E8D0F-BB51-438F-A4EA-9EB3B87D5BF9}"/>
    <cellStyle name="Comma 2 5 6 4 6" xfId="3813" xr:uid="{A57F1AD9-6383-450B-8546-9AA32A53496D}"/>
    <cellStyle name="Comma 2 5 6 5" xfId="6442" xr:uid="{AABC3762-C882-4FBF-8D32-72951F578E5F}"/>
    <cellStyle name="Comma 2 5 6 5 2" xfId="16976" xr:uid="{606F3880-913F-4BB9-809A-7D501537B4A6}"/>
    <cellStyle name="Comma 2 5 6 6" xfId="9070" xr:uid="{DCC60BF8-13E6-498E-8A75-AE1C369F789E}"/>
    <cellStyle name="Comma 2 5 6 6 2" xfId="19604" xr:uid="{10B9E125-F9A2-4A7D-9EFD-9EECA58022ED}"/>
    <cellStyle name="Comma 2 5 6 7" xfId="11697" xr:uid="{79427085-BB37-43B9-96F6-4EEA6454589A}"/>
    <cellStyle name="Comma 2 5 6 7 2" xfId="22231" xr:uid="{AA4D8DC5-A11E-47F9-AD4B-D6F27750DD3F}"/>
    <cellStyle name="Comma 2 5 6 8" xfId="14349" xr:uid="{9F9A943D-4AB1-4E8B-9448-8671F6028ADA}"/>
    <cellStyle name="Comma 2 5 6 9" xfId="3809" xr:uid="{A6F245ED-067C-45E1-9206-DA336A3E7B5E}"/>
    <cellStyle name="Comma 2 5 7" xfId="1082" xr:uid="{00000000-0005-0000-0000-000037040000}"/>
    <cellStyle name="Comma 2 5 7 2" xfId="1083" xr:uid="{00000000-0005-0000-0000-000038040000}"/>
    <cellStyle name="Comma 2 5 7 2 2" xfId="1084" xr:uid="{00000000-0005-0000-0000-000039040000}"/>
    <cellStyle name="Comma 2 5 7 2 2 2" xfId="6449" xr:uid="{4C796103-BBA7-45E8-BB53-972701206CCA}"/>
    <cellStyle name="Comma 2 5 7 2 2 2 2" xfId="16983" xr:uid="{A3E4D052-9F11-4AE4-AA7B-C2249E43C2C8}"/>
    <cellStyle name="Comma 2 5 7 2 2 3" xfId="9077" xr:uid="{7A2935D3-CD9F-4B5D-9753-1CE1B77EAD60}"/>
    <cellStyle name="Comma 2 5 7 2 2 3 2" xfId="19611" xr:uid="{3FF895C1-284F-4886-931C-8C9684EAB8B0}"/>
    <cellStyle name="Comma 2 5 7 2 2 4" xfId="11704" xr:uid="{33A2F050-5F0B-4F99-BCA7-FD0A9194AEF5}"/>
    <cellStyle name="Comma 2 5 7 2 2 4 2" xfId="22238" xr:uid="{716CC914-636E-4998-AD43-9CAA6A6AB867}"/>
    <cellStyle name="Comma 2 5 7 2 2 5" xfId="14356" xr:uid="{6FD7ECD9-C285-4D1D-BDA2-957CCE8D8EC2}"/>
    <cellStyle name="Comma 2 5 7 2 2 6" xfId="3816" xr:uid="{A5C72860-E889-4A7F-B068-3F39AD535C04}"/>
    <cellStyle name="Comma 2 5 7 2 3" xfId="6448" xr:uid="{220513DA-26CD-4292-9F4F-9711FE36F246}"/>
    <cellStyle name="Comma 2 5 7 2 3 2" xfId="16982" xr:uid="{88A698A5-CDF4-4897-AF01-2C82666AE2ED}"/>
    <cellStyle name="Comma 2 5 7 2 4" xfId="9076" xr:uid="{D2D3E03E-4204-42E9-BB90-B27B6C1B39C2}"/>
    <cellStyle name="Comma 2 5 7 2 4 2" xfId="19610" xr:uid="{1ABC24C1-75E7-4F07-ABC1-88685428E7DF}"/>
    <cellStyle name="Comma 2 5 7 2 5" xfId="11703" xr:uid="{2CF323E8-86D3-4606-919D-116AFE4ED8ED}"/>
    <cellStyle name="Comma 2 5 7 2 5 2" xfId="22237" xr:uid="{4B8F5EFD-6420-4592-8F7A-5F439A778676}"/>
    <cellStyle name="Comma 2 5 7 2 6" xfId="14355" xr:uid="{74B6418D-4558-41AC-8585-A45976CB6166}"/>
    <cellStyle name="Comma 2 5 7 2 7" xfId="3815" xr:uid="{53E6CC90-753B-4AE2-AB8A-816BB3A5EB62}"/>
    <cellStyle name="Comma 2 5 7 3" xfId="1085" xr:uid="{00000000-0005-0000-0000-00003A040000}"/>
    <cellStyle name="Comma 2 5 7 3 2" xfId="6450" xr:uid="{1A5D54C8-5090-4CDF-B7CA-EF4F9611F9E0}"/>
    <cellStyle name="Comma 2 5 7 3 2 2" xfId="16984" xr:uid="{1885CE96-D83D-4C74-9979-B13BBB297DA1}"/>
    <cellStyle name="Comma 2 5 7 3 3" xfId="9078" xr:uid="{14B703AE-962D-4934-B666-9C1FD4BE5F57}"/>
    <cellStyle name="Comma 2 5 7 3 3 2" xfId="19612" xr:uid="{A167841E-4E51-4D48-B53A-42BF3F0551BF}"/>
    <cellStyle name="Comma 2 5 7 3 4" xfId="11705" xr:uid="{896BACB5-A061-4A88-A50B-03825B5121DC}"/>
    <cellStyle name="Comma 2 5 7 3 4 2" xfId="22239" xr:uid="{F727BEC4-170E-4F29-8A2D-2C041E68749A}"/>
    <cellStyle name="Comma 2 5 7 3 5" xfId="14357" xr:uid="{F3ECFF79-C734-4219-9EC5-2B4972C62C98}"/>
    <cellStyle name="Comma 2 5 7 3 6" xfId="3817" xr:uid="{B5CC5E58-3588-4C24-8BC8-2C8B0A5A2D78}"/>
    <cellStyle name="Comma 2 5 7 4" xfId="1086" xr:uid="{00000000-0005-0000-0000-00003B040000}"/>
    <cellStyle name="Comma 2 5 7 4 2" xfId="6451" xr:uid="{D5685D0E-CD2F-4999-8B6B-AE663DD1FA7A}"/>
    <cellStyle name="Comma 2 5 7 4 2 2" xfId="16985" xr:uid="{C5713CB2-83F7-41DF-9991-B82668044377}"/>
    <cellStyle name="Comma 2 5 7 4 3" xfId="9079" xr:uid="{836EC8BD-A269-410E-BE40-9C0012AFABF4}"/>
    <cellStyle name="Comma 2 5 7 4 3 2" xfId="19613" xr:uid="{28B5877F-DAC3-48CB-8BCC-9946FD3FF22F}"/>
    <cellStyle name="Comma 2 5 7 4 4" xfId="11706" xr:uid="{F05F9D1A-EFA8-4C17-9DAF-5C5EE199D2C8}"/>
    <cellStyle name="Comma 2 5 7 4 4 2" xfId="22240" xr:uid="{701B1BD0-70AF-498A-ABC7-487507968489}"/>
    <cellStyle name="Comma 2 5 7 4 5" xfId="14358" xr:uid="{DB5BB3B0-7BC1-4D4A-B12E-0C44B1CAB0AC}"/>
    <cellStyle name="Comma 2 5 7 4 6" xfId="3818" xr:uid="{31492771-D224-40D7-AC78-AB96D67CFFB3}"/>
    <cellStyle name="Comma 2 5 7 5" xfId="6447" xr:uid="{6673EEC0-F3A3-497E-B7B5-241F1BA3A43B}"/>
    <cellStyle name="Comma 2 5 7 5 2" xfId="16981" xr:uid="{595268B1-C535-4ADD-90AD-92EF6823C742}"/>
    <cellStyle name="Comma 2 5 7 6" xfId="9075" xr:uid="{53F27459-314B-4336-983C-F92250FF1994}"/>
    <cellStyle name="Comma 2 5 7 6 2" xfId="19609" xr:uid="{6894A042-A9F4-4D75-AC01-11A652B93AF3}"/>
    <cellStyle name="Comma 2 5 7 7" xfId="11702" xr:uid="{26AFD9EE-64F1-4666-8606-35097921FB9E}"/>
    <cellStyle name="Comma 2 5 7 7 2" xfId="22236" xr:uid="{04013C7B-7B82-41A0-B9E8-B295F6F95ECF}"/>
    <cellStyle name="Comma 2 5 7 8" xfId="14354" xr:uid="{E77DA6B1-B312-4A73-82BE-87B08BF8D389}"/>
    <cellStyle name="Comma 2 5 7 9" xfId="3814" xr:uid="{57E44E2E-E472-45F5-9C72-4B0D16257998}"/>
    <cellStyle name="Comma 2 5 8" xfId="1087" xr:uid="{00000000-0005-0000-0000-00003C040000}"/>
    <cellStyle name="Comma 2 5 8 2" xfId="1088" xr:uid="{00000000-0005-0000-0000-00003D040000}"/>
    <cellStyle name="Comma 2 5 8 2 2" xfId="1089" xr:uid="{00000000-0005-0000-0000-00003E040000}"/>
    <cellStyle name="Comma 2 5 8 2 2 2" xfId="6454" xr:uid="{6827DAD5-C5B1-4CAD-832F-E866DF06E954}"/>
    <cellStyle name="Comma 2 5 8 2 2 2 2" xfId="16988" xr:uid="{7C4CC0E0-0062-423F-84B3-782CB5AEC5FE}"/>
    <cellStyle name="Comma 2 5 8 2 2 3" xfId="9082" xr:uid="{634BE3FB-4DB3-4A34-BA62-9B06C000A34D}"/>
    <cellStyle name="Comma 2 5 8 2 2 3 2" xfId="19616" xr:uid="{E215E83D-A5FD-4294-880A-672EDBB1A8D5}"/>
    <cellStyle name="Comma 2 5 8 2 2 4" xfId="11709" xr:uid="{C7BF10E0-724B-4CCB-8D53-19924B6957D6}"/>
    <cellStyle name="Comma 2 5 8 2 2 4 2" xfId="22243" xr:uid="{1C0BFA16-7DB3-474C-94D9-A0860C21956C}"/>
    <cellStyle name="Comma 2 5 8 2 2 5" xfId="14361" xr:uid="{9B6D01C9-951F-494B-A12A-7BB6369F5FCE}"/>
    <cellStyle name="Comma 2 5 8 2 2 6" xfId="3821" xr:uid="{30163576-42C4-46AB-A541-64522017FEAF}"/>
    <cellStyle name="Comma 2 5 8 2 3" xfId="6453" xr:uid="{F2D6386D-E492-4E5B-B312-4DFB622B963B}"/>
    <cellStyle name="Comma 2 5 8 2 3 2" xfId="16987" xr:uid="{8A0BD541-650F-4E26-B24D-18BE58554B66}"/>
    <cellStyle name="Comma 2 5 8 2 4" xfId="9081" xr:uid="{30CDBF21-95E7-4AF7-9ADE-672DDD873AAC}"/>
    <cellStyle name="Comma 2 5 8 2 4 2" xfId="19615" xr:uid="{FE7E8F5E-013A-4037-835C-9C368D0FB081}"/>
    <cellStyle name="Comma 2 5 8 2 5" xfId="11708" xr:uid="{4CD29F11-1F8D-452C-B41A-AF67DC1FFC9E}"/>
    <cellStyle name="Comma 2 5 8 2 5 2" xfId="22242" xr:uid="{DF1721C5-35FC-40F8-B8A6-74527F283547}"/>
    <cellStyle name="Comma 2 5 8 2 6" xfId="14360" xr:uid="{22FFA9F2-A5D7-4A42-99CF-F00F7DC485F6}"/>
    <cellStyle name="Comma 2 5 8 2 7" xfId="3820" xr:uid="{B69A0621-DE31-4531-9D3E-DCC660B2E286}"/>
    <cellStyle name="Comma 2 5 8 3" xfId="1090" xr:uid="{00000000-0005-0000-0000-00003F040000}"/>
    <cellStyle name="Comma 2 5 8 3 2" xfId="6455" xr:uid="{3BB1104D-744A-4FED-BF58-94769965C2BA}"/>
    <cellStyle name="Comma 2 5 8 3 2 2" xfId="16989" xr:uid="{BA55F1AE-32EE-4F34-AF45-0637DD885A2D}"/>
    <cellStyle name="Comma 2 5 8 3 3" xfId="9083" xr:uid="{24F7F2AF-DF50-482E-9E75-610611E2442A}"/>
    <cellStyle name="Comma 2 5 8 3 3 2" xfId="19617" xr:uid="{FC3C62DC-128D-4332-B936-E1F03D49F707}"/>
    <cellStyle name="Comma 2 5 8 3 4" xfId="11710" xr:uid="{E16DDA5A-96D2-4552-811A-875DB3D005B8}"/>
    <cellStyle name="Comma 2 5 8 3 4 2" xfId="22244" xr:uid="{9A0E6B12-5093-437B-BCDE-FA1F00474175}"/>
    <cellStyle name="Comma 2 5 8 3 5" xfId="14362" xr:uid="{CF67C7E6-AA2C-4EDF-A8A3-BCFBCC741834}"/>
    <cellStyle name="Comma 2 5 8 3 6" xfId="3822" xr:uid="{3BEBA9D6-494D-4EF0-B6DF-FB1E12415B8F}"/>
    <cellStyle name="Comma 2 5 8 4" xfId="1091" xr:uid="{00000000-0005-0000-0000-000040040000}"/>
    <cellStyle name="Comma 2 5 8 4 2" xfId="6456" xr:uid="{04AC4A5E-8666-4EEE-B90D-01EAC00E816C}"/>
    <cellStyle name="Comma 2 5 8 4 2 2" xfId="16990" xr:uid="{200366E6-0C2B-4B36-B27B-2C723913D960}"/>
    <cellStyle name="Comma 2 5 8 4 3" xfId="9084" xr:uid="{A30ACCC1-4575-420C-90DC-4DC64D919184}"/>
    <cellStyle name="Comma 2 5 8 4 3 2" xfId="19618" xr:uid="{5F8F2CC0-327F-4658-98EC-DF7D8E72E4D7}"/>
    <cellStyle name="Comma 2 5 8 4 4" xfId="11711" xr:uid="{9E535E8A-E8EA-4547-907B-246FAED2A340}"/>
    <cellStyle name="Comma 2 5 8 4 4 2" xfId="22245" xr:uid="{5589D284-02A4-420B-AEC3-A51578BD6086}"/>
    <cellStyle name="Comma 2 5 8 4 5" xfId="14363" xr:uid="{48730360-94B3-4304-8F21-5D7CBB5481BF}"/>
    <cellStyle name="Comma 2 5 8 4 6" xfId="3823" xr:uid="{F0F6DA5E-5FCD-44FA-89BD-1545D8928013}"/>
    <cellStyle name="Comma 2 5 8 5" xfId="6452" xr:uid="{E095BAB9-F107-4694-83A5-9E3F1F584284}"/>
    <cellStyle name="Comma 2 5 8 5 2" xfId="16986" xr:uid="{F098E183-FE8C-4355-815F-8309A09995EC}"/>
    <cellStyle name="Comma 2 5 8 6" xfId="9080" xr:uid="{BA6B593E-DC20-4C39-89DE-89C03C430CD3}"/>
    <cellStyle name="Comma 2 5 8 6 2" xfId="19614" xr:uid="{5E1007D2-046B-472A-B8BD-3E7C1583E8CE}"/>
    <cellStyle name="Comma 2 5 8 7" xfId="11707" xr:uid="{F4C15664-04C3-4D8B-9374-3094C9DABE61}"/>
    <cellStyle name="Comma 2 5 8 7 2" xfId="22241" xr:uid="{C97E67C2-A027-4DD0-81BA-622CA4B85EC2}"/>
    <cellStyle name="Comma 2 5 8 8" xfId="14359" xr:uid="{5AFD4A68-CCDF-4FE2-9190-B8F1E2E861C1}"/>
    <cellStyle name="Comma 2 5 8 9" xfId="3819" xr:uid="{735271EA-7AA3-44B4-B5E6-ADB4E92BCBF4}"/>
    <cellStyle name="Comma 2 5 9" xfId="1092" xr:uid="{00000000-0005-0000-0000-000041040000}"/>
    <cellStyle name="Comma 2 5 9 2" xfId="1093" xr:uid="{00000000-0005-0000-0000-000042040000}"/>
    <cellStyle name="Comma 2 5 9 2 2" xfId="1094" xr:uid="{00000000-0005-0000-0000-000043040000}"/>
    <cellStyle name="Comma 2 5 9 2 2 2" xfId="6459" xr:uid="{E9635851-B2CA-4C99-8B72-17B14EEDD192}"/>
    <cellStyle name="Comma 2 5 9 2 2 2 2" xfId="16993" xr:uid="{397E5FD8-BA70-4F62-9E6A-BDC1D74709EE}"/>
    <cellStyle name="Comma 2 5 9 2 2 3" xfId="9087" xr:uid="{6CBAE66D-5BD7-4B90-BAB7-DB5A0AF757AA}"/>
    <cellStyle name="Comma 2 5 9 2 2 3 2" xfId="19621" xr:uid="{58E016CE-EC57-4A47-A5F9-9A0D627777CB}"/>
    <cellStyle name="Comma 2 5 9 2 2 4" xfId="11714" xr:uid="{9103D73D-F0BD-4881-B152-BA0432D28646}"/>
    <cellStyle name="Comma 2 5 9 2 2 4 2" xfId="22248" xr:uid="{B0BEC8D8-0175-439E-8B78-BE1E1711DD87}"/>
    <cellStyle name="Comma 2 5 9 2 2 5" xfId="14366" xr:uid="{C447F2D2-404F-4F46-AB42-EFBB903C1543}"/>
    <cellStyle name="Comma 2 5 9 2 2 6" xfId="3826" xr:uid="{199A76B8-F155-4C30-A71B-47F4B5D11C02}"/>
    <cellStyle name="Comma 2 5 9 2 3" xfId="6458" xr:uid="{DF274E9A-BB95-4DF5-AFCE-A271555F4F82}"/>
    <cellStyle name="Comma 2 5 9 2 3 2" xfId="16992" xr:uid="{18FDF05A-2231-4909-998B-DA54604E95B4}"/>
    <cellStyle name="Comma 2 5 9 2 4" xfId="9086" xr:uid="{1B4AF94C-2C76-4A09-9BCC-B016C825F026}"/>
    <cellStyle name="Comma 2 5 9 2 4 2" xfId="19620" xr:uid="{67153BB9-5BD5-49B9-9828-5153370564BE}"/>
    <cellStyle name="Comma 2 5 9 2 5" xfId="11713" xr:uid="{9E520350-DC97-4248-8620-985D6D5A2894}"/>
    <cellStyle name="Comma 2 5 9 2 5 2" xfId="22247" xr:uid="{95085E08-5818-4482-AD65-B95737E1508C}"/>
    <cellStyle name="Comma 2 5 9 2 6" xfId="14365" xr:uid="{5FA342F8-111A-4F82-95F4-532AA7F3FFA4}"/>
    <cellStyle name="Comma 2 5 9 2 7" xfId="3825" xr:uid="{B2A259A0-920C-48B9-8881-F382B2210B18}"/>
    <cellStyle name="Comma 2 5 9 3" xfId="1095" xr:uid="{00000000-0005-0000-0000-000044040000}"/>
    <cellStyle name="Comma 2 5 9 3 2" xfId="6460" xr:uid="{3B974E1B-4409-4326-A52E-CCE69D893A08}"/>
    <cellStyle name="Comma 2 5 9 3 2 2" xfId="16994" xr:uid="{BE01C9FA-A5CC-4730-A6F4-5613887EACA4}"/>
    <cellStyle name="Comma 2 5 9 3 3" xfId="9088" xr:uid="{49174C96-B434-42FB-81C9-0FBF0669E284}"/>
    <cellStyle name="Comma 2 5 9 3 3 2" xfId="19622" xr:uid="{D6577048-EB43-4075-9552-5BD50548AEF8}"/>
    <cellStyle name="Comma 2 5 9 3 4" xfId="11715" xr:uid="{004C2C9B-7117-4D67-BDDD-BB19FCCC9583}"/>
    <cellStyle name="Comma 2 5 9 3 4 2" xfId="22249" xr:uid="{F1CF6CD3-42E3-4F46-9F1E-B5A3643FB6A6}"/>
    <cellStyle name="Comma 2 5 9 3 5" xfId="14367" xr:uid="{47D673BE-067A-4BB5-8D9C-2B9DBB01B423}"/>
    <cellStyle name="Comma 2 5 9 3 6" xfId="3827" xr:uid="{FA0C16FA-3E26-4D0A-A9D9-8ADBC1B76C14}"/>
    <cellStyle name="Comma 2 5 9 4" xfId="1096" xr:uid="{00000000-0005-0000-0000-000045040000}"/>
    <cellStyle name="Comma 2 5 9 4 2" xfId="6461" xr:uid="{799D5356-4B08-4A85-B9DC-D8E36BA92C74}"/>
    <cellStyle name="Comma 2 5 9 4 2 2" xfId="16995" xr:uid="{0B394CBD-DBEE-4C58-A11C-8BB66394255F}"/>
    <cellStyle name="Comma 2 5 9 4 3" xfId="9089" xr:uid="{869C4C4E-EA9C-4D77-BD91-9388B15E88F5}"/>
    <cellStyle name="Comma 2 5 9 4 3 2" xfId="19623" xr:uid="{92CE9115-078B-4907-A10A-658A70CA42AE}"/>
    <cellStyle name="Comma 2 5 9 4 4" xfId="11716" xr:uid="{6AE0C028-2100-4F7E-8856-BA14D182329B}"/>
    <cellStyle name="Comma 2 5 9 4 4 2" xfId="22250" xr:uid="{49393111-5791-4AC4-98A1-DC56566D85D3}"/>
    <cellStyle name="Comma 2 5 9 4 5" xfId="14368" xr:uid="{7742D50C-DDF0-48FC-856B-B8E5C4689B68}"/>
    <cellStyle name="Comma 2 5 9 4 6" xfId="3828" xr:uid="{19652243-DB7A-46EC-9282-3355319021D3}"/>
    <cellStyle name="Comma 2 5 9 5" xfId="6457" xr:uid="{893E2D62-9541-4143-A5F0-A8CA7435ADE2}"/>
    <cellStyle name="Comma 2 5 9 5 2" xfId="16991" xr:uid="{ED3EB457-308E-48CF-8BFA-DD46932ED8B1}"/>
    <cellStyle name="Comma 2 5 9 6" xfId="9085" xr:uid="{17A6046A-8BE2-43AA-9E22-55E121119597}"/>
    <cellStyle name="Comma 2 5 9 6 2" xfId="19619" xr:uid="{4AC38C2C-2A5B-48BC-AD20-2DBF18D5C3E5}"/>
    <cellStyle name="Comma 2 5 9 7" xfId="11712" xr:uid="{634AC7E2-3E32-4887-88C2-7AEDF5D4B85C}"/>
    <cellStyle name="Comma 2 5 9 7 2" xfId="22246" xr:uid="{FFE28145-2E57-414C-8BDA-D2B16053F39F}"/>
    <cellStyle name="Comma 2 5 9 8" xfId="14364" xr:uid="{FC3C31E7-92EC-4C4E-9B3F-9FDFBA20E3CF}"/>
    <cellStyle name="Comma 2 5 9 9" xfId="3824" xr:uid="{0D665E1F-EAFF-403A-A90E-33412AC1B41A}"/>
    <cellStyle name="Comma 2 6" xfId="80" xr:uid="{00000000-0005-0000-0000-000046040000}"/>
    <cellStyle name="Comma 2 6 10" xfId="1098" xr:uid="{00000000-0005-0000-0000-000047040000}"/>
    <cellStyle name="Comma 2 6 10 2" xfId="6463" xr:uid="{665717D0-6DC7-408C-A33D-8C1A14AE4D52}"/>
    <cellStyle name="Comma 2 6 10 2 2" xfId="16997" xr:uid="{10575C7C-D831-40BD-8BC9-D61D3C3504FE}"/>
    <cellStyle name="Comma 2 6 10 3" xfId="9091" xr:uid="{CE8B05C3-9590-468A-8055-AC356B830A61}"/>
    <cellStyle name="Comma 2 6 10 3 2" xfId="19625" xr:uid="{1508B116-E0DC-4A90-8D3D-9C4DE39D0C65}"/>
    <cellStyle name="Comma 2 6 10 4" xfId="11718" xr:uid="{517967BF-1C2E-4031-AD32-AB1619DEB287}"/>
    <cellStyle name="Comma 2 6 10 4 2" xfId="22252" xr:uid="{73C11C5A-C7FB-4DE7-84EA-246641C5D407}"/>
    <cellStyle name="Comma 2 6 10 5" xfId="14370" xr:uid="{EA602665-DB73-485B-B02F-FAC77AC6A323}"/>
    <cellStyle name="Comma 2 6 10 6" xfId="3830" xr:uid="{06310977-BE06-433E-A659-244DF817EAE6}"/>
    <cellStyle name="Comma 2 6 11" xfId="2597" xr:uid="{00000000-0005-0000-0000-000048040000}"/>
    <cellStyle name="Comma 2 6 11 2" xfId="7921" xr:uid="{88163C75-CF03-4544-A525-06E15D02B112}"/>
    <cellStyle name="Comma 2 6 11 2 2" xfId="18455" xr:uid="{C5EB7233-8937-453F-A867-F347647580B2}"/>
    <cellStyle name="Comma 2 6 11 3" xfId="10549" xr:uid="{57470BC0-149A-4978-8FC3-B4AB9EF9FCFF}"/>
    <cellStyle name="Comma 2 6 11 3 2" xfId="21083" xr:uid="{C8D470EF-9B68-4B26-987A-2CAEF631595E}"/>
    <cellStyle name="Comma 2 6 11 4" xfId="13176" xr:uid="{BEAA24A4-B95B-4B33-B8C0-C93856674926}"/>
    <cellStyle name="Comma 2 6 11 4 2" xfId="23710" xr:uid="{B10BA5C7-FB8B-4779-AACA-A55CD721F1D1}"/>
    <cellStyle name="Comma 2 6 11 5" xfId="15828" xr:uid="{42DA5FB7-AD2F-4E05-B326-B6A59E956411}"/>
    <cellStyle name="Comma 2 6 11 6" xfId="5289" xr:uid="{B9BB6164-C00C-4776-A7FE-A05F9CC532A6}"/>
    <cellStyle name="Comma 2 6 12" xfId="2656" xr:uid="{00000000-0005-0000-0000-000049040000}"/>
    <cellStyle name="Comma 2 6 12 2" xfId="7975" xr:uid="{5368E52F-4431-4F4D-AA6D-DF573A498F43}"/>
    <cellStyle name="Comma 2 6 12 2 2" xfId="18509" xr:uid="{0D4D7CF5-AEF1-4CE8-ACE8-212D30CCE402}"/>
    <cellStyle name="Comma 2 6 12 3" xfId="10603" xr:uid="{3D3ED39F-2384-41F1-A4C2-6E51C34296C3}"/>
    <cellStyle name="Comma 2 6 12 3 2" xfId="21137" xr:uid="{8095DEEC-DCD3-4EA5-86A2-88E9CC1FA049}"/>
    <cellStyle name="Comma 2 6 12 4" xfId="13230" xr:uid="{A513CADA-78AF-4C7C-966F-57EE6F4D9612}"/>
    <cellStyle name="Comma 2 6 12 4 2" xfId="23764" xr:uid="{4D7D3167-EE25-44CB-8380-AF58B3B0D99F}"/>
    <cellStyle name="Comma 2 6 12 5" xfId="15882" xr:uid="{C974673D-5DDF-4A3D-B9C8-4CC167B486BA}"/>
    <cellStyle name="Comma 2 6 12 6" xfId="5343" xr:uid="{FDF6CBA0-9B62-4BA2-80FC-DF8657F03534}"/>
    <cellStyle name="Comma 2 6 13" xfId="1097" xr:uid="{00000000-0005-0000-0000-00004A040000}"/>
    <cellStyle name="Comma 2 6 13 2" xfId="6462" xr:uid="{063EA68F-FA58-4A45-A308-A96796654626}"/>
    <cellStyle name="Comma 2 6 13 2 2" xfId="16996" xr:uid="{93AC6F75-7368-4D45-B431-9A35419088FA}"/>
    <cellStyle name="Comma 2 6 13 3" xfId="9090" xr:uid="{B321D1C8-0A31-42B0-BF5F-F8C578094DDE}"/>
    <cellStyle name="Comma 2 6 13 3 2" xfId="19624" xr:uid="{BD90601D-CB59-4905-9527-80B2BAF03914}"/>
    <cellStyle name="Comma 2 6 13 4" xfId="11717" xr:uid="{40BA8C7C-FAE9-4D22-9409-B756E8CB3731}"/>
    <cellStyle name="Comma 2 6 13 4 2" xfId="22251" xr:uid="{FE4F8DA2-4B18-477F-90ED-8288EFE4DB4D}"/>
    <cellStyle name="Comma 2 6 13 5" xfId="14369" xr:uid="{C7C21D9A-0B7E-42E6-8A64-0D918C0CFCDB}"/>
    <cellStyle name="Comma 2 6 13 6" xfId="3829" xr:uid="{5EA8B236-B5F1-40A5-A893-D380B9072405}"/>
    <cellStyle name="Comma 2 6 14" xfId="5456" xr:uid="{41B8DB72-FC19-49CF-BB6B-408DB248E9D5}"/>
    <cellStyle name="Comma 2 6 14 2" xfId="15990" xr:uid="{8EBB395D-9EDE-447B-854C-740BCBD58036}"/>
    <cellStyle name="Comma 2 6 15" xfId="8084" xr:uid="{7D387FA4-BC63-4B65-B53B-27F123DC6423}"/>
    <cellStyle name="Comma 2 6 15 2" xfId="18618" xr:uid="{7855A0BE-8068-4E54-92EF-CC3027EB40E2}"/>
    <cellStyle name="Comma 2 6 16" xfId="10711" xr:uid="{78C8D9BD-8C26-4717-80FB-D710858D087A}"/>
    <cellStyle name="Comma 2 6 16 2" xfId="21245" xr:uid="{38577A88-9315-4C75-9C28-9AF2C18A27C7}"/>
    <cellStyle name="Comma 2 6 17" xfId="13363" xr:uid="{916B78B3-2889-4AC5-860C-993DE5F6D367}"/>
    <cellStyle name="Comma 2 6 18" xfId="2823" xr:uid="{4208E62B-EFB8-442C-9861-4CC03B6328FB}"/>
    <cellStyle name="Comma 2 6 2" xfId="134" xr:uid="{00000000-0005-0000-0000-00004B040000}"/>
    <cellStyle name="Comma 2 6 2 10" xfId="2710" xr:uid="{00000000-0005-0000-0000-00004C040000}"/>
    <cellStyle name="Comma 2 6 2 10 2" xfId="8029" xr:uid="{53E9E5E6-28AA-49D8-B993-9C7DD53044EC}"/>
    <cellStyle name="Comma 2 6 2 10 2 2" xfId="18563" xr:uid="{8FD56AFA-8A09-4120-8063-FE6BA3ED2AE0}"/>
    <cellStyle name="Comma 2 6 2 10 3" xfId="10657" xr:uid="{C9F9CECA-9A61-41B2-B9F3-2099F7AAD82B}"/>
    <cellStyle name="Comma 2 6 2 10 3 2" xfId="21191" xr:uid="{774A5CEA-D5E5-4979-A914-6866EA5E2318}"/>
    <cellStyle name="Comma 2 6 2 10 4" xfId="13284" xr:uid="{78C8CFBF-697A-425A-8B5B-676EA5BCD7BA}"/>
    <cellStyle name="Comma 2 6 2 10 4 2" xfId="23818" xr:uid="{E3F7C370-B80F-4A62-A82A-B6AAD4D4E8B5}"/>
    <cellStyle name="Comma 2 6 2 10 5" xfId="15936" xr:uid="{B4FBC13F-8CA9-4C2E-816F-A82A7B57DC7A}"/>
    <cellStyle name="Comma 2 6 2 10 6" xfId="5397" xr:uid="{DCB5564E-7D3B-468B-BE60-49A705020397}"/>
    <cellStyle name="Comma 2 6 2 11" xfId="1099" xr:uid="{00000000-0005-0000-0000-00004D040000}"/>
    <cellStyle name="Comma 2 6 2 11 2" xfId="6464" xr:uid="{EA44C70B-A0E9-4F4B-AE85-5E87050AD695}"/>
    <cellStyle name="Comma 2 6 2 11 2 2" xfId="16998" xr:uid="{F421DA60-6591-4756-8AB3-351D3611495C}"/>
    <cellStyle name="Comma 2 6 2 11 3" xfId="9092" xr:uid="{EF08FA94-AD4B-4C95-AFB2-200088B16223}"/>
    <cellStyle name="Comma 2 6 2 11 3 2" xfId="19626" xr:uid="{8E40AC72-99C0-481D-BC85-BC0CFAFFE7A1}"/>
    <cellStyle name="Comma 2 6 2 11 4" xfId="11719" xr:uid="{99441415-BA92-44BA-A03E-BBBC4F7333D8}"/>
    <cellStyle name="Comma 2 6 2 11 4 2" xfId="22253" xr:uid="{5575D00D-BC58-41D4-8776-4024D3E94223}"/>
    <cellStyle name="Comma 2 6 2 11 5" xfId="14371" xr:uid="{7A271171-52E3-4150-A74D-ADB8EBBCE18E}"/>
    <cellStyle name="Comma 2 6 2 11 6" xfId="3831" xr:uid="{401AB9E3-562B-42A5-9470-76AFA01384D1}"/>
    <cellStyle name="Comma 2 6 2 12" xfId="5510" xr:uid="{1F33CB9C-7DF7-4632-8ED6-45ED7846AA6E}"/>
    <cellStyle name="Comma 2 6 2 12 2" xfId="16044" xr:uid="{9F25E30A-5BB1-4A90-AC99-57E2A47C8450}"/>
    <cellStyle name="Comma 2 6 2 13" xfId="8138" xr:uid="{ED1E5F76-BBA8-4DD9-99F0-86E00492763B}"/>
    <cellStyle name="Comma 2 6 2 13 2" xfId="18672" xr:uid="{ED31B636-2134-405C-97D4-12AA469E07E1}"/>
    <cellStyle name="Comma 2 6 2 14" xfId="10765" xr:uid="{F6076F51-E2EB-4BB9-BED0-A66702E9FFEA}"/>
    <cellStyle name="Comma 2 6 2 14 2" xfId="21299" xr:uid="{58B471DD-6527-43FE-90BD-26A6AD5DCFEA}"/>
    <cellStyle name="Comma 2 6 2 15" xfId="13417" xr:uid="{E24158B5-B4A9-4E82-B668-44FE5223B28F}"/>
    <cellStyle name="Comma 2 6 2 16" xfId="2877" xr:uid="{92FC3FE2-E24D-4E46-A012-0A19FE778347}"/>
    <cellStyle name="Comma 2 6 2 2" xfId="1100" xr:uid="{00000000-0005-0000-0000-00004E040000}"/>
    <cellStyle name="Comma 2 6 2 2 2" xfId="1101" xr:uid="{00000000-0005-0000-0000-00004F040000}"/>
    <cellStyle name="Comma 2 6 2 2 2 2" xfId="1102" xr:uid="{00000000-0005-0000-0000-000050040000}"/>
    <cellStyle name="Comma 2 6 2 2 2 2 2" xfId="6467" xr:uid="{2BBA901E-DB92-4950-AD06-FB145C57031D}"/>
    <cellStyle name="Comma 2 6 2 2 2 2 2 2" xfId="17001" xr:uid="{6CCA770D-31D8-41E8-B4DE-247C5766D8D2}"/>
    <cellStyle name="Comma 2 6 2 2 2 2 3" xfId="9095" xr:uid="{C13222B0-08E3-4E92-8823-65597E377784}"/>
    <cellStyle name="Comma 2 6 2 2 2 2 3 2" xfId="19629" xr:uid="{CAC25124-8271-459D-B3C3-F2474254036F}"/>
    <cellStyle name="Comma 2 6 2 2 2 2 4" xfId="11722" xr:uid="{0DA51EAF-F54F-448D-9EA9-013B864E654C}"/>
    <cellStyle name="Comma 2 6 2 2 2 2 4 2" xfId="22256" xr:uid="{404DAD2C-20F7-4CDB-9481-6B1545FE1B95}"/>
    <cellStyle name="Comma 2 6 2 2 2 2 5" xfId="14374" xr:uid="{C4A2AADB-FC5D-4D8E-B331-CB77DF048C29}"/>
    <cellStyle name="Comma 2 6 2 2 2 2 6" xfId="3834" xr:uid="{F78FEC18-D885-472C-BEA9-DC8E48C591A9}"/>
    <cellStyle name="Comma 2 6 2 2 2 3" xfId="6466" xr:uid="{ED218EF6-87D0-413D-BAC8-FF10D9CC0515}"/>
    <cellStyle name="Comma 2 6 2 2 2 3 2" xfId="17000" xr:uid="{19E6543F-4969-402A-B89A-527F81CAC9BE}"/>
    <cellStyle name="Comma 2 6 2 2 2 4" xfId="9094" xr:uid="{5F37B789-C0A4-4441-B00B-B848E15215E4}"/>
    <cellStyle name="Comma 2 6 2 2 2 4 2" xfId="19628" xr:uid="{30C51B32-BAB0-41BB-9793-721611A9D366}"/>
    <cellStyle name="Comma 2 6 2 2 2 5" xfId="11721" xr:uid="{D4E2B87E-77FB-40F8-8E23-C7F7846384BC}"/>
    <cellStyle name="Comma 2 6 2 2 2 5 2" xfId="22255" xr:uid="{30783808-2978-443C-B308-F792AF374218}"/>
    <cellStyle name="Comma 2 6 2 2 2 6" xfId="14373" xr:uid="{9F90D4FC-80C9-40EB-B192-F757013C9DA6}"/>
    <cellStyle name="Comma 2 6 2 2 2 7" xfId="3833" xr:uid="{D1A55FF9-A04B-4490-A21E-DFD721C05096}"/>
    <cellStyle name="Comma 2 6 2 2 3" xfId="1103" xr:uid="{00000000-0005-0000-0000-000051040000}"/>
    <cellStyle name="Comma 2 6 2 2 3 2" xfId="6468" xr:uid="{3A48B034-DC29-4C8C-A1CB-854D7469C2F5}"/>
    <cellStyle name="Comma 2 6 2 2 3 2 2" xfId="17002" xr:uid="{56FBF6CA-72F8-4566-9F93-7DD5A5708360}"/>
    <cellStyle name="Comma 2 6 2 2 3 3" xfId="9096" xr:uid="{B9B22ADB-3464-4140-812D-3130EA7664F0}"/>
    <cellStyle name="Comma 2 6 2 2 3 3 2" xfId="19630" xr:uid="{B9FF0FCE-78D3-4CE8-AFC6-8214BF1F891C}"/>
    <cellStyle name="Comma 2 6 2 2 3 4" xfId="11723" xr:uid="{FCB3EC10-DE78-418F-8895-17472615F38E}"/>
    <cellStyle name="Comma 2 6 2 2 3 4 2" xfId="22257" xr:uid="{0FF3DB8A-2538-4AF5-9EBE-9DD1C0F7D18C}"/>
    <cellStyle name="Comma 2 6 2 2 3 5" xfId="14375" xr:uid="{B4A29471-357F-4326-8B0F-E4F673F5AAA5}"/>
    <cellStyle name="Comma 2 6 2 2 3 6" xfId="3835" xr:uid="{EB57CCC8-24D3-4850-80D1-8EB30E184608}"/>
    <cellStyle name="Comma 2 6 2 2 4" xfId="1104" xr:uid="{00000000-0005-0000-0000-000052040000}"/>
    <cellStyle name="Comma 2 6 2 2 4 2" xfId="6469" xr:uid="{E7A82604-D7CE-4B49-B525-E718C8A4E966}"/>
    <cellStyle name="Comma 2 6 2 2 4 2 2" xfId="17003" xr:uid="{A429CEAD-BD5E-486A-AAAC-852E4B8CC7FE}"/>
    <cellStyle name="Comma 2 6 2 2 4 3" xfId="9097" xr:uid="{A6E4A221-3AC2-4D02-A0BA-A79EBD247BD6}"/>
    <cellStyle name="Comma 2 6 2 2 4 3 2" xfId="19631" xr:uid="{55623495-E394-40CE-AD4A-AC8CF823D23A}"/>
    <cellStyle name="Comma 2 6 2 2 4 4" xfId="11724" xr:uid="{5A2B34B5-E395-445E-A2E9-CC052D07E2E3}"/>
    <cellStyle name="Comma 2 6 2 2 4 4 2" xfId="22258" xr:uid="{278D7492-0BE6-47AD-83AD-E14B3075F786}"/>
    <cellStyle name="Comma 2 6 2 2 4 5" xfId="14376" xr:uid="{ACA9A44A-EAC9-4F38-886F-DE4A191F296E}"/>
    <cellStyle name="Comma 2 6 2 2 4 6" xfId="3836" xr:uid="{DD73DE8A-4B79-4605-86AA-B651264764C0}"/>
    <cellStyle name="Comma 2 6 2 2 5" xfId="6465" xr:uid="{465EE3E9-4C08-4005-A726-9CE82A49B41E}"/>
    <cellStyle name="Comma 2 6 2 2 5 2" xfId="16999" xr:uid="{430F079F-CFBD-453B-BA8A-60D6433527A9}"/>
    <cellStyle name="Comma 2 6 2 2 6" xfId="9093" xr:uid="{5C68648F-4532-4DB0-AE8C-4FCF2A6FB3A1}"/>
    <cellStyle name="Comma 2 6 2 2 6 2" xfId="19627" xr:uid="{7461ADA8-846D-46E1-B30C-EA2084BB6301}"/>
    <cellStyle name="Comma 2 6 2 2 7" xfId="11720" xr:uid="{2099036D-9711-4A3F-80FF-9F92454E16BF}"/>
    <cellStyle name="Comma 2 6 2 2 7 2" xfId="22254" xr:uid="{BB23409F-DD6D-4484-9EA6-43885595AF81}"/>
    <cellStyle name="Comma 2 6 2 2 8" xfId="14372" xr:uid="{37C49D40-1962-4453-A2E9-A71A6D618745}"/>
    <cellStyle name="Comma 2 6 2 2 9" xfId="3832" xr:uid="{29E227AB-0468-4C1E-B0E4-F64D3D3EE38B}"/>
    <cellStyle name="Comma 2 6 2 3" xfId="1105" xr:uid="{00000000-0005-0000-0000-000053040000}"/>
    <cellStyle name="Comma 2 6 2 3 2" xfId="1106" xr:uid="{00000000-0005-0000-0000-000054040000}"/>
    <cellStyle name="Comma 2 6 2 3 2 2" xfId="1107" xr:uid="{00000000-0005-0000-0000-000055040000}"/>
    <cellStyle name="Comma 2 6 2 3 2 2 2" xfId="6472" xr:uid="{FA863CA7-4C5D-4F23-8EFF-C90919C03F4F}"/>
    <cellStyle name="Comma 2 6 2 3 2 2 2 2" xfId="17006" xr:uid="{A82E9F9D-F410-4D26-8F01-6152B8B68FB8}"/>
    <cellStyle name="Comma 2 6 2 3 2 2 3" xfId="9100" xr:uid="{61F1EE23-00E3-4812-9406-978C9FD77B58}"/>
    <cellStyle name="Comma 2 6 2 3 2 2 3 2" xfId="19634" xr:uid="{43060F43-24AD-4443-8992-B0A109824D91}"/>
    <cellStyle name="Comma 2 6 2 3 2 2 4" xfId="11727" xr:uid="{B3698F65-B8EF-42E7-B54C-5FD3015CF666}"/>
    <cellStyle name="Comma 2 6 2 3 2 2 4 2" xfId="22261" xr:uid="{3C6F6B5D-C161-4488-8D50-53BE335CA3D5}"/>
    <cellStyle name="Comma 2 6 2 3 2 2 5" xfId="14379" xr:uid="{DC47BD6E-B793-4AD2-A651-8E157C3D335C}"/>
    <cellStyle name="Comma 2 6 2 3 2 2 6" xfId="3839" xr:uid="{ED1FD9CD-1FF4-45F4-85B9-D75F0422C7DF}"/>
    <cellStyle name="Comma 2 6 2 3 2 3" xfId="6471" xr:uid="{8DDC6841-2473-4D8F-8EA6-B7472DE82074}"/>
    <cellStyle name="Comma 2 6 2 3 2 3 2" xfId="17005" xr:uid="{844FDC10-A5E8-4954-82D8-507B552AA4B9}"/>
    <cellStyle name="Comma 2 6 2 3 2 4" xfId="9099" xr:uid="{1707442F-13CF-4FD8-9273-2D1802732B93}"/>
    <cellStyle name="Comma 2 6 2 3 2 4 2" xfId="19633" xr:uid="{4FBCCB7B-D903-4C43-9F6F-44EF859388EF}"/>
    <cellStyle name="Comma 2 6 2 3 2 5" xfId="11726" xr:uid="{346BCD37-6D7D-4D7A-8A01-B394845E8EE9}"/>
    <cellStyle name="Comma 2 6 2 3 2 5 2" xfId="22260" xr:uid="{7979F16D-59BF-4834-A8EC-ADDAC8FB1DD3}"/>
    <cellStyle name="Comma 2 6 2 3 2 6" xfId="14378" xr:uid="{6C57B9C5-F957-4C61-90A3-E274ED1803DD}"/>
    <cellStyle name="Comma 2 6 2 3 2 7" xfId="3838" xr:uid="{B6464487-EFAD-4038-87EE-3DDEE640BFE1}"/>
    <cellStyle name="Comma 2 6 2 3 3" xfId="1108" xr:uid="{00000000-0005-0000-0000-000056040000}"/>
    <cellStyle name="Comma 2 6 2 3 3 2" xfId="6473" xr:uid="{2405EE02-6538-4E63-A295-01876DB78306}"/>
    <cellStyle name="Comma 2 6 2 3 3 2 2" xfId="17007" xr:uid="{395A745D-8C9E-4610-A969-A9EBA5CA23DE}"/>
    <cellStyle name="Comma 2 6 2 3 3 3" xfId="9101" xr:uid="{C1994247-C3AE-4DE9-913F-21FF29CD5A91}"/>
    <cellStyle name="Comma 2 6 2 3 3 3 2" xfId="19635" xr:uid="{DB752B27-04C2-4DC0-9B8B-2158ECABA7DC}"/>
    <cellStyle name="Comma 2 6 2 3 3 4" xfId="11728" xr:uid="{E855674D-790B-4E0C-BDBE-D1790D0289BC}"/>
    <cellStyle name="Comma 2 6 2 3 3 4 2" xfId="22262" xr:uid="{DE36510D-A87F-4D73-B5CC-7DE1680D0DB3}"/>
    <cellStyle name="Comma 2 6 2 3 3 5" xfId="14380" xr:uid="{5713CD95-11BC-49EB-AF7B-0463E7C814AA}"/>
    <cellStyle name="Comma 2 6 2 3 3 6" xfId="3840" xr:uid="{30792C6D-6ABE-4675-B6A3-ABB7B21448D8}"/>
    <cellStyle name="Comma 2 6 2 3 4" xfId="1109" xr:uid="{00000000-0005-0000-0000-000057040000}"/>
    <cellStyle name="Comma 2 6 2 3 4 2" xfId="6474" xr:uid="{E9A7D34B-BDAF-4134-886F-65B9D6E9F94B}"/>
    <cellStyle name="Comma 2 6 2 3 4 2 2" xfId="17008" xr:uid="{9174B605-25FA-4217-8AC6-3AE5B92063D5}"/>
    <cellStyle name="Comma 2 6 2 3 4 3" xfId="9102" xr:uid="{50E486B1-8BF2-4CE0-895B-17B35858455B}"/>
    <cellStyle name="Comma 2 6 2 3 4 3 2" xfId="19636" xr:uid="{54C911C5-D197-4EFA-B5C5-059830895001}"/>
    <cellStyle name="Comma 2 6 2 3 4 4" xfId="11729" xr:uid="{87C6AC41-976D-46F6-A8D9-85196CDF213C}"/>
    <cellStyle name="Comma 2 6 2 3 4 4 2" xfId="22263" xr:uid="{22871B8D-4E8D-4525-B98F-2EAEFC5AB592}"/>
    <cellStyle name="Comma 2 6 2 3 4 5" xfId="14381" xr:uid="{EE56A5CC-F449-454C-A4B9-4E8C72499F86}"/>
    <cellStyle name="Comma 2 6 2 3 4 6" xfId="3841" xr:uid="{4A7339E7-02B2-41A6-8A9A-61188896DB93}"/>
    <cellStyle name="Comma 2 6 2 3 5" xfId="6470" xr:uid="{9DF69151-7C3A-420A-A1EF-E98CA8F07D03}"/>
    <cellStyle name="Comma 2 6 2 3 5 2" xfId="17004" xr:uid="{6A43DC97-49C3-42FC-957C-819490925C88}"/>
    <cellStyle name="Comma 2 6 2 3 6" xfId="9098" xr:uid="{5DA4F1DE-D82D-4C0F-973A-A131999C5313}"/>
    <cellStyle name="Comma 2 6 2 3 6 2" xfId="19632" xr:uid="{FE63CAB1-F839-47A6-8F65-CC87E40AAB25}"/>
    <cellStyle name="Comma 2 6 2 3 7" xfId="11725" xr:uid="{E701733F-142A-4E75-B084-A67F641161C3}"/>
    <cellStyle name="Comma 2 6 2 3 7 2" xfId="22259" xr:uid="{309E98A9-D4E4-4F14-ABFA-6B6DB31CDED4}"/>
    <cellStyle name="Comma 2 6 2 3 8" xfId="14377" xr:uid="{71881121-E08F-43C2-AA0A-9A9D6E218096}"/>
    <cellStyle name="Comma 2 6 2 3 9" xfId="3837" xr:uid="{77D5A7F9-54DD-4647-8A3D-945BCBD197D8}"/>
    <cellStyle name="Comma 2 6 2 4" xfId="1110" xr:uid="{00000000-0005-0000-0000-000058040000}"/>
    <cellStyle name="Comma 2 6 2 4 2" xfId="1111" xr:uid="{00000000-0005-0000-0000-000059040000}"/>
    <cellStyle name="Comma 2 6 2 4 2 2" xfId="1112" xr:uid="{00000000-0005-0000-0000-00005A040000}"/>
    <cellStyle name="Comma 2 6 2 4 2 2 2" xfId="6477" xr:uid="{8CC5C427-73B7-4473-8EDC-96C8873A34BE}"/>
    <cellStyle name="Comma 2 6 2 4 2 2 2 2" xfId="17011" xr:uid="{D2377994-F514-4F0F-BCBF-E9B380AE9A10}"/>
    <cellStyle name="Comma 2 6 2 4 2 2 3" xfId="9105" xr:uid="{D34CBB40-9A21-48AC-A937-2F34CBA106D9}"/>
    <cellStyle name="Comma 2 6 2 4 2 2 3 2" xfId="19639" xr:uid="{F1C28215-8026-4FCA-9A0F-5F0681812190}"/>
    <cellStyle name="Comma 2 6 2 4 2 2 4" xfId="11732" xr:uid="{BB57092F-66AB-468D-B218-25F056687B69}"/>
    <cellStyle name="Comma 2 6 2 4 2 2 4 2" xfId="22266" xr:uid="{0EA1D4D4-1F27-47E8-80DA-C4481E6442AF}"/>
    <cellStyle name="Comma 2 6 2 4 2 2 5" xfId="14384" xr:uid="{4ED6FB13-13D7-4723-91EB-0EF8C90E44AB}"/>
    <cellStyle name="Comma 2 6 2 4 2 2 6" xfId="3844" xr:uid="{D7331BD6-D9A1-4562-9402-F13EE156095E}"/>
    <cellStyle name="Comma 2 6 2 4 2 3" xfId="6476" xr:uid="{38E3ECBF-D367-4DB0-A850-6D95615C9BA2}"/>
    <cellStyle name="Comma 2 6 2 4 2 3 2" xfId="17010" xr:uid="{FB371787-58FF-478A-98BF-20B6A170E549}"/>
    <cellStyle name="Comma 2 6 2 4 2 4" xfId="9104" xr:uid="{4539E4A6-729F-43C2-91C7-570575DE4DFB}"/>
    <cellStyle name="Comma 2 6 2 4 2 4 2" xfId="19638" xr:uid="{54C5646C-E1B6-4F03-A4F0-093C8CE47E77}"/>
    <cellStyle name="Comma 2 6 2 4 2 5" xfId="11731" xr:uid="{10D19476-D4F4-4AC1-B8E1-4F436E558091}"/>
    <cellStyle name="Comma 2 6 2 4 2 5 2" xfId="22265" xr:uid="{BD03E8ED-E1F8-4B81-B101-7363BFA0443A}"/>
    <cellStyle name="Comma 2 6 2 4 2 6" xfId="14383" xr:uid="{D3C6F96E-5D49-4429-B576-39A0F97B3E92}"/>
    <cellStyle name="Comma 2 6 2 4 2 7" xfId="3843" xr:uid="{FB76890D-B332-4DB6-8537-C776B8EF4EF0}"/>
    <cellStyle name="Comma 2 6 2 4 3" xfId="1113" xr:uid="{00000000-0005-0000-0000-00005B040000}"/>
    <cellStyle name="Comma 2 6 2 4 3 2" xfId="6478" xr:uid="{B2735C6A-22B6-4C49-B4FE-2773244D70CF}"/>
    <cellStyle name="Comma 2 6 2 4 3 2 2" xfId="17012" xr:uid="{00372D68-B1F5-428B-B16F-1F28D6B3587E}"/>
    <cellStyle name="Comma 2 6 2 4 3 3" xfId="9106" xr:uid="{9F479B16-9BFE-42C7-9582-F7866BBC4CD1}"/>
    <cellStyle name="Comma 2 6 2 4 3 3 2" xfId="19640" xr:uid="{6E600D9E-AF54-4C0C-9ABE-000649E47972}"/>
    <cellStyle name="Comma 2 6 2 4 3 4" xfId="11733" xr:uid="{F1C8DFC8-19EA-44EA-819D-0D6DE748660E}"/>
    <cellStyle name="Comma 2 6 2 4 3 4 2" xfId="22267" xr:uid="{C1F40A8E-964D-4B13-B08B-166CBE29BCB0}"/>
    <cellStyle name="Comma 2 6 2 4 3 5" xfId="14385" xr:uid="{B1DEC955-2327-4EFE-9037-388A5DBED3F3}"/>
    <cellStyle name="Comma 2 6 2 4 3 6" xfId="3845" xr:uid="{D2DA71B3-A2A0-4889-9E6F-E9B690498A58}"/>
    <cellStyle name="Comma 2 6 2 4 4" xfId="1114" xr:uid="{00000000-0005-0000-0000-00005C040000}"/>
    <cellStyle name="Comma 2 6 2 4 4 2" xfId="6479" xr:uid="{38D95F4B-8C29-417F-B0BB-0476F50737CD}"/>
    <cellStyle name="Comma 2 6 2 4 4 2 2" xfId="17013" xr:uid="{89E8200C-DEDD-46C9-A244-7BDEFCB6B120}"/>
    <cellStyle name="Comma 2 6 2 4 4 3" xfId="9107" xr:uid="{D1336E45-B4B0-48D4-AA5E-0A6DC73724C4}"/>
    <cellStyle name="Comma 2 6 2 4 4 3 2" xfId="19641" xr:uid="{C54E8903-9C85-4EA5-B60F-B905FE676D32}"/>
    <cellStyle name="Comma 2 6 2 4 4 4" xfId="11734" xr:uid="{064BB6C8-2A46-4BA8-9480-21580618C8A1}"/>
    <cellStyle name="Comma 2 6 2 4 4 4 2" xfId="22268" xr:uid="{87C46B5E-DB01-4B7A-898E-EB49F2278DCB}"/>
    <cellStyle name="Comma 2 6 2 4 4 5" xfId="14386" xr:uid="{453B97E8-1A18-480B-945A-DDD9B1F473E6}"/>
    <cellStyle name="Comma 2 6 2 4 4 6" xfId="3846" xr:uid="{CEB698F4-F910-4145-AC7D-FCFD1425B4F6}"/>
    <cellStyle name="Comma 2 6 2 4 5" xfId="6475" xr:uid="{EA08FF15-43D4-4FDF-BC18-F973C479C43A}"/>
    <cellStyle name="Comma 2 6 2 4 5 2" xfId="17009" xr:uid="{2A6B5898-EF89-453F-986D-6CBABD4B6F09}"/>
    <cellStyle name="Comma 2 6 2 4 6" xfId="9103" xr:uid="{E60C02E1-6977-4134-ACD8-4024CD2CFA5E}"/>
    <cellStyle name="Comma 2 6 2 4 6 2" xfId="19637" xr:uid="{0CA6D085-E1F3-4010-9A75-BC985E089A56}"/>
    <cellStyle name="Comma 2 6 2 4 7" xfId="11730" xr:uid="{793955D5-3F71-4B21-9747-1CE47DCDECD2}"/>
    <cellStyle name="Comma 2 6 2 4 7 2" xfId="22264" xr:uid="{A3836859-F073-40A9-B8FC-A3958C241272}"/>
    <cellStyle name="Comma 2 6 2 4 8" xfId="14382" xr:uid="{2726500E-0D6B-45AE-9461-2D05EE73C85C}"/>
    <cellStyle name="Comma 2 6 2 4 9" xfId="3842" xr:uid="{EFE3A5D0-8F3B-47CB-A83F-16BF6FCD015D}"/>
    <cellStyle name="Comma 2 6 2 5" xfId="1115" xr:uid="{00000000-0005-0000-0000-00005D040000}"/>
    <cellStyle name="Comma 2 6 2 5 2" xfId="1116" xr:uid="{00000000-0005-0000-0000-00005E040000}"/>
    <cellStyle name="Comma 2 6 2 5 2 2" xfId="1117" xr:uid="{00000000-0005-0000-0000-00005F040000}"/>
    <cellStyle name="Comma 2 6 2 5 2 2 2" xfId="6482" xr:uid="{D3404569-7BC3-4F17-84B7-B04A74AD6DF5}"/>
    <cellStyle name="Comma 2 6 2 5 2 2 2 2" xfId="17016" xr:uid="{A359938B-F4DF-49B1-AED5-1D3421EE738E}"/>
    <cellStyle name="Comma 2 6 2 5 2 2 3" xfId="9110" xr:uid="{1914D4E6-6E79-4687-B9BF-130954AACA4F}"/>
    <cellStyle name="Comma 2 6 2 5 2 2 3 2" xfId="19644" xr:uid="{2660B600-4650-4B59-9199-6F97DF676B26}"/>
    <cellStyle name="Comma 2 6 2 5 2 2 4" xfId="11737" xr:uid="{9F1238F6-6167-42AC-9963-5AE80D8437F0}"/>
    <cellStyle name="Comma 2 6 2 5 2 2 4 2" xfId="22271" xr:uid="{D61E55A5-85CD-4B81-89DB-B9486414C9CB}"/>
    <cellStyle name="Comma 2 6 2 5 2 2 5" xfId="14389" xr:uid="{E60F1878-F6BB-45AF-BC71-D668219EB5BD}"/>
    <cellStyle name="Comma 2 6 2 5 2 2 6" xfId="3849" xr:uid="{21FAA13C-6898-4BC7-870A-5B54C21A8B53}"/>
    <cellStyle name="Comma 2 6 2 5 2 3" xfId="6481" xr:uid="{DBAD2F03-7443-429F-95BE-C1FFE578A8DC}"/>
    <cellStyle name="Comma 2 6 2 5 2 3 2" xfId="17015" xr:uid="{8C108D8F-D6D0-49EA-AAF6-F5E73AA4C9B9}"/>
    <cellStyle name="Comma 2 6 2 5 2 4" xfId="9109" xr:uid="{752805DF-537A-42D6-9AEF-289C1D2823CA}"/>
    <cellStyle name="Comma 2 6 2 5 2 4 2" xfId="19643" xr:uid="{0618BBC5-D9C3-487C-A452-ACD7FC2E73FD}"/>
    <cellStyle name="Comma 2 6 2 5 2 5" xfId="11736" xr:uid="{C48F5003-8D6C-4A9A-9C0F-8C14C6713826}"/>
    <cellStyle name="Comma 2 6 2 5 2 5 2" xfId="22270" xr:uid="{DA50EEDB-1164-4010-B325-5D693C9A0C37}"/>
    <cellStyle name="Comma 2 6 2 5 2 6" xfId="14388" xr:uid="{9DB9C7AF-D321-48D3-BF2D-01A3612E27AB}"/>
    <cellStyle name="Comma 2 6 2 5 2 7" xfId="3848" xr:uid="{12E6DC63-490F-4C37-A905-F43EA01C00DF}"/>
    <cellStyle name="Comma 2 6 2 5 3" xfId="1118" xr:uid="{00000000-0005-0000-0000-000060040000}"/>
    <cellStyle name="Comma 2 6 2 5 3 2" xfId="6483" xr:uid="{CC0772CB-D7E3-43F0-8CE5-630D4CFABD7B}"/>
    <cellStyle name="Comma 2 6 2 5 3 2 2" xfId="17017" xr:uid="{0B489C6A-CF9D-44BA-871C-DEFA907339D5}"/>
    <cellStyle name="Comma 2 6 2 5 3 3" xfId="9111" xr:uid="{5CABA63F-F42E-44DE-992B-4FB6C9743937}"/>
    <cellStyle name="Comma 2 6 2 5 3 3 2" xfId="19645" xr:uid="{9CD382EF-4FD4-4694-90E6-4ED1F1068929}"/>
    <cellStyle name="Comma 2 6 2 5 3 4" xfId="11738" xr:uid="{8A935A75-C3B0-4276-AD84-9DD93F707A38}"/>
    <cellStyle name="Comma 2 6 2 5 3 4 2" xfId="22272" xr:uid="{B0E09B03-B999-4840-9746-A4E96356DE73}"/>
    <cellStyle name="Comma 2 6 2 5 3 5" xfId="14390" xr:uid="{F96D3B1C-8DA7-449C-94D8-1B9AF9A0140C}"/>
    <cellStyle name="Comma 2 6 2 5 3 6" xfId="3850" xr:uid="{D13D2DB2-9D03-4ACE-9342-90500AE6BFB5}"/>
    <cellStyle name="Comma 2 6 2 5 4" xfId="1119" xr:uid="{00000000-0005-0000-0000-000061040000}"/>
    <cellStyle name="Comma 2 6 2 5 4 2" xfId="6484" xr:uid="{9B35B65E-1D69-464F-B148-6BE1224B7DD8}"/>
    <cellStyle name="Comma 2 6 2 5 4 2 2" xfId="17018" xr:uid="{106376FC-101F-4EF4-893D-DD0EEFE4589F}"/>
    <cellStyle name="Comma 2 6 2 5 4 3" xfId="9112" xr:uid="{6CDA3C19-4923-4D1D-9BAD-9D684D85EF9F}"/>
    <cellStyle name="Comma 2 6 2 5 4 3 2" xfId="19646" xr:uid="{311E5F49-A2F7-4DC1-B390-93ED735CF44C}"/>
    <cellStyle name="Comma 2 6 2 5 4 4" xfId="11739" xr:uid="{6898E8F7-2281-4E78-AF55-BD9BAC1DFC86}"/>
    <cellStyle name="Comma 2 6 2 5 4 4 2" xfId="22273" xr:uid="{7665A9DE-E553-4F57-82F2-7578D400A513}"/>
    <cellStyle name="Comma 2 6 2 5 4 5" xfId="14391" xr:uid="{C0612CC5-5232-4437-AEEB-7CFE6D5F4497}"/>
    <cellStyle name="Comma 2 6 2 5 4 6" xfId="3851" xr:uid="{97CED0E6-F9AF-4117-819E-D5373073DDDA}"/>
    <cellStyle name="Comma 2 6 2 5 5" xfId="6480" xr:uid="{2206220A-2137-4581-9D02-75D44F227BAD}"/>
    <cellStyle name="Comma 2 6 2 5 5 2" xfId="17014" xr:uid="{F37EF8A1-E125-4D80-8E5C-E8BAE72C618D}"/>
    <cellStyle name="Comma 2 6 2 5 6" xfId="9108" xr:uid="{4A3EF427-393A-44C2-A4A6-FFF012BADF9E}"/>
    <cellStyle name="Comma 2 6 2 5 6 2" xfId="19642" xr:uid="{785807F8-B976-475B-A8E6-DC6E360CA886}"/>
    <cellStyle name="Comma 2 6 2 5 7" xfId="11735" xr:uid="{DDBEACCA-8445-44E9-8C51-15D9E09FA207}"/>
    <cellStyle name="Comma 2 6 2 5 7 2" xfId="22269" xr:uid="{167ABDC2-98F9-42F7-929B-AFE550DA5E46}"/>
    <cellStyle name="Comma 2 6 2 5 8" xfId="14387" xr:uid="{EABA8929-11D2-4585-A0C0-194670AF97D2}"/>
    <cellStyle name="Comma 2 6 2 5 9" xfId="3847" xr:uid="{B0BB07A1-19D7-4656-AB9A-DD6BF47F79B3}"/>
    <cellStyle name="Comma 2 6 2 6" xfId="1120" xr:uid="{00000000-0005-0000-0000-000062040000}"/>
    <cellStyle name="Comma 2 6 2 6 2" xfId="1121" xr:uid="{00000000-0005-0000-0000-000063040000}"/>
    <cellStyle name="Comma 2 6 2 6 2 2" xfId="6486" xr:uid="{A47EC0FC-9280-4A77-8923-5AB95B9DDEBA}"/>
    <cellStyle name="Comma 2 6 2 6 2 2 2" xfId="17020" xr:uid="{10E01660-4A96-4BD0-B412-B0332E6C9FFF}"/>
    <cellStyle name="Comma 2 6 2 6 2 3" xfId="9114" xr:uid="{570AA4DE-74CA-4F28-8EF6-2C63AA5AC718}"/>
    <cellStyle name="Comma 2 6 2 6 2 3 2" xfId="19648" xr:uid="{EEC14EB8-9B37-4CB1-A47D-5F3A48E9E678}"/>
    <cellStyle name="Comma 2 6 2 6 2 4" xfId="11741" xr:uid="{107BD124-B496-4E98-899A-0BCE98D537B6}"/>
    <cellStyle name="Comma 2 6 2 6 2 4 2" xfId="22275" xr:uid="{0A2C610F-48EB-4F01-A34E-0C732DCA83BF}"/>
    <cellStyle name="Comma 2 6 2 6 2 5" xfId="14393" xr:uid="{20B84E90-9765-469D-A02B-0E9AE0B215AD}"/>
    <cellStyle name="Comma 2 6 2 6 2 6" xfId="3853" xr:uid="{E6D925BE-7166-48C5-B490-95B7FCA28106}"/>
    <cellStyle name="Comma 2 6 2 6 3" xfId="1122" xr:uid="{00000000-0005-0000-0000-000064040000}"/>
    <cellStyle name="Comma 2 6 2 6 3 2" xfId="6487" xr:uid="{42A2A01C-69F3-48E7-B068-191111637FAE}"/>
    <cellStyle name="Comma 2 6 2 6 3 2 2" xfId="17021" xr:uid="{86E71C98-78CD-4CD1-9D43-5375581B90AB}"/>
    <cellStyle name="Comma 2 6 2 6 3 3" xfId="9115" xr:uid="{8930974C-1E49-4114-B483-C90D9B12ECD1}"/>
    <cellStyle name="Comma 2 6 2 6 3 3 2" xfId="19649" xr:uid="{C49E6806-759A-41A7-8A8B-6CDC74E31862}"/>
    <cellStyle name="Comma 2 6 2 6 3 4" xfId="11742" xr:uid="{5408657C-AA4E-47F9-98E3-ACD947F17E1A}"/>
    <cellStyle name="Comma 2 6 2 6 3 4 2" xfId="22276" xr:uid="{1007BFD7-4D52-41BC-9B8F-D7B3C34664C9}"/>
    <cellStyle name="Comma 2 6 2 6 3 5" xfId="14394" xr:uid="{54B09186-19B8-4765-8EE7-4E3B324D675A}"/>
    <cellStyle name="Comma 2 6 2 6 3 6" xfId="3854" xr:uid="{45DDF616-B573-4FFD-A5A2-83BE9513A830}"/>
    <cellStyle name="Comma 2 6 2 6 4" xfId="6485" xr:uid="{3AD5E1AC-1713-41DC-AE71-00165D0AE511}"/>
    <cellStyle name="Comma 2 6 2 6 4 2" xfId="17019" xr:uid="{88840B63-573D-418A-8C90-C70F1FDB1D36}"/>
    <cellStyle name="Comma 2 6 2 6 5" xfId="9113" xr:uid="{1CB1D5ED-743B-4BCC-A5D6-3ECFBC60B1F1}"/>
    <cellStyle name="Comma 2 6 2 6 5 2" xfId="19647" xr:uid="{105C452C-80BF-428A-A86D-30B47A063B74}"/>
    <cellStyle name="Comma 2 6 2 6 6" xfId="11740" xr:uid="{D06759F1-4585-4A8E-8B92-77AC26F58C29}"/>
    <cellStyle name="Comma 2 6 2 6 6 2" xfId="22274" xr:uid="{51A781E6-707C-471D-A255-84D1427ADB16}"/>
    <cellStyle name="Comma 2 6 2 6 7" xfId="14392" xr:uid="{C3C04776-3B5B-41D8-BDBA-6F7433893D2D}"/>
    <cellStyle name="Comma 2 6 2 6 8" xfId="3852" xr:uid="{E8B93BDD-AB54-489E-AEE5-06FDDDE510B8}"/>
    <cellStyle name="Comma 2 6 2 7" xfId="1123" xr:uid="{00000000-0005-0000-0000-000065040000}"/>
    <cellStyle name="Comma 2 6 2 7 2" xfId="1124" xr:uid="{00000000-0005-0000-0000-000066040000}"/>
    <cellStyle name="Comma 2 6 2 7 2 2" xfId="6489" xr:uid="{A237C736-E535-49F3-A6E0-650CDF52C4C3}"/>
    <cellStyle name="Comma 2 6 2 7 2 2 2" xfId="17023" xr:uid="{6EFB1CBD-9544-4FA8-827F-70E901ECA86A}"/>
    <cellStyle name="Comma 2 6 2 7 2 3" xfId="9117" xr:uid="{DC281602-4438-4C4E-84B5-E332F788F8C5}"/>
    <cellStyle name="Comma 2 6 2 7 2 3 2" xfId="19651" xr:uid="{9ABA011A-52EA-4461-89B9-AC93638DA532}"/>
    <cellStyle name="Comma 2 6 2 7 2 4" xfId="11744" xr:uid="{08A70689-A163-4D57-AEF5-4D519DC51AA5}"/>
    <cellStyle name="Comma 2 6 2 7 2 4 2" xfId="22278" xr:uid="{605702CA-5076-4DD2-8AD4-BFC2D68D7265}"/>
    <cellStyle name="Comma 2 6 2 7 2 5" xfId="14396" xr:uid="{45945A4B-C78C-426A-B2CA-7B74B297CA29}"/>
    <cellStyle name="Comma 2 6 2 7 2 6" xfId="3856" xr:uid="{2BCD4C4E-B280-4C1A-8E96-988AF74927EA}"/>
    <cellStyle name="Comma 2 6 2 7 3" xfId="6488" xr:uid="{AF7F44A4-CCDB-4E7A-9D89-6E14EBBF1E7D}"/>
    <cellStyle name="Comma 2 6 2 7 3 2" xfId="17022" xr:uid="{31AF14A8-1743-4D61-B9CA-AACBF6D7D3C6}"/>
    <cellStyle name="Comma 2 6 2 7 4" xfId="9116" xr:uid="{28336307-E135-46A0-B484-279D74376016}"/>
    <cellStyle name="Comma 2 6 2 7 4 2" xfId="19650" xr:uid="{6560011F-6A13-4565-B9CB-1ACAAD9C8066}"/>
    <cellStyle name="Comma 2 6 2 7 5" xfId="11743" xr:uid="{5EBF6C6C-151E-4E40-AEF6-BFD8457CC8C4}"/>
    <cellStyle name="Comma 2 6 2 7 5 2" xfId="22277" xr:uid="{C3E238A8-2FAD-477D-BA69-CAEC3FD6E6FA}"/>
    <cellStyle name="Comma 2 6 2 7 6" xfId="14395" xr:uid="{BBF779AE-C6CA-41F1-B797-85D3D2CF194D}"/>
    <cellStyle name="Comma 2 6 2 7 7" xfId="3855" xr:uid="{2783AC56-2758-40AE-94B3-877AC32C1D82}"/>
    <cellStyle name="Comma 2 6 2 8" xfId="1125" xr:uid="{00000000-0005-0000-0000-000067040000}"/>
    <cellStyle name="Comma 2 6 2 8 2" xfId="6490" xr:uid="{CEF9466A-1037-4012-B2FC-66207A90F58D}"/>
    <cellStyle name="Comma 2 6 2 8 2 2" xfId="17024" xr:uid="{818A7420-5166-4B59-891D-3CEF15FCE565}"/>
    <cellStyle name="Comma 2 6 2 8 3" xfId="9118" xr:uid="{5B86EDDF-290E-4A8D-93ED-4438DEE4835E}"/>
    <cellStyle name="Comma 2 6 2 8 3 2" xfId="19652" xr:uid="{829BFEAC-30AD-468F-AAF4-65902AA9276A}"/>
    <cellStyle name="Comma 2 6 2 8 4" xfId="11745" xr:uid="{9260896A-80A4-42E9-93BB-EBC61DEFCCDD}"/>
    <cellStyle name="Comma 2 6 2 8 4 2" xfId="22279" xr:uid="{89267EAD-5B74-4B4A-B71B-E590B3125AF5}"/>
    <cellStyle name="Comma 2 6 2 8 5" xfId="14397" xr:uid="{27261081-E500-4FD6-9273-C3D36E3129A2}"/>
    <cellStyle name="Comma 2 6 2 8 6" xfId="3857" xr:uid="{9AD1C24D-6527-458F-BC29-0BBDE0C491BE}"/>
    <cellStyle name="Comma 2 6 2 9" xfId="1126" xr:uid="{00000000-0005-0000-0000-000068040000}"/>
    <cellStyle name="Comma 2 6 2 9 2" xfId="6491" xr:uid="{BF54B9F2-93B0-4E65-B3BE-48156F0D9EDD}"/>
    <cellStyle name="Comma 2 6 2 9 2 2" xfId="17025" xr:uid="{A5A127AF-08A9-4FBD-87E7-E3A3FE8228C4}"/>
    <cellStyle name="Comma 2 6 2 9 3" xfId="9119" xr:uid="{C6B38622-87C5-4100-B9A5-8AFE820E15BA}"/>
    <cellStyle name="Comma 2 6 2 9 3 2" xfId="19653" xr:uid="{F5538D65-AAD4-458D-ACD6-35456941C514}"/>
    <cellStyle name="Comma 2 6 2 9 4" xfId="11746" xr:uid="{C4E6278B-D508-411D-89D5-A640C059ED1A}"/>
    <cellStyle name="Comma 2 6 2 9 4 2" xfId="22280" xr:uid="{2287FC98-E3A3-40D6-8A20-5398D2B82F04}"/>
    <cellStyle name="Comma 2 6 2 9 5" xfId="14398" xr:uid="{91F0C95C-901E-41C0-BBE0-DB7BA864F0F6}"/>
    <cellStyle name="Comma 2 6 2 9 6" xfId="3858" xr:uid="{10F0D0F2-D6CC-407B-B2FD-23B7C9F0284A}"/>
    <cellStyle name="Comma 2 6 3" xfId="1127" xr:uid="{00000000-0005-0000-0000-000069040000}"/>
    <cellStyle name="Comma 2 6 3 2" xfId="1128" xr:uid="{00000000-0005-0000-0000-00006A040000}"/>
    <cellStyle name="Comma 2 6 3 2 2" xfId="1129" xr:uid="{00000000-0005-0000-0000-00006B040000}"/>
    <cellStyle name="Comma 2 6 3 2 2 2" xfId="6494" xr:uid="{5057492A-CF6A-456F-AB1F-26B4E8182CF1}"/>
    <cellStyle name="Comma 2 6 3 2 2 2 2" xfId="17028" xr:uid="{0B6C48D9-EC63-4BFF-A0B8-D75C197D6CD5}"/>
    <cellStyle name="Comma 2 6 3 2 2 3" xfId="9122" xr:uid="{50A7C0C5-BC76-4B39-A414-103F0811B346}"/>
    <cellStyle name="Comma 2 6 3 2 2 3 2" xfId="19656" xr:uid="{E5A63085-19B2-420F-B3C4-B5F71055A952}"/>
    <cellStyle name="Comma 2 6 3 2 2 4" xfId="11749" xr:uid="{96C9468F-FB2D-4651-BD15-00696EB0A6EB}"/>
    <cellStyle name="Comma 2 6 3 2 2 4 2" xfId="22283" xr:uid="{DF7500DE-FCE5-42D8-AC8D-2777EBA2ADD2}"/>
    <cellStyle name="Comma 2 6 3 2 2 5" xfId="14401" xr:uid="{EEEE02D9-354A-4C8C-BF65-0648FA26F053}"/>
    <cellStyle name="Comma 2 6 3 2 2 6" xfId="3861" xr:uid="{33621AD4-E720-4CEB-9289-B564E09B092A}"/>
    <cellStyle name="Comma 2 6 3 2 3" xfId="6493" xr:uid="{F1F7F3E8-1D0A-4C87-AAF7-A70A7C7D83E7}"/>
    <cellStyle name="Comma 2 6 3 2 3 2" xfId="17027" xr:uid="{E8BD0D13-E8FB-45CC-AA06-ACBF98B9A32F}"/>
    <cellStyle name="Comma 2 6 3 2 4" xfId="9121" xr:uid="{7707B526-B107-4934-B58E-92FB2C8C6852}"/>
    <cellStyle name="Comma 2 6 3 2 4 2" xfId="19655" xr:uid="{EBADC757-EB6E-462A-8046-15400A361677}"/>
    <cellStyle name="Comma 2 6 3 2 5" xfId="11748" xr:uid="{8F2A229F-BE83-4ACB-930A-2651ED2075C7}"/>
    <cellStyle name="Comma 2 6 3 2 5 2" xfId="22282" xr:uid="{050B8553-0148-4C3F-B0F5-084018D5AB5C}"/>
    <cellStyle name="Comma 2 6 3 2 6" xfId="14400" xr:uid="{4066B0C1-4752-4E34-AB16-F4272ADD7455}"/>
    <cellStyle name="Comma 2 6 3 2 7" xfId="3860" xr:uid="{E256E28A-38C2-4528-9975-8C62702B19BA}"/>
    <cellStyle name="Comma 2 6 3 3" xfId="1130" xr:uid="{00000000-0005-0000-0000-00006C040000}"/>
    <cellStyle name="Comma 2 6 3 3 2" xfId="6495" xr:uid="{A66C00AF-1B9A-402E-9931-441C785D68A9}"/>
    <cellStyle name="Comma 2 6 3 3 2 2" xfId="17029" xr:uid="{A20A2809-237E-4FBC-BED0-0F38308C95CC}"/>
    <cellStyle name="Comma 2 6 3 3 3" xfId="9123" xr:uid="{92AB65F0-A97F-407D-B24A-A5DD6C423819}"/>
    <cellStyle name="Comma 2 6 3 3 3 2" xfId="19657" xr:uid="{1FB01380-20C0-4893-8E47-69FF9EC62D9D}"/>
    <cellStyle name="Comma 2 6 3 3 4" xfId="11750" xr:uid="{37C3104B-B65E-4FC9-B07D-0A1A7E206BEF}"/>
    <cellStyle name="Comma 2 6 3 3 4 2" xfId="22284" xr:uid="{3291A094-F1B1-4663-A9C2-7992F89677FF}"/>
    <cellStyle name="Comma 2 6 3 3 5" xfId="14402" xr:uid="{02D977FF-692A-447B-8DEE-73DDD04FE7A5}"/>
    <cellStyle name="Comma 2 6 3 3 6" xfId="3862" xr:uid="{9F0FCFFB-D31E-4F15-8E3E-E6975AE6FFB9}"/>
    <cellStyle name="Comma 2 6 3 4" xfId="1131" xr:uid="{00000000-0005-0000-0000-00006D040000}"/>
    <cellStyle name="Comma 2 6 3 4 2" xfId="6496" xr:uid="{FD64A56E-248E-4A23-A676-4BF0C63FD99E}"/>
    <cellStyle name="Comma 2 6 3 4 2 2" xfId="17030" xr:uid="{E1922030-EECF-4A8C-A741-37B001528DE8}"/>
    <cellStyle name="Comma 2 6 3 4 3" xfId="9124" xr:uid="{A5B955E6-95D7-42D9-840B-1C22B275E2C9}"/>
    <cellStyle name="Comma 2 6 3 4 3 2" xfId="19658" xr:uid="{4772530C-5AE7-4108-8D20-5299A22E5421}"/>
    <cellStyle name="Comma 2 6 3 4 4" xfId="11751" xr:uid="{3A17BEB5-2A67-473B-B047-7161A524DC6E}"/>
    <cellStyle name="Comma 2 6 3 4 4 2" xfId="22285" xr:uid="{26EBD8C0-6BDB-4BD0-A6D0-2FB50579DD21}"/>
    <cellStyle name="Comma 2 6 3 4 5" xfId="14403" xr:uid="{139417A2-59D3-4097-8D4F-622F4994E7E8}"/>
    <cellStyle name="Comma 2 6 3 4 6" xfId="3863" xr:uid="{5AAD1081-7529-4A5D-94BD-8CB31960E31F}"/>
    <cellStyle name="Comma 2 6 3 5" xfId="6492" xr:uid="{BF0999BB-B91D-42CF-B9A5-8B4AD32ADDFC}"/>
    <cellStyle name="Comma 2 6 3 5 2" xfId="17026" xr:uid="{A6E0C4A8-C39D-467B-855F-E5C7E6ED7D55}"/>
    <cellStyle name="Comma 2 6 3 6" xfId="9120" xr:uid="{546757CA-A2A4-4CB4-9E3A-F7FB1FACA0EB}"/>
    <cellStyle name="Comma 2 6 3 6 2" xfId="19654" xr:uid="{5BD09C38-B23A-4ED1-9F5F-0ECA02846E78}"/>
    <cellStyle name="Comma 2 6 3 7" xfId="11747" xr:uid="{FBFB8386-0F30-4D79-A2B6-74D1E7092492}"/>
    <cellStyle name="Comma 2 6 3 7 2" xfId="22281" xr:uid="{FBB2AD81-AA93-4016-B8C0-56BDECF9B39B}"/>
    <cellStyle name="Comma 2 6 3 8" xfId="14399" xr:uid="{AE56891D-101D-4108-9D82-492BF7DB334B}"/>
    <cellStyle name="Comma 2 6 3 9" xfId="3859" xr:uid="{BC2786C7-1728-4FC7-80D5-9AE916C31F9C}"/>
    <cellStyle name="Comma 2 6 4" xfId="1132" xr:uid="{00000000-0005-0000-0000-00006E040000}"/>
    <cellStyle name="Comma 2 6 4 2" xfId="1133" xr:uid="{00000000-0005-0000-0000-00006F040000}"/>
    <cellStyle name="Comma 2 6 4 2 2" xfId="1134" xr:uid="{00000000-0005-0000-0000-000070040000}"/>
    <cellStyle name="Comma 2 6 4 2 2 2" xfId="6499" xr:uid="{0F453DE5-EA3F-44BA-8E2A-EC705EF746EF}"/>
    <cellStyle name="Comma 2 6 4 2 2 2 2" xfId="17033" xr:uid="{BAFE5B44-56B8-4584-934A-62DE606E14FB}"/>
    <cellStyle name="Comma 2 6 4 2 2 3" xfId="9127" xr:uid="{419713D9-4868-4CDF-A2B8-FAC179A62ABF}"/>
    <cellStyle name="Comma 2 6 4 2 2 3 2" xfId="19661" xr:uid="{E70E7258-60A2-413F-8AE0-84BFD91019FE}"/>
    <cellStyle name="Comma 2 6 4 2 2 4" xfId="11754" xr:uid="{AF9E6061-1C0D-4622-B297-6BCC74B006AA}"/>
    <cellStyle name="Comma 2 6 4 2 2 4 2" xfId="22288" xr:uid="{25F5345D-8498-48CA-8572-BA60BF910415}"/>
    <cellStyle name="Comma 2 6 4 2 2 5" xfId="14406" xr:uid="{B4573B93-9ED7-4846-876D-8E7ED7716F63}"/>
    <cellStyle name="Comma 2 6 4 2 2 6" xfId="3866" xr:uid="{68D68BB7-61F4-4FDF-9D18-80F338E96DB6}"/>
    <cellStyle name="Comma 2 6 4 2 3" xfId="6498" xr:uid="{1B54A277-4B73-49F7-9056-9EE061A08B74}"/>
    <cellStyle name="Comma 2 6 4 2 3 2" xfId="17032" xr:uid="{12E43D96-0D1E-4409-AF20-1E210F833459}"/>
    <cellStyle name="Comma 2 6 4 2 4" xfId="9126" xr:uid="{2C73BCB1-F5A7-433D-9843-958B1D960243}"/>
    <cellStyle name="Comma 2 6 4 2 4 2" xfId="19660" xr:uid="{0B104C23-0910-4100-82CC-2681BEED4112}"/>
    <cellStyle name="Comma 2 6 4 2 5" xfId="11753" xr:uid="{98C6C032-8590-4438-BADC-1FE27B16DF27}"/>
    <cellStyle name="Comma 2 6 4 2 5 2" xfId="22287" xr:uid="{BAA4CE29-B5EA-4A9E-AAC8-D210DE2827DB}"/>
    <cellStyle name="Comma 2 6 4 2 6" xfId="14405" xr:uid="{C0E786D2-6857-42F9-A47E-EF272C8A7874}"/>
    <cellStyle name="Comma 2 6 4 2 7" xfId="3865" xr:uid="{BAD57AA4-6578-4CCD-A117-EF20D1FDBC84}"/>
    <cellStyle name="Comma 2 6 4 3" xfId="1135" xr:uid="{00000000-0005-0000-0000-000071040000}"/>
    <cellStyle name="Comma 2 6 4 3 2" xfId="6500" xr:uid="{9473F3A7-19A1-49A0-828A-F84FD96EBEF0}"/>
    <cellStyle name="Comma 2 6 4 3 2 2" xfId="17034" xr:uid="{D4F2EEA2-E6E2-48EE-9AED-BA8BEEFB89E9}"/>
    <cellStyle name="Comma 2 6 4 3 3" xfId="9128" xr:uid="{98D0A915-5B16-4CEA-9AD2-6229D9B067D9}"/>
    <cellStyle name="Comma 2 6 4 3 3 2" xfId="19662" xr:uid="{14441077-1FCE-4819-938D-79A1BCD02464}"/>
    <cellStyle name="Comma 2 6 4 3 4" xfId="11755" xr:uid="{3BCA1644-6105-470D-A598-0E695B7D3910}"/>
    <cellStyle name="Comma 2 6 4 3 4 2" xfId="22289" xr:uid="{F68BE78D-4A48-4BFC-A521-ECE1DB39F44E}"/>
    <cellStyle name="Comma 2 6 4 3 5" xfId="14407" xr:uid="{FF25C8D3-AE63-43F5-B704-FAB475530598}"/>
    <cellStyle name="Comma 2 6 4 3 6" xfId="3867" xr:uid="{DCD118F1-BA05-430F-96B7-49577C05FE77}"/>
    <cellStyle name="Comma 2 6 4 4" xfId="1136" xr:uid="{00000000-0005-0000-0000-000072040000}"/>
    <cellStyle name="Comma 2 6 4 4 2" xfId="6501" xr:uid="{42AA072D-A96E-4B32-A1B6-CB7AC119F21F}"/>
    <cellStyle name="Comma 2 6 4 4 2 2" xfId="17035" xr:uid="{AE8E00C8-EBDF-4142-93F0-7F290FBD893D}"/>
    <cellStyle name="Comma 2 6 4 4 3" xfId="9129" xr:uid="{CD371333-1343-4839-BFBF-FC1AABCF295A}"/>
    <cellStyle name="Comma 2 6 4 4 3 2" xfId="19663" xr:uid="{747B5D5F-F31A-4D45-86BC-2F3731072B84}"/>
    <cellStyle name="Comma 2 6 4 4 4" xfId="11756" xr:uid="{289FA601-3E77-4609-B517-F638D42BB17F}"/>
    <cellStyle name="Comma 2 6 4 4 4 2" xfId="22290" xr:uid="{58598489-F01D-4669-B612-8AFA591628FF}"/>
    <cellStyle name="Comma 2 6 4 4 5" xfId="14408" xr:uid="{511BDC17-8C89-4E88-88A7-2D8D75A5F44A}"/>
    <cellStyle name="Comma 2 6 4 4 6" xfId="3868" xr:uid="{E87613A0-ED30-4000-8EB7-A8313035CABD}"/>
    <cellStyle name="Comma 2 6 4 5" xfId="6497" xr:uid="{3E7C1A03-7407-4062-9956-D607AB6A1DF5}"/>
    <cellStyle name="Comma 2 6 4 5 2" xfId="17031" xr:uid="{3387F1BF-2556-4E3A-A8A6-9E8CAEB5405C}"/>
    <cellStyle name="Comma 2 6 4 6" xfId="9125" xr:uid="{B054C872-A91F-4067-A250-BDF1AC5F2823}"/>
    <cellStyle name="Comma 2 6 4 6 2" xfId="19659" xr:uid="{C99E8186-28C7-46D3-9BA8-90C818827041}"/>
    <cellStyle name="Comma 2 6 4 7" xfId="11752" xr:uid="{3C987BEA-F741-4D15-AF98-AE192403BD08}"/>
    <cellStyle name="Comma 2 6 4 7 2" xfId="22286" xr:uid="{4DC4728E-352C-4886-AA70-077C9E7DA218}"/>
    <cellStyle name="Comma 2 6 4 8" xfId="14404" xr:uid="{A5C856C9-29F1-4C40-AEBA-6F73F43CD19D}"/>
    <cellStyle name="Comma 2 6 4 9" xfId="3864" xr:uid="{BF17F66B-D413-4B18-92EB-26918F85F229}"/>
    <cellStyle name="Comma 2 6 5" xfId="1137" xr:uid="{00000000-0005-0000-0000-000073040000}"/>
    <cellStyle name="Comma 2 6 5 2" xfId="1138" xr:uid="{00000000-0005-0000-0000-000074040000}"/>
    <cellStyle name="Comma 2 6 5 2 2" xfId="1139" xr:uid="{00000000-0005-0000-0000-000075040000}"/>
    <cellStyle name="Comma 2 6 5 2 2 2" xfId="6504" xr:uid="{B6F99AF9-8365-429F-8FA7-17413036296F}"/>
    <cellStyle name="Comma 2 6 5 2 2 2 2" xfId="17038" xr:uid="{B86BFD36-4FA6-4775-8C2C-58F737C82D7D}"/>
    <cellStyle name="Comma 2 6 5 2 2 3" xfId="9132" xr:uid="{14BE3FD9-BD83-45FF-834B-76C78526145A}"/>
    <cellStyle name="Comma 2 6 5 2 2 3 2" xfId="19666" xr:uid="{9163654E-667E-411E-BCE7-AD9868F6A884}"/>
    <cellStyle name="Comma 2 6 5 2 2 4" xfId="11759" xr:uid="{C09E5892-54AA-49AC-8598-6EE7EC07D6EB}"/>
    <cellStyle name="Comma 2 6 5 2 2 4 2" xfId="22293" xr:uid="{787AFB84-5E5B-441F-90F6-E0FC33F7B57B}"/>
    <cellStyle name="Comma 2 6 5 2 2 5" xfId="14411" xr:uid="{E7A23118-9AEF-4CDB-B26A-BB438C72C450}"/>
    <cellStyle name="Comma 2 6 5 2 2 6" xfId="3871" xr:uid="{C2D84ADD-F8BA-4F7A-AC42-7C30A70A3B94}"/>
    <cellStyle name="Comma 2 6 5 2 3" xfId="6503" xr:uid="{C81BA77E-D78E-4920-8FC7-616277D00733}"/>
    <cellStyle name="Comma 2 6 5 2 3 2" xfId="17037" xr:uid="{2BE37665-E88A-489D-A92F-7914F77BFAB7}"/>
    <cellStyle name="Comma 2 6 5 2 4" xfId="9131" xr:uid="{1A8CA06F-558D-432D-BE8E-E62E5AB109AA}"/>
    <cellStyle name="Comma 2 6 5 2 4 2" xfId="19665" xr:uid="{6853CD4C-88DC-4BA3-83CF-DEC78765E7FD}"/>
    <cellStyle name="Comma 2 6 5 2 5" xfId="11758" xr:uid="{1778D2CC-AECD-4E70-857F-1F5806C0BD8D}"/>
    <cellStyle name="Comma 2 6 5 2 5 2" xfId="22292" xr:uid="{B1D02C05-4EBE-4468-89C6-10AFACC5421F}"/>
    <cellStyle name="Comma 2 6 5 2 6" xfId="14410" xr:uid="{9BBE9C5D-9ED4-47CE-8AD9-861EFFA154C1}"/>
    <cellStyle name="Comma 2 6 5 2 7" xfId="3870" xr:uid="{91926ECB-28B0-441E-92DE-88067E50BB04}"/>
    <cellStyle name="Comma 2 6 5 3" xfId="1140" xr:uid="{00000000-0005-0000-0000-000076040000}"/>
    <cellStyle name="Comma 2 6 5 3 2" xfId="6505" xr:uid="{DBCDCC1C-FF2D-45F1-9718-6AFC284E5AB4}"/>
    <cellStyle name="Comma 2 6 5 3 2 2" xfId="17039" xr:uid="{6F1D59BB-CF60-407A-9B1E-81225EAEF2DE}"/>
    <cellStyle name="Comma 2 6 5 3 3" xfId="9133" xr:uid="{85B2D469-696B-477D-95B2-4D77D77AEF84}"/>
    <cellStyle name="Comma 2 6 5 3 3 2" xfId="19667" xr:uid="{BEFC108F-AE7D-4A2C-80E9-AA06F2C95CD4}"/>
    <cellStyle name="Comma 2 6 5 3 4" xfId="11760" xr:uid="{87DD6AC9-C52A-49CD-ADB2-F7B7649C32B2}"/>
    <cellStyle name="Comma 2 6 5 3 4 2" xfId="22294" xr:uid="{71C39012-56DF-4957-B60C-E51A7B2BD23D}"/>
    <cellStyle name="Comma 2 6 5 3 5" xfId="14412" xr:uid="{F182B1F9-BC00-4D6B-8770-12C742DEA75C}"/>
    <cellStyle name="Comma 2 6 5 3 6" xfId="3872" xr:uid="{DB723CA7-D474-49E0-9AB9-EE8A7C8CE45B}"/>
    <cellStyle name="Comma 2 6 5 4" xfId="1141" xr:uid="{00000000-0005-0000-0000-000077040000}"/>
    <cellStyle name="Comma 2 6 5 4 2" xfId="6506" xr:uid="{7BD341C7-F5D3-4935-863E-F2BF43B44456}"/>
    <cellStyle name="Comma 2 6 5 4 2 2" xfId="17040" xr:uid="{6F25B3E5-CCAF-400D-B52E-3A52FAB3DAD7}"/>
    <cellStyle name="Comma 2 6 5 4 3" xfId="9134" xr:uid="{BB658F5F-E929-4DE2-8DE5-B6A3CA1485B6}"/>
    <cellStyle name="Comma 2 6 5 4 3 2" xfId="19668" xr:uid="{F8B4E2B6-704D-4ECA-AF5C-CD367BE0DC4F}"/>
    <cellStyle name="Comma 2 6 5 4 4" xfId="11761" xr:uid="{337FADD0-FE84-48CB-84F3-BDF230721AE0}"/>
    <cellStyle name="Comma 2 6 5 4 4 2" xfId="22295" xr:uid="{E2C64D86-3A5B-406D-93BC-523BBF3F32F5}"/>
    <cellStyle name="Comma 2 6 5 4 5" xfId="14413" xr:uid="{DB7B9B73-457E-436C-AB7B-855E4C4B15DB}"/>
    <cellStyle name="Comma 2 6 5 4 6" xfId="3873" xr:uid="{5646B160-6E5F-44D9-B759-8069A3E858FC}"/>
    <cellStyle name="Comma 2 6 5 5" xfId="6502" xr:uid="{C8E79434-762F-416B-A3DD-ECD8C350778E}"/>
    <cellStyle name="Comma 2 6 5 5 2" xfId="17036" xr:uid="{2F82EC6D-FD9A-49E4-B041-CFBD2E2D3BE7}"/>
    <cellStyle name="Comma 2 6 5 6" xfId="9130" xr:uid="{5CECF3D4-6749-4385-B077-E1A73EBE4E30}"/>
    <cellStyle name="Comma 2 6 5 6 2" xfId="19664" xr:uid="{6759DF2A-D63C-4A66-ABCD-C0886269DC99}"/>
    <cellStyle name="Comma 2 6 5 7" xfId="11757" xr:uid="{26D42091-2D18-4859-A50D-30D74BE51885}"/>
    <cellStyle name="Comma 2 6 5 7 2" xfId="22291" xr:uid="{4439F72A-2468-4F5A-B326-CAB1B62AD712}"/>
    <cellStyle name="Comma 2 6 5 8" xfId="14409" xr:uid="{4537E371-B754-4E55-A1F8-D326467D7169}"/>
    <cellStyle name="Comma 2 6 5 9" xfId="3869" xr:uid="{6EE8C417-E5D3-4332-91F0-6D0882F1F108}"/>
    <cellStyle name="Comma 2 6 6" xfId="1142" xr:uid="{00000000-0005-0000-0000-000078040000}"/>
    <cellStyle name="Comma 2 6 6 2" xfId="1143" xr:uid="{00000000-0005-0000-0000-000079040000}"/>
    <cellStyle name="Comma 2 6 6 2 2" xfId="1144" xr:uid="{00000000-0005-0000-0000-00007A040000}"/>
    <cellStyle name="Comma 2 6 6 2 2 2" xfId="6509" xr:uid="{33B4BCEA-3D79-4718-80D3-DD13A470F5E2}"/>
    <cellStyle name="Comma 2 6 6 2 2 2 2" xfId="17043" xr:uid="{8E252A30-E8A3-4FF2-B81D-A933B26320FA}"/>
    <cellStyle name="Comma 2 6 6 2 2 3" xfId="9137" xr:uid="{EBC74FDA-6DD1-46B0-9EAB-3E271EEF8AA3}"/>
    <cellStyle name="Comma 2 6 6 2 2 3 2" xfId="19671" xr:uid="{39E80151-7C02-4738-AAD2-B958E096B555}"/>
    <cellStyle name="Comma 2 6 6 2 2 4" xfId="11764" xr:uid="{6AF2B4AB-D45B-4D1E-9031-36E89FE842AD}"/>
    <cellStyle name="Comma 2 6 6 2 2 4 2" xfId="22298" xr:uid="{87E1D3E6-E0B2-43C9-B478-7DB9B2569BC1}"/>
    <cellStyle name="Comma 2 6 6 2 2 5" xfId="14416" xr:uid="{F7E39A61-F7A6-4E03-9085-26200B433000}"/>
    <cellStyle name="Comma 2 6 6 2 2 6" xfId="3876" xr:uid="{14961596-80D0-4BC2-A5C7-0FF44CE5694F}"/>
    <cellStyle name="Comma 2 6 6 2 3" xfId="6508" xr:uid="{3554A30D-C41B-4D29-ADBD-3E02A8893D31}"/>
    <cellStyle name="Comma 2 6 6 2 3 2" xfId="17042" xr:uid="{79D347D0-1409-4FC6-B7BB-F553383C607A}"/>
    <cellStyle name="Comma 2 6 6 2 4" xfId="9136" xr:uid="{CC7FFA4E-2A10-44C1-8D32-9C525F623DFF}"/>
    <cellStyle name="Comma 2 6 6 2 4 2" xfId="19670" xr:uid="{A4585F1D-650E-4696-B9D1-E78F9C295676}"/>
    <cellStyle name="Comma 2 6 6 2 5" xfId="11763" xr:uid="{B8821E2E-A1CB-4B09-91D6-65BB525663CD}"/>
    <cellStyle name="Comma 2 6 6 2 5 2" xfId="22297" xr:uid="{B7088661-2B64-498F-B259-02A981F18008}"/>
    <cellStyle name="Comma 2 6 6 2 6" xfId="14415" xr:uid="{CAB7A8AF-6B0D-40B8-A3AA-76E39C93A184}"/>
    <cellStyle name="Comma 2 6 6 2 7" xfId="3875" xr:uid="{76F3D7E9-B499-4B1B-B7E1-195E514CD446}"/>
    <cellStyle name="Comma 2 6 6 3" xfId="1145" xr:uid="{00000000-0005-0000-0000-00007B040000}"/>
    <cellStyle name="Comma 2 6 6 3 2" xfId="6510" xr:uid="{B08D0A15-D3AF-47F5-A00C-4B41428B9232}"/>
    <cellStyle name="Comma 2 6 6 3 2 2" xfId="17044" xr:uid="{7794022B-F17D-42D7-B9E5-8CB55B23CC09}"/>
    <cellStyle name="Comma 2 6 6 3 3" xfId="9138" xr:uid="{AC66DEC3-5065-4F95-873F-9B91A5B86F70}"/>
    <cellStyle name="Comma 2 6 6 3 3 2" xfId="19672" xr:uid="{C8270ED9-727C-4CEB-9F0E-98706630598A}"/>
    <cellStyle name="Comma 2 6 6 3 4" xfId="11765" xr:uid="{CDA9BB0F-EE2C-4353-8C99-CB2C2E0B3197}"/>
    <cellStyle name="Comma 2 6 6 3 4 2" xfId="22299" xr:uid="{5FE0945A-CB14-412E-8C17-991F71F3FD01}"/>
    <cellStyle name="Comma 2 6 6 3 5" xfId="14417" xr:uid="{82C082EA-BB86-4FAC-B14B-4E77AB5C2B8F}"/>
    <cellStyle name="Comma 2 6 6 3 6" xfId="3877" xr:uid="{D25CDA53-5300-4827-A641-E8D08370AEB1}"/>
    <cellStyle name="Comma 2 6 6 4" xfId="1146" xr:uid="{00000000-0005-0000-0000-00007C040000}"/>
    <cellStyle name="Comma 2 6 6 4 2" xfId="6511" xr:uid="{F0E724B0-187D-483A-8DA6-5C7E74530F6E}"/>
    <cellStyle name="Comma 2 6 6 4 2 2" xfId="17045" xr:uid="{10B85673-7FA3-48E5-B347-835BA6C19EBF}"/>
    <cellStyle name="Comma 2 6 6 4 3" xfId="9139" xr:uid="{5DDC8A64-7FFF-4E35-991F-4C49DBC7A79F}"/>
    <cellStyle name="Comma 2 6 6 4 3 2" xfId="19673" xr:uid="{AB2E2F40-91B0-4105-AFD0-1E30D9EBE9E9}"/>
    <cellStyle name="Comma 2 6 6 4 4" xfId="11766" xr:uid="{A4E6174C-3D89-4332-9CBD-AC76D9269DBE}"/>
    <cellStyle name="Comma 2 6 6 4 4 2" xfId="22300" xr:uid="{1E46D4F8-0AF9-49EC-B489-1AEF20A22797}"/>
    <cellStyle name="Comma 2 6 6 4 5" xfId="14418" xr:uid="{81902B57-C893-4F07-916C-061ACE35FEC1}"/>
    <cellStyle name="Comma 2 6 6 4 6" xfId="3878" xr:uid="{6C0973BB-3305-4F8D-AF45-F2E5F63AE9DD}"/>
    <cellStyle name="Comma 2 6 6 5" xfId="6507" xr:uid="{776DB2D5-7228-417F-8818-74697F050679}"/>
    <cellStyle name="Comma 2 6 6 5 2" xfId="17041" xr:uid="{2AC0FF29-D678-4384-9210-49B3D812C567}"/>
    <cellStyle name="Comma 2 6 6 6" xfId="9135" xr:uid="{5A1DFB98-8F05-401B-821F-047F0E21C593}"/>
    <cellStyle name="Comma 2 6 6 6 2" xfId="19669" xr:uid="{E51DC419-2BA6-4B86-874F-EB3DED9DF855}"/>
    <cellStyle name="Comma 2 6 6 7" xfId="11762" xr:uid="{0AAE5090-A565-47C3-A74D-660DF7E20A69}"/>
    <cellStyle name="Comma 2 6 6 7 2" xfId="22296" xr:uid="{19591497-7B1A-4E1F-9C47-4180BD109C62}"/>
    <cellStyle name="Comma 2 6 6 8" xfId="14414" xr:uid="{0C40A3C2-2A00-4F21-BF58-9171FF9CC6FA}"/>
    <cellStyle name="Comma 2 6 6 9" xfId="3874" xr:uid="{B6607E4C-5FF4-4E83-8F1A-BDE160791F57}"/>
    <cellStyle name="Comma 2 6 7" xfId="1147" xr:uid="{00000000-0005-0000-0000-00007D040000}"/>
    <cellStyle name="Comma 2 6 7 2" xfId="1148" xr:uid="{00000000-0005-0000-0000-00007E040000}"/>
    <cellStyle name="Comma 2 6 7 2 2" xfId="6513" xr:uid="{9199438E-066D-4AB9-886F-827153E987CE}"/>
    <cellStyle name="Comma 2 6 7 2 2 2" xfId="17047" xr:uid="{CEEFC6CC-3A94-4603-98E1-528ACF5639C1}"/>
    <cellStyle name="Comma 2 6 7 2 3" xfId="9141" xr:uid="{2C04B775-2C77-4DD1-8E94-FA99AB393DA4}"/>
    <cellStyle name="Comma 2 6 7 2 3 2" xfId="19675" xr:uid="{AB182447-53DF-4A60-8577-4239669034A6}"/>
    <cellStyle name="Comma 2 6 7 2 4" xfId="11768" xr:uid="{27BD92C7-CED0-4860-9E4D-6CEA05F0CDEA}"/>
    <cellStyle name="Comma 2 6 7 2 4 2" xfId="22302" xr:uid="{BC063DCF-4AD0-4705-BD86-A943394F11A0}"/>
    <cellStyle name="Comma 2 6 7 2 5" xfId="14420" xr:uid="{0898583E-1381-4C25-BA6E-EEE47095A803}"/>
    <cellStyle name="Comma 2 6 7 2 6" xfId="3880" xr:uid="{B57E151A-DB6B-44B7-8751-2FA91ED18227}"/>
    <cellStyle name="Comma 2 6 7 3" xfId="1149" xr:uid="{00000000-0005-0000-0000-00007F040000}"/>
    <cellStyle name="Comma 2 6 7 3 2" xfId="6514" xr:uid="{18662461-9BEF-4F48-B3B9-8E28D9DC2999}"/>
    <cellStyle name="Comma 2 6 7 3 2 2" xfId="17048" xr:uid="{07C2B2F3-48DB-42C3-842A-B8D48FB9F463}"/>
    <cellStyle name="Comma 2 6 7 3 3" xfId="9142" xr:uid="{A6E540F9-8D23-4744-A34E-8F63D31D003B}"/>
    <cellStyle name="Comma 2 6 7 3 3 2" xfId="19676" xr:uid="{204786DB-60BC-48E8-BD80-52B0A821C330}"/>
    <cellStyle name="Comma 2 6 7 3 4" xfId="11769" xr:uid="{D13AA319-4DCD-4205-9663-1C93AFAC233E}"/>
    <cellStyle name="Comma 2 6 7 3 4 2" xfId="22303" xr:uid="{7BDACE23-B9F4-4D0D-86D0-2D4BA0D7B57F}"/>
    <cellStyle name="Comma 2 6 7 3 5" xfId="14421" xr:uid="{B3C8BC1B-10E3-4FAA-B6AF-ED9F8AD321F0}"/>
    <cellStyle name="Comma 2 6 7 3 6" xfId="3881" xr:uid="{5A738B53-5896-4368-8838-FE332C0719CA}"/>
    <cellStyle name="Comma 2 6 7 4" xfId="6512" xr:uid="{5F925DC0-B13A-4024-9200-34DFD5ED7636}"/>
    <cellStyle name="Comma 2 6 7 4 2" xfId="17046" xr:uid="{AEAFB5BA-34E4-4D7C-8C92-26CCDD307C3B}"/>
    <cellStyle name="Comma 2 6 7 5" xfId="9140" xr:uid="{BB5CE3DE-D230-4B53-9451-4E5681BFDB5E}"/>
    <cellStyle name="Comma 2 6 7 5 2" xfId="19674" xr:uid="{262C736A-13E3-4478-ABA3-63D4659958E2}"/>
    <cellStyle name="Comma 2 6 7 6" xfId="11767" xr:uid="{68F1D12A-BA47-42D5-9147-36D0BD2C48CA}"/>
    <cellStyle name="Comma 2 6 7 6 2" xfId="22301" xr:uid="{A63A4955-6642-4B61-B386-79B592EEEC6B}"/>
    <cellStyle name="Comma 2 6 7 7" xfId="14419" xr:uid="{A4BF2BE1-180A-4414-AF83-757FA6F39EC6}"/>
    <cellStyle name="Comma 2 6 7 8" xfId="3879" xr:uid="{216B017B-25F3-420A-97CF-07830E5F286D}"/>
    <cellStyle name="Comma 2 6 8" xfId="1150" xr:uid="{00000000-0005-0000-0000-000080040000}"/>
    <cellStyle name="Comma 2 6 8 2" xfId="1151" xr:uid="{00000000-0005-0000-0000-000081040000}"/>
    <cellStyle name="Comma 2 6 8 2 2" xfId="6516" xr:uid="{49145AB5-573F-4FA9-AA35-6A1613A47217}"/>
    <cellStyle name="Comma 2 6 8 2 2 2" xfId="17050" xr:uid="{151113D3-BBC8-4EEC-91EC-7364269B215C}"/>
    <cellStyle name="Comma 2 6 8 2 3" xfId="9144" xr:uid="{5C323AEA-8E3A-4073-95D0-8D387B36A6BB}"/>
    <cellStyle name="Comma 2 6 8 2 3 2" xfId="19678" xr:uid="{5A149EC4-88EC-4390-8930-BA3C2636387E}"/>
    <cellStyle name="Comma 2 6 8 2 4" xfId="11771" xr:uid="{36C8E50E-80AF-4248-AC63-DFA10C405886}"/>
    <cellStyle name="Comma 2 6 8 2 4 2" xfId="22305" xr:uid="{4E87D60B-A612-46FE-87DD-BEA58FD8F2CA}"/>
    <cellStyle name="Comma 2 6 8 2 5" xfId="14423" xr:uid="{814FEB5C-5A77-4933-8F85-D8175A3017F6}"/>
    <cellStyle name="Comma 2 6 8 2 6" xfId="3883" xr:uid="{F4916E26-980E-4980-869A-807E05B0A71D}"/>
    <cellStyle name="Comma 2 6 8 3" xfId="6515" xr:uid="{464E2B2A-9712-4319-A992-7B74BE34ADA8}"/>
    <cellStyle name="Comma 2 6 8 3 2" xfId="17049" xr:uid="{7112609D-DC79-49B6-8DD6-16E34C45791B}"/>
    <cellStyle name="Comma 2 6 8 4" xfId="9143" xr:uid="{E86741B5-1DAF-4272-BE2F-80BF339A49A4}"/>
    <cellStyle name="Comma 2 6 8 4 2" xfId="19677" xr:uid="{706A6973-8A41-4C12-A72D-2C0ED80DEB61}"/>
    <cellStyle name="Comma 2 6 8 5" xfId="11770" xr:uid="{C1FEE36C-C69F-4950-B0A7-20A45F9EEBAD}"/>
    <cellStyle name="Comma 2 6 8 5 2" xfId="22304" xr:uid="{E2005E20-0FF1-4C1D-AC93-D1199CD92E0F}"/>
    <cellStyle name="Comma 2 6 8 6" xfId="14422" xr:uid="{51D5A4E0-C680-45A7-840A-A57173224E13}"/>
    <cellStyle name="Comma 2 6 8 7" xfId="3882" xr:uid="{AA4B23FC-EFB8-49BF-AB6E-3658AF6E9FCE}"/>
    <cellStyle name="Comma 2 6 9" xfId="1152" xr:uid="{00000000-0005-0000-0000-000082040000}"/>
    <cellStyle name="Comma 2 6 9 2" xfId="6517" xr:uid="{3299C7F5-7790-4159-90A3-964A21000435}"/>
    <cellStyle name="Comma 2 6 9 2 2" xfId="17051" xr:uid="{E46E6FE1-D317-4342-8920-8B43E247FF5C}"/>
    <cellStyle name="Comma 2 6 9 3" xfId="9145" xr:uid="{500ABF90-CE1C-4292-85BA-082CB8E3C0D4}"/>
    <cellStyle name="Comma 2 6 9 3 2" xfId="19679" xr:uid="{27563928-90A1-4F75-BFCD-6AA97AC2C25C}"/>
    <cellStyle name="Comma 2 6 9 4" xfId="11772" xr:uid="{78C2FE5A-4522-41C2-B2E7-3F3EC54AFE5D}"/>
    <cellStyle name="Comma 2 6 9 4 2" xfId="22306" xr:uid="{8B1BE290-C888-4370-B8C3-BC6994E2FD45}"/>
    <cellStyle name="Comma 2 6 9 5" xfId="14424" xr:uid="{4085E8CB-EBCE-4036-A2E9-2C9FAED3D214}"/>
    <cellStyle name="Comma 2 6 9 6" xfId="3884" xr:uid="{76DAC3A4-E90E-47C4-9330-CF2E096B9AF2}"/>
    <cellStyle name="Comma 2 7" xfId="107" xr:uid="{00000000-0005-0000-0000-000083040000}"/>
    <cellStyle name="Comma 2 7 10" xfId="1154" xr:uid="{00000000-0005-0000-0000-000084040000}"/>
    <cellStyle name="Comma 2 7 10 2" xfId="6519" xr:uid="{4F46F780-5F33-44C3-AE69-669A4944CDA2}"/>
    <cellStyle name="Comma 2 7 10 2 2" xfId="17053" xr:uid="{89AFFE6F-E3F5-4C1C-A508-1528CAA90FDD}"/>
    <cellStyle name="Comma 2 7 10 3" xfId="9147" xr:uid="{554FCCA6-316C-44B6-94E8-A96B98F99B8F}"/>
    <cellStyle name="Comma 2 7 10 3 2" xfId="19681" xr:uid="{CB739638-92C5-4F87-9AFF-A1D13984758D}"/>
    <cellStyle name="Comma 2 7 10 4" xfId="11774" xr:uid="{CECC91C3-E80C-4094-9D4C-275FCC0F5AFB}"/>
    <cellStyle name="Comma 2 7 10 4 2" xfId="22308" xr:uid="{807C1DFD-0573-4D12-936F-9F4D32914DB5}"/>
    <cellStyle name="Comma 2 7 10 5" xfId="14426" xr:uid="{17C381B4-271A-4F6C-A747-37F15007B28C}"/>
    <cellStyle name="Comma 2 7 10 6" xfId="3886" xr:uid="{4AB02903-FE5B-4F60-A0EF-A81914D85322}"/>
    <cellStyle name="Comma 2 7 11" xfId="2683" xr:uid="{00000000-0005-0000-0000-000085040000}"/>
    <cellStyle name="Comma 2 7 11 2" xfId="8002" xr:uid="{C0F4BE44-DD41-4E2E-AFF8-8623C427073A}"/>
    <cellStyle name="Comma 2 7 11 2 2" xfId="18536" xr:uid="{104C688A-41B3-4890-8A55-39AEF318513F}"/>
    <cellStyle name="Comma 2 7 11 3" xfId="10630" xr:uid="{4D27804F-F982-467D-8D6E-167F1D3B4998}"/>
    <cellStyle name="Comma 2 7 11 3 2" xfId="21164" xr:uid="{C2A7F5D2-FF8B-41FE-8F17-AD26344A3DA0}"/>
    <cellStyle name="Comma 2 7 11 4" xfId="13257" xr:uid="{DE8F348D-99AD-4565-9EBD-1064BBE1C884}"/>
    <cellStyle name="Comma 2 7 11 4 2" xfId="23791" xr:uid="{CCE133F4-0D36-4DE9-ABE8-F4BECE730684}"/>
    <cellStyle name="Comma 2 7 11 5" xfId="15909" xr:uid="{06CE7C0E-E2CE-42C3-BBE1-17BBA19249AC}"/>
    <cellStyle name="Comma 2 7 11 6" xfId="5370" xr:uid="{25139E82-FEE0-4C50-88AA-7D1A8983F8A2}"/>
    <cellStyle name="Comma 2 7 12" xfId="1153" xr:uid="{00000000-0005-0000-0000-000086040000}"/>
    <cellStyle name="Comma 2 7 12 2" xfId="6518" xr:uid="{30191324-0348-4FB5-8ED1-C4D2FBBF5F24}"/>
    <cellStyle name="Comma 2 7 12 2 2" xfId="17052" xr:uid="{ECACFCDF-A175-4DE9-AA61-CA4C8E502824}"/>
    <cellStyle name="Comma 2 7 12 3" xfId="9146" xr:uid="{89A0891B-160C-4904-8E16-3D2FCDFA3BD0}"/>
    <cellStyle name="Comma 2 7 12 3 2" xfId="19680" xr:uid="{13BB0B64-C52D-49A2-8C3B-0A3CA04ED03F}"/>
    <cellStyle name="Comma 2 7 12 4" xfId="11773" xr:uid="{E9FE633C-A60C-4DFC-97DC-2C52D1914E35}"/>
    <cellStyle name="Comma 2 7 12 4 2" xfId="22307" xr:uid="{D6DF0670-DEC0-42E3-AAE5-083F4B575BC0}"/>
    <cellStyle name="Comma 2 7 12 5" xfId="14425" xr:uid="{EB1A28BD-C37A-4E43-9C03-45C4E65BA25D}"/>
    <cellStyle name="Comma 2 7 12 6" xfId="3885" xr:uid="{14D17E89-C440-4C56-9870-9EEAEFBA1DE1}"/>
    <cellStyle name="Comma 2 7 13" xfId="5483" xr:uid="{F67AEC62-9777-4142-A885-80557D453F81}"/>
    <cellStyle name="Comma 2 7 13 2" xfId="16017" xr:uid="{950C784D-15A2-48B6-BBBE-8F307F596577}"/>
    <cellStyle name="Comma 2 7 14" xfId="8111" xr:uid="{FC0F405F-5F63-4CA0-9A72-4C117BBB98E8}"/>
    <cellStyle name="Comma 2 7 14 2" xfId="18645" xr:uid="{D6CA0349-C1D6-42C6-8C0F-B151CA088178}"/>
    <cellStyle name="Comma 2 7 15" xfId="10738" xr:uid="{BE9AA333-689D-4026-B71F-2E27E77A8574}"/>
    <cellStyle name="Comma 2 7 15 2" xfId="21272" xr:uid="{D173EE99-5146-4FE9-9728-982383528679}"/>
    <cellStyle name="Comma 2 7 16" xfId="13390" xr:uid="{037E013F-9079-4EDD-B98A-4DE18E795E6F}"/>
    <cellStyle name="Comma 2 7 17" xfId="2850" xr:uid="{97F50067-1C7D-40A2-B42D-685E5BC59FDB}"/>
    <cellStyle name="Comma 2 7 2" xfId="1155" xr:uid="{00000000-0005-0000-0000-000087040000}"/>
    <cellStyle name="Comma 2 7 2 10" xfId="6520" xr:uid="{50326FB3-817A-4826-B766-22E00284758D}"/>
    <cellStyle name="Comma 2 7 2 10 2" xfId="17054" xr:uid="{019A5145-B460-4F0A-8EE5-DECAA8097DD9}"/>
    <cellStyle name="Comma 2 7 2 11" xfId="9148" xr:uid="{7601AD5E-EA64-4BB6-ADD5-C21D253E0A37}"/>
    <cellStyle name="Comma 2 7 2 11 2" xfId="19682" xr:uid="{F8FB4353-B2FB-4C03-8A05-9BF86E5A94F8}"/>
    <cellStyle name="Comma 2 7 2 12" xfId="11775" xr:uid="{13514CED-441A-4032-BD1D-A4C2123FB012}"/>
    <cellStyle name="Comma 2 7 2 12 2" xfId="22309" xr:uid="{0F904EF7-F3CE-4BC4-9134-A7945C0B8098}"/>
    <cellStyle name="Comma 2 7 2 13" xfId="14427" xr:uid="{5AF1DC5E-8722-44EF-A2F0-077418A4D744}"/>
    <cellStyle name="Comma 2 7 2 14" xfId="3887" xr:uid="{BFE4256B-35F6-466E-ACFE-ED21A97BAC76}"/>
    <cellStyle name="Comma 2 7 2 2" xfId="1156" xr:uid="{00000000-0005-0000-0000-000088040000}"/>
    <cellStyle name="Comma 2 7 2 2 2" xfId="1157" xr:uid="{00000000-0005-0000-0000-000089040000}"/>
    <cellStyle name="Comma 2 7 2 2 2 2" xfId="1158" xr:uid="{00000000-0005-0000-0000-00008A040000}"/>
    <cellStyle name="Comma 2 7 2 2 2 2 2" xfId="6523" xr:uid="{36615BC4-0FFA-42E9-AB0E-179AB335E8F5}"/>
    <cellStyle name="Comma 2 7 2 2 2 2 2 2" xfId="17057" xr:uid="{9AF59AB1-4038-41D4-A8F6-3AD1E16ACAFD}"/>
    <cellStyle name="Comma 2 7 2 2 2 2 3" xfId="9151" xr:uid="{E7EABFB9-2B76-4A9F-94BE-B4985DBCDD93}"/>
    <cellStyle name="Comma 2 7 2 2 2 2 3 2" xfId="19685" xr:uid="{D6ABB359-3625-4B95-A41B-3C03746B2E01}"/>
    <cellStyle name="Comma 2 7 2 2 2 2 4" xfId="11778" xr:uid="{682D71DE-F8D1-444D-BC6B-5684B509FCCB}"/>
    <cellStyle name="Comma 2 7 2 2 2 2 4 2" xfId="22312" xr:uid="{7955FE95-5D02-4CD1-8A15-9FD97D53C9D1}"/>
    <cellStyle name="Comma 2 7 2 2 2 2 5" xfId="14430" xr:uid="{DB86DEA0-67AD-48C6-9853-9BBEB8FC15A9}"/>
    <cellStyle name="Comma 2 7 2 2 2 2 6" xfId="3890" xr:uid="{26E2ECAB-E69A-4102-A13E-D189574F4F10}"/>
    <cellStyle name="Comma 2 7 2 2 2 3" xfId="6522" xr:uid="{EB8C22AA-F6E4-4572-B720-BA5C9F1B3689}"/>
    <cellStyle name="Comma 2 7 2 2 2 3 2" xfId="17056" xr:uid="{9996A4D0-508F-4797-9DC9-26AD445C45A7}"/>
    <cellStyle name="Comma 2 7 2 2 2 4" xfId="9150" xr:uid="{8098D52D-02E2-48FB-9654-DB6AC4A74609}"/>
    <cellStyle name="Comma 2 7 2 2 2 4 2" xfId="19684" xr:uid="{7BD83558-F7A5-4423-8C25-D6242F1CF6CC}"/>
    <cellStyle name="Comma 2 7 2 2 2 5" xfId="11777" xr:uid="{1D63E512-F932-40BD-9755-257A7D0FFB87}"/>
    <cellStyle name="Comma 2 7 2 2 2 5 2" xfId="22311" xr:uid="{1A4EF4D4-A56B-4A72-9FFE-A1B3FE51B6A4}"/>
    <cellStyle name="Comma 2 7 2 2 2 6" xfId="14429" xr:uid="{1DA4A27D-6EA5-44B0-ACE7-19E6EB66D9B9}"/>
    <cellStyle name="Comma 2 7 2 2 2 7" xfId="3889" xr:uid="{C9220443-92D5-4050-B4B9-B0FAF3D63F94}"/>
    <cellStyle name="Comma 2 7 2 2 3" xfId="1159" xr:uid="{00000000-0005-0000-0000-00008B040000}"/>
    <cellStyle name="Comma 2 7 2 2 3 2" xfId="6524" xr:uid="{87A2BD2E-A442-4B09-81B3-4E065E7E6ADE}"/>
    <cellStyle name="Comma 2 7 2 2 3 2 2" xfId="17058" xr:uid="{F109E4B3-5043-408E-B6A0-859BC297BD0C}"/>
    <cellStyle name="Comma 2 7 2 2 3 3" xfId="9152" xr:uid="{864A2646-E3DC-4E5E-A98D-79593EEA1045}"/>
    <cellStyle name="Comma 2 7 2 2 3 3 2" xfId="19686" xr:uid="{3343290C-08DE-462F-BF2B-06C93E3D5F9B}"/>
    <cellStyle name="Comma 2 7 2 2 3 4" xfId="11779" xr:uid="{B6F91424-DCCD-4D81-B63C-D3D6D4244F59}"/>
    <cellStyle name="Comma 2 7 2 2 3 4 2" xfId="22313" xr:uid="{F91F787F-D09D-4883-AE9E-F40D7EEA9E4B}"/>
    <cellStyle name="Comma 2 7 2 2 3 5" xfId="14431" xr:uid="{F20E6242-26D0-4D2F-A21A-22B76AED608B}"/>
    <cellStyle name="Comma 2 7 2 2 3 6" xfId="3891" xr:uid="{58B059A8-3094-4128-9A34-F1CBFBFC5710}"/>
    <cellStyle name="Comma 2 7 2 2 4" xfId="1160" xr:uid="{00000000-0005-0000-0000-00008C040000}"/>
    <cellStyle name="Comma 2 7 2 2 4 2" xfId="6525" xr:uid="{FC624F32-785A-4B69-96F6-5B6CB8FBB262}"/>
    <cellStyle name="Comma 2 7 2 2 4 2 2" xfId="17059" xr:uid="{28E1DED7-FEF5-4BB8-8B79-3161B7899BAB}"/>
    <cellStyle name="Comma 2 7 2 2 4 3" xfId="9153" xr:uid="{84EFC74A-BE62-476C-A717-81EB86CF2B89}"/>
    <cellStyle name="Comma 2 7 2 2 4 3 2" xfId="19687" xr:uid="{D1F30EEE-0FB1-4170-BD55-1FAD7DB29CC4}"/>
    <cellStyle name="Comma 2 7 2 2 4 4" xfId="11780" xr:uid="{6A030D26-F547-4069-A12A-D9EDC01D4928}"/>
    <cellStyle name="Comma 2 7 2 2 4 4 2" xfId="22314" xr:uid="{CA7F3BD1-F154-4609-A628-67F09D5E3BD8}"/>
    <cellStyle name="Comma 2 7 2 2 4 5" xfId="14432" xr:uid="{A005A5B4-981B-4240-BDCF-E834D6AC14D8}"/>
    <cellStyle name="Comma 2 7 2 2 4 6" xfId="3892" xr:uid="{AFC01919-9145-4CB2-8B47-8E21F2907D26}"/>
    <cellStyle name="Comma 2 7 2 2 5" xfId="6521" xr:uid="{AD67A83D-F981-47F0-88BE-8DA690447D84}"/>
    <cellStyle name="Comma 2 7 2 2 5 2" xfId="17055" xr:uid="{BF47AB3E-2CF2-4BB8-953E-41992180F94D}"/>
    <cellStyle name="Comma 2 7 2 2 6" xfId="9149" xr:uid="{1223B41B-CC4E-4633-A749-43B6EFD1B187}"/>
    <cellStyle name="Comma 2 7 2 2 6 2" xfId="19683" xr:uid="{9A2A734E-F648-47E4-B809-AE3C367FD5DB}"/>
    <cellStyle name="Comma 2 7 2 2 7" xfId="11776" xr:uid="{9E2C3E7A-3F66-4E61-8992-109CC319D13C}"/>
    <cellStyle name="Comma 2 7 2 2 7 2" xfId="22310" xr:uid="{80C7DE0A-8649-4004-8DFD-185FC9B29D76}"/>
    <cellStyle name="Comma 2 7 2 2 8" xfId="14428" xr:uid="{94366FFB-1FF6-4E61-91B8-22DCCE263AF2}"/>
    <cellStyle name="Comma 2 7 2 2 9" xfId="3888" xr:uid="{15947730-41C0-43AF-865E-85AAFD255601}"/>
    <cellStyle name="Comma 2 7 2 3" xfId="1161" xr:uid="{00000000-0005-0000-0000-00008D040000}"/>
    <cellStyle name="Comma 2 7 2 3 2" xfId="1162" xr:uid="{00000000-0005-0000-0000-00008E040000}"/>
    <cellStyle name="Comma 2 7 2 3 2 2" xfId="1163" xr:uid="{00000000-0005-0000-0000-00008F040000}"/>
    <cellStyle name="Comma 2 7 2 3 2 2 2" xfId="6528" xr:uid="{D8D156A2-B63A-4546-80E9-671662026489}"/>
    <cellStyle name="Comma 2 7 2 3 2 2 2 2" xfId="17062" xr:uid="{9763CADF-9D9F-438F-852D-8713F3B6DC8D}"/>
    <cellStyle name="Comma 2 7 2 3 2 2 3" xfId="9156" xr:uid="{C49B491D-AD71-4DEC-92EE-CAE0A983782E}"/>
    <cellStyle name="Comma 2 7 2 3 2 2 3 2" xfId="19690" xr:uid="{93E75259-9C84-4549-B7F1-4969CB86FFCD}"/>
    <cellStyle name="Comma 2 7 2 3 2 2 4" xfId="11783" xr:uid="{39AA5F00-1CFC-4E40-8C3F-223F41870F08}"/>
    <cellStyle name="Comma 2 7 2 3 2 2 4 2" xfId="22317" xr:uid="{78FC2F1F-93C9-4770-B629-B9608AB685E7}"/>
    <cellStyle name="Comma 2 7 2 3 2 2 5" xfId="14435" xr:uid="{A836E2A3-ABC7-40C6-AC40-C8F25A82103A}"/>
    <cellStyle name="Comma 2 7 2 3 2 2 6" xfId="3895" xr:uid="{4FC10814-CCEB-47DF-8A8D-042693838AFD}"/>
    <cellStyle name="Comma 2 7 2 3 2 3" xfId="6527" xr:uid="{82A86536-C254-40EE-8B0B-9ED2B0644643}"/>
    <cellStyle name="Comma 2 7 2 3 2 3 2" xfId="17061" xr:uid="{9488D6BE-4D9E-4BFB-8035-ECA160E9AA2B}"/>
    <cellStyle name="Comma 2 7 2 3 2 4" xfId="9155" xr:uid="{4B228D8D-B267-4EDD-8EEC-1408D4B33666}"/>
    <cellStyle name="Comma 2 7 2 3 2 4 2" xfId="19689" xr:uid="{570E8FEA-07C0-473B-8900-0411072164E7}"/>
    <cellStyle name="Comma 2 7 2 3 2 5" xfId="11782" xr:uid="{98ABA624-C85C-4E40-8493-415EEB31B021}"/>
    <cellStyle name="Comma 2 7 2 3 2 5 2" xfId="22316" xr:uid="{C38248DA-1800-4BEF-8E45-D89DC47F9979}"/>
    <cellStyle name="Comma 2 7 2 3 2 6" xfId="14434" xr:uid="{2D5643AA-42F1-4A77-B819-FDC1BE0C44FC}"/>
    <cellStyle name="Comma 2 7 2 3 2 7" xfId="3894" xr:uid="{0C09412A-5726-4470-B519-A7BA869AA585}"/>
    <cellStyle name="Comma 2 7 2 3 3" xfId="1164" xr:uid="{00000000-0005-0000-0000-000090040000}"/>
    <cellStyle name="Comma 2 7 2 3 3 2" xfId="6529" xr:uid="{F0931A9D-D5AE-49C7-9086-97C9DA723D6A}"/>
    <cellStyle name="Comma 2 7 2 3 3 2 2" xfId="17063" xr:uid="{822D599D-6687-440E-9AF9-66F4C0726DC8}"/>
    <cellStyle name="Comma 2 7 2 3 3 3" xfId="9157" xr:uid="{9E416A93-33E7-470B-91E9-C40143197CB8}"/>
    <cellStyle name="Comma 2 7 2 3 3 3 2" xfId="19691" xr:uid="{21FDF012-5E69-4BD3-9BA8-EBD1AFCF4C67}"/>
    <cellStyle name="Comma 2 7 2 3 3 4" xfId="11784" xr:uid="{5D3D7D1F-AF7C-4CE8-A2FD-D169385F6366}"/>
    <cellStyle name="Comma 2 7 2 3 3 4 2" xfId="22318" xr:uid="{7DFDB64F-2E5A-4FF6-81EA-B4887E73FC4E}"/>
    <cellStyle name="Comma 2 7 2 3 3 5" xfId="14436" xr:uid="{440D4067-E03C-449A-A1A8-AB16FF8575DD}"/>
    <cellStyle name="Comma 2 7 2 3 3 6" xfId="3896" xr:uid="{66B600A9-7091-4691-AD9C-F604DF39C56B}"/>
    <cellStyle name="Comma 2 7 2 3 4" xfId="1165" xr:uid="{00000000-0005-0000-0000-000091040000}"/>
    <cellStyle name="Comma 2 7 2 3 4 2" xfId="6530" xr:uid="{3B7BA98C-078A-4395-BA74-98C49CF4AC05}"/>
    <cellStyle name="Comma 2 7 2 3 4 2 2" xfId="17064" xr:uid="{45DC627F-1F68-4E88-A81B-26C15E78E34C}"/>
    <cellStyle name="Comma 2 7 2 3 4 3" xfId="9158" xr:uid="{12DC9A99-63C2-43C8-AFB4-99F6621FC13C}"/>
    <cellStyle name="Comma 2 7 2 3 4 3 2" xfId="19692" xr:uid="{3C18FFBA-79E2-4339-857D-7BE19DE55A36}"/>
    <cellStyle name="Comma 2 7 2 3 4 4" xfId="11785" xr:uid="{A63FBF53-6F5D-4082-8239-7C6C34C37697}"/>
    <cellStyle name="Comma 2 7 2 3 4 4 2" xfId="22319" xr:uid="{74A90A10-DDC6-4935-A255-2330FBED13F1}"/>
    <cellStyle name="Comma 2 7 2 3 4 5" xfId="14437" xr:uid="{5E19AE72-FCEE-4597-9C22-29B925FAF22D}"/>
    <cellStyle name="Comma 2 7 2 3 4 6" xfId="3897" xr:uid="{12511970-6F53-43BB-A002-821AE121A267}"/>
    <cellStyle name="Comma 2 7 2 3 5" xfId="6526" xr:uid="{BA51EFC9-BAFB-4EA5-9A04-312A391262BB}"/>
    <cellStyle name="Comma 2 7 2 3 5 2" xfId="17060" xr:uid="{00C9223D-F34E-4521-8E8E-9964088F82BE}"/>
    <cellStyle name="Comma 2 7 2 3 6" xfId="9154" xr:uid="{3F8020F5-16E5-465F-8CE8-62639C56890C}"/>
    <cellStyle name="Comma 2 7 2 3 6 2" xfId="19688" xr:uid="{27A6B534-778A-4AFF-AA78-1B98CEDFB7D1}"/>
    <cellStyle name="Comma 2 7 2 3 7" xfId="11781" xr:uid="{DFDDBB5B-F784-410C-8C27-14D17DFC58E7}"/>
    <cellStyle name="Comma 2 7 2 3 7 2" xfId="22315" xr:uid="{5A7AAC00-FC4E-462C-B202-95F350D0D076}"/>
    <cellStyle name="Comma 2 7 2 3 8" xfId="14433" xr:uid="{74EEDBC4-D547-4318-A904-AD08F470B198}"/>
    <cellStyle name="Comma 2 7 2 3 9" xfId="3893" xr:uid="{55FE1474-9B48-47DE-9D05-8615DA6D0ECA}"/>
    <cellStyle name="Comma 2 7 2 4" xfId="1166" xr:uid="{00000000-0005-0000-0000-000092040000}"/>
    <cellStyle name="Comma 2 7 2 4 2" xfId="1167" xr:uid="{00000000-0005-0000-0000-000093040000}"/>
    <cellStyle name="Comma 2 7 2 4 2 2" xfId="1168" xr:uid="{00000000-0005-0000-0000-000094040000}"/>
    <cellStyle name="Comma 2 7 2 4 2 2 2" xfId="6533" xr:uid="{9BEF9BD2-11E1-4DED-A1CB-E7E42CA1E933}"/>
    <cellStyle name="Comma 2 7 2 4 2 2 2 2" xfId="17067" xr:uid="{F43A869C-DF48-4561-8FED-B564C8AD8EE5}"/>
    <cellStyle name="Comma 2 7 2 4 2 2 3" xfId="9161" xr:uid="{D81A2940-D150-407B-BA58-3762815E3B12}"/>
    <cellStyle name="Comma 2 7 2 4 2 2 3 2" xfId="19695" xr:uid="{D3448F6C-BF86-4FB5-BFEC-A2951DFAA54E}"/>
    <cellStyle name="Comma 2 7 2 4 2 2 4" xfId="11788" xr:uid="{CCD19A7F-E034-4630-8565-1F42E366637B}"/>
    <cellStyle name="Comma 2 7 2 4 2 2 4 2" xfId="22322" xr:uid="{F3788554-B4ED-4AA5-8D53-F1198F58C7FC}"/>
    <cellStyle name="Comma 2 7 2 4 2 2 5" xfId="14440" xr:uid="{442B46CD-9D55-49CE-AECF-23404B662445}"/>
    <cellStyle name="Comma 2 7 2 4 2 2 6" xfId="3900" xr:uid="{14D7E409-9478-4094-95C3-38D28DA34F58}"/>
    <cellStyle name="Comma 2 7 2 4 2 3" xfId="6532" xr:uid="{62217A71-D3B0-48F2-A4A4-18E1AF8B66A4}"/>
    <cellStyle name="Comma 2 7 2 4 2 3 2" xfId="17066" xr:uid="{EB2754EC-179F-4314-8DB7-6702FA4EFE26}"/>
    <cellStyle name="Comma 2 7 2 4 2 4" xfId="9160" xr:uid="{C4B27EAE-BFE2-4960-8DBE-081EFBE84831}"/>
    <cellStyle name="Comma 2 7 2 4 2 4 2" xfId="19694" xr:uid="{2D9A3735-40D5-48C5-A6D0-2950B5206446}"/>
    <cellStyle name="Comma 2 7 2 4 2 5" xfId="11787" xr:uid="{44667ED6-B8C6-43A5-B62D-567BC012F591}"/>
    <cellStyle name="Comma 2 7 2 4 2 5 2" xfId="22321" xr:uid="{8C592B12-2791-4AC7-9C36-55067C8E1161}"/>
    <cellStyle name="Comma 2 7 2 4 2 6" xfId="14439" xr:uid="{9F8DD765-5EA2-410A-A765-4886515EBF92}"/>
    <cellStyle name="Comma 2 7 2 4 2 7" xfId="3899" xr:uid="{806CBF00-1D0D-4D60-83F7-B81E7CD8B710}"/>
    <cellStyle name="Comma 2 7 2 4 3" xfId="1169" xr:uid="{00000000-0005-0000-0000-000095040000}"/>
    <cellStyle name="Comma 2 7 2 4 3 2" xfId="6534" xr:uid="{4694D191-EA2E-4303-9B83-754ED0A4BA27}"/>
    <cellStyle name="Comma 2 7 2 4 3 2 2" xfId="17068" xr:uid="{C5C0097A-3907-4919-BF3B-59AEA0B5A87B}"/>
    <cellStyle name="Comma 2 7 2 4 3 3" xfId="9162" xr:uid="{AA448FD2-E624-437C-BD95-8ABD89B9AFED}"/>
    <cellStyle name="Comma 2 7 2 4 3 3 2" xfId="19696" xr:uid="{E5C946A8-EFF1-4C65-927F-D4754C8CFE4F}"/>
    <cellStyle name="Comma 2 7 2 4 3 4" xfId="11789" xr:uid="{B9C28193-7F7D-4941-85E3-BA7D91F37B19}"/>
    <cellStyle name="Comma 2 7 2 4 3 4 2" xfId="22323" xr:uid="{EF6B3B2B-EB45-45B4-B4A4-61FA75432293}"/>
    <cellStyle name="Comma 2 7 2 4 3 5" xfId="14441" xr:uid="{9FC0A513-16B8-4E64-A7D9-0F77EFF6DC2A}"/>
    <cellStyle name="Comma 2 7 2 4 3 6" xfId="3901" xr:uid="{520658F8-5BC5-4B80-B8C4-8C0CF9F0BF7C}"/>
    <cellStyle name="Comma 2 7 2 4 4" xfId="1170" xr:uid="{00000000-0005-0000-0000-000096040000}"/>
    <cellStyle name="Comma 2 7 2 4 4 2" xfId="6535" xr:uid="{99CC2C3D-3850-4888-B67E-9DCB24DBEBFA}"/>
    <cellStyle name="Comma 2 7 2 4 4 2 2" xfId="17069" xr:uid="{777DE382-16AD-4C0E-B564-47A8C69EB1B6}"/>
    <cellStyle name="Comma 2 7 2 4 4 3" xfId="9163" xr:uid="{36C220DC-A6F3-4FE4-89A2-8D8E2943B821}"/>
    <cellStyle name="Comma 2 7 2 4 4 3 2" xfId="19697" xr:uid="{1F9451A6-8D37-4AFC-A028-5C3B0F2B445E}"/>
    <cellStyle name="Comma 2 7 2 4 4 4" xfId="11790" xr:uid="{033AC411-9552-45B9-9377-108D61ECD5DB}"/>
    <cellStyle name="Comma 2 7 2 4 4 4 2" xfId="22324" xr:uid="{7AC47065-9E4D-46C2-BDEE-5EAACF42D470}"/>
    <cellStyle name="Comma 2 7 2 4 4 5" xfId="14442" xr:uid="{85AE4016-8318-40C2-BC8B-4BE3F3682456}"/>
    <cellStyle name="Comma 2 7 2 4 4 6" xfId="3902" xr:uid="{3B24A401-44C1-4380-AE42-84264453E24D}"/>
    <cellStyle name="Comma 2 7 2 4 5" xfId="6531" xr:uid="{358DAD81-9DCD-454C-AE35-618C781117BF}"/>
    <cellStyle name="Comma 2 7 2 4 5 2" xfId="17065" xr:uid="{06BFC171-45FD-49E3-8DC4-B163B8850496}"/>
    <cellStyle name="Comma 2 7 2 4 6" xfId="9159" xr:uid="{EA8A6F03-8684-44B0-854A-29D285F0DDB7}"/>
    <cellStyle name="Comma 2 7 2 4 6 2" xfId="19693" xr:uid="{110413F9-3AFC-4F68-BA13-B82AD2AB9D9E}"/>
    <cellStyle name="Comma 2 7 2 4 7" xfId="11786" xr:uid="{A4FFBF5D-B7D1-4C8D-A281-0150A91331E8}"/>
    <cellStyle name="Comma 2 7 2 4 7 2" xfId="22320" xr:uid="{B2DAF7EE-F432-4507-9CC3-4B92E9D09F8B}"/>
    <cellStyle name="Comma 2 7 2 4 8" xfId="14438" xr:uid="{B040C925-8FFF-4D63-A472-65B77F63C14B}"/>
    <cellStyle name="Comma 2 7 2 4 9" xfId="3898" xr:uid="{41871B51-F9BE-4ADA-8B23-A6BA5813597A}"/>
    <cellStyle name="Comma 2 7 2 5" xfId="1171" xr:uid="{00000000-0005-0000-0000-000097040000}"/>
    <cellStyle name="Comma 2 7 2 5 2" xfId="1172" xr:uid="{00000000-0005-0000-0000-000098040000}"/>
    <cellStyle name="Comma 2 7 2 5 2 2" xfId="1173" xr:uid="{00000000-0005-0000-0000-000099040000}"/>
    <cellStyle name="Comma 2 7 2 5 2 2 2" xfId="6538" xr:uid="{0315BD2D-325B-4DEE-8F24-32380728F4CF}"/>
    <cellStyle name="Comma 2 7 2 5 2 2 2 2" xfId="17072" xr:uid="{72D3FC1E-194D-42F1-8AF6-A4F81F1DDBFC}"/>
    <cellStyle name="Comma 2 7 2 5 2 2 3" xfId="9166" xr:uid="{0E4F230C-AF7C-4843-8F0E-879A9B269495}"/>
    <cellStyle name="Comma 2 7 2 5 2 2 3 2" xfId="19700" xr:uid="{AF507AD8-F8F4-4AF5-BCF8-FE232BD77608}"/>
    <cellStyle name="Comma 2 7 2 5 2 2 4" xfId="11793" xr:uid="{558C44FB-FF9B-4EBF-AE76-70233D9E2D87}"/>
    <cellStyle name="Comma 2 7 2 5 2 2 4 2" xfId="22327" xr:uid="{6C2540A4-92B9-40DB-9514-AF01D21953F5}"/>
    <cellStyle name="Comma 2 7 2 5 2 2 5" xfId="14445" xr:uid="{66CE789B-0D5B-4010-B66B-BC6F3DA7CF32}"/>
    <cellStyle name="Comma 2 7 2 5 2 2 6" xfId="3905" xr:uid="{8B6DD0B7-EB77-4D6F-BCA6-9CD3856D8BAB}"/>
    <cellStyle name="Comma 2 7 2 5 2 3" xfId="6537" xr:uid="{2F9618FC-A305-4E63-8682-5C4F84F0C3E7}"/>
    <cellStyle name="Comma 2 7 2 5 2 3 2" xfId="17071" xr:uid="{8C879607-50F8-47DD-B965-CBCEA46C0F7A}"/>
    <cellStyle name="Comma 2 7 2 5 2 4" xfId="9165" xr:uid="{48AF1CFE-5067-4143-B6F8-CF6043CB67E3}"/>
    <cellStyle name="Comma 2 7 2 5 2 4 2" xfId="19699" xr:uid="{0397EB25-0168-467A-AB6C-58BF5F950180}"/>
    <cellStyle name="Comma 2 7 2 5 2 5" xfId="11792" xr:uid="{A0D2DD98-9BA9-4385-A306-F74DBF1AF7E8}"/>
    <cellStyle name="Comma 2 7 2 5 2 5 2" xfId="22326" xr:uid="{3F7E0FF5-61F2-4409-AED4-8ED4B10B263D}"/>
    <cellStyle name="Comma 2 7 2 5 2 6" xfId="14444" xr:uid="{DEDB44DC-ED87-4A8B-834C-88DE9A43EFBE}"/>
    <cellStyle name="Comma 2 7 2 5 2 7" xfId="3904" xr:uid="{2C842035-A207-41C4-B6E7-668B2BB43A15}"/>
    <cellStyle name="Comma 2 7 2 5 3" xfId="1174" xr:uid="{00000000-0005-0000-0000-00009A040000}"/>
    <cellStyle name="Comma 2 7 2 5 3 2" xfId="6539" xr:uid="{18F5CCC2-6040-4944-B2BA-F6610BA0A618}"/>
    <cellStyle name="Comma 2 7 2 5 3 2 2" xfId="17073" xr:uid="{69EFE562-C965-43B6-A0A1-8350A7FC4A51}"/>
    <cellStyle name="Comma 2 7 2 5 3 3" xfId="9167" xr:uid="{1AA6864D-D4B3-4244-BFAC-08A0DD67F0B2}"/>
    <cellStyle name="Comma 2 7 2 5 3 3 2" xfId="19701" xr:uid="{1C0652D2-98E4-4A23-9472-15CD83F6FA6D}"/>
    <cellStyle name="Comma 2 7 2 5 3 4" xfId="11794" xr:uid="{B632A1AA-D8C3-4B05-A071-2B4E50364D74}"/>
    <cellStyle name="Comma 2 7 2 5 3 4 2" xfId="22328" xr:uid="{D57D9442-F004-4E50-A1F0-30EBC0FEDE1F}"/>
    <cellStyle name="Comma 2 7 2 5 3 5" xfId="14446" xr:uid="{0873A815-9C35-411B-ADB0-1DB9BF0BCB05}"/>
    <cellStyle name="Comma 2 7 2 5 3 6" xfId="3906" xr:uid="{DF3CFC06-76EA-4A9F-B34B-2FB6255E45DA}"/>
    <cellStyle name="Comma 2 7 2 5 4" xfId="1175" xr:uid="{00000000-0005-0000-0000-00009B040000}"/>
    <cellStyle name="Comma 2 7 2 5 4 2" xfId="6540" xr:uid="{C384F71F-EC0F-49CE-A904-1EF68B1D71CA}"/>
    <cellStyle name="Comma 2 7 2 5 4 2 2" xfId="17074" xr:uid="{FEDD4003-962B-4AA8-8C1A-5A28A55E3F74}"/>
    <cellStyle name="Comma 2 7 2 5 4 3" xfId="9168" xr:uid="{ABAB92C1-3183-4A24-AA5B-CA3A24CD68F5}"/>
    <cellStyle name="Comma 2 7 2 5 4 3 2" xfId="19702" xr:uid="{B6B6D1AA-EA9E-496A-A666-803050104979}"/>
    <cellStyle name="Comma 2 7 2 5 4 4" xfId="11795" xr:uid="{F1F452CD-504A-454F-B774-B05F8E47627E}"/>
    <cellStyle name="Comma 2 7 2 5 4 4 2" xfId="22329" xr:uid="{69516DDB-DA7C-49D8-8FA5-19933E4AFC36}"/>
    <cellStyle name="Comma 2 7 2 5 4 5" xfId="14447" xr:uid="{706B17DA-5A5D-4620-B942-8C8A526340A4}"/>
    <cellStyle name="Comma 2 7 2 5 4 6" xfId="3907" xr:uid="{E12D1A5B-DEAA-4EAC-B4A2-7670804E015F}"/>
    <cellStyle name="Comma 2 7 2 5 5" xfId="6536" xr:uid="{7409BA12-9CBB-4C3F-9C1F-D4D9EC4D11AF}"/>
    <cellStyle name="Comma 2 7 2 5 5 2" xfId="17070" xr:uid="{62FF2FE0-1C12-4C76-8A02-9763B8D8747E}"/>
    <cellStyle name="Comma 2 7 2 5 6" xfId="9164" xr:uid="{10358315-2E97-4258-8C9E-BD45AF2D0315}"/>
    <cellStyle name="Comma 2 7 2 5 6 2" xfId="19698" xr:uid="{EA0F4418-397A-4C01-AB9C-03813738BC23}"/>
    <cellStyle name="Comma 2 7 2 5 7" xfId="11791" xr:uid="{A62CF02A-2B68-417A-BD40-332194736AF5}"/>
    <cellStyle name="Comma 2 7 2 5 7 2" xfId="22325" xr:uid="{B3443527-AF6A-410F-925D-FB0F831015CF}"/>
    <cellStyle name="Comma 2 7 2 5 8" xfId="14443" xr:uid="{5D5CF79D-78D4-4ED6-B1EA-349BE54687F1}"/>
    <cellStyle name="Comma 2 7 2 5 9" xfId="3903" xr:uid="{8A2C77B5-6265-40E7-84CE-E45389D1F012}"/>
    <cellStyle name="Comma 2 7 2 6" xfId="1176" xr:uid="{00000000-0005-0000-0000-00009C040000}"/>
    <cellStyle name="Comma 2 7 2 6 2" xfId="1177" xr:uid="{00000000-0005-0000-0000-00009D040000}"/>
    <cellStyle name="Comma 2 7 2 6 2 2" xfId="6542" xr:uid="{CEAB7032-6FE1-467A-B002-9927B1D62859}"/>
    <cellStyle name="Comma 2 7 2 6 2 2 2" xfId="17076" xr:uid="{BE461850-416B-4EAD-8A8F-C683FAB2AC36}"/>
    <cellStyle name="Comma 2 7 2 6 2 3" xfId="9170" xr:uid="{05A05892-4EB8-4A24-9F4F-DE19D31163C6}"/>
    <cellStyle name="Comma 2 7 2 6 2 3 2" xfId="19704" xr:uid="{0536ED14-5A28-4CAE-9FEB-66AFC20021BD}"/>
    <cellStyle name="Comma 2 7 2 6 2 4" xfId="11797" xr:uid="{2D241DBD-3157-42F8-82D4-018EA0274696}"/>
    <cellStyle name="Comma 2 7 2 6 2 4 2" xfId="22331" xr:uid="{30550E1C-5096-43BD-A152-1D89D9313150}"/>
    <cellStyle name="Comma 2 7 2 6 2 5" xfId="14449" xr:uid="{3518FBD8-CFD1-46D8-BDAA-B317401EB425}"/>
    <cellStyle name="Comma 2 7 2 6 2 6" xfId="3909" xr:uid="{1B746B03-4EE2-4BE8-AE26-D1BC6729E11B}"/>
    <cellStyle name="Comma 2 7 2 6 3" xfId="1178" xr:uid="{00000000-0005-0000-0000-00009E040000}"/>
    <cellStyle name="Comma 2 7 2 6 3 2" xfId="6543" xr:uid="{79FADF07-EDB0-4040-93FA-ABD24725DA6C}"/>
    <cellStyle name="Comma 2 7 2 6 3 2 2" xfId="17077" xr:uid="{63297660-784F-492B-919C-1997110B7F69}"/>
    <cellStyle name="Comma 2 7 2 6 3 3" xfId="9171" xr:uid="{1E808CF1-A3A3-4482-B892-6A485B8EF38F}"/>
    <cellStyle name="Comma 2 7 2 6 3 3 2" xfId="19705" xr:uid="{A1E48820-78A3-456E-9D40-2A726DC32A3A}"/>
    <cellStyle name="Comma 2 7 2 6 3 4" xfId="11798" xr:uid="{4D252098-4EAD-40B4-9629-CC16EF0986D1}"/>
    <cellStyle name="Comma 2 7 2 6 3 4 2" xfId="22332" xr:uid="{9A699CF4-3DA7-412F-9C73-62EC8FFF4E01}"/>
    <cellStyle name="Comma 2 7 2 6 3 5" xfId="14450" xr:uid="{DED3A8C1-9C82-4BB8-A7AE-E60DEC561DFA}"/>
    <cellStyle name="Comma 2 7 2 6 3 6" xfId="3910" xr:uid="{8E8C78C5-0812-4A08-830C-4545DB083A80}"/>
    <cellStyle name="Comma 2 7 2 6 4" xfId="6541" xr:uid="{663FF331-90C0-4CAC-87C2-980720C89E47}"/>
    <cellStyle name="Comma 2 7 2 6 4 2" xfId="17075" xr:uid="{307A6A89-323B-403B-8E38-67BA4E097852}"/>
    <cellStyle name="Comma 2 7 2 6 5" xfId="9169" xr:uid="{5E6FD7D0-B8BE-4F50-8EC5-92D027278F52}"/>
    <cellStyle name="Comma 2 7 2 6 5 2" xfId="19703" xr:uid="{B8A99922-EC3F-441F-8B89-A2379545ABFF}"/>
    <cellStyle name="Comma 2 7 2 6 6" xfId="11796" xr:uid="{1A73DA43-49E2-40AA-BFBF-DDFFBA2593D0}"/>
    <cellStyle name="Comma 2 7 2 6 6 2" xfId="22330" xr:uid="{4EA74641-A1E1-4C02-868A-D26BC5762EB2}"/>
    <cellStyle name="Comma 2 7 2 6 7" xfId="14448" xr:uid="{181EBE38-4FBB-47AD-A69E-3121CFEE6A03}"/>
    <cellStyle name="Comma 2 7 2 6 8" xfId="3908" xr:uid="{F802DA15-A321-4A55-A366-F7BC4CED9A3B}"/>
    <cellStyle name="Comma 2 7 2 7" xfId="1179" xr:uid="{00000000-0005-0000-0000-00009F040000}"/>
    <cellStyle name="Comma 2 7 2 7 2" xfId="1180" xr:uid="{00000000-0005-0000-0000-0000A0040000}"/>
    <cellStyle name="Comma 2 7 2 7 2 2" xfId="6545" xr:uid="{A1A8226D-79C9-41FD-8E44-F97CB413EC91}"/>
    <cellStyle name="Comma 2 7 2 7 2 2 2" xfId="17079" xr:uid="{7C796659-B422-49B0-A400-99B270E392BB}"/>
    <cellStyle name="Comma 2 7 2 7 2 3" xfId="9173" xr:uid="{5DDE8018-E4B6-413C-8ABB-3906AC898C14}"/>
    <cellStyle name="Comma 2 7 2 7 2 3 2" xfId="19707" xr:uid="{76B5A6B9-2236-4091-B035-EB9166720B9A}"/>
    <cellStyle name="Comma 2 7 2 7 2 4" xfId="11800" xr:uid="{C79891FA-763A-4E6C-BA36-F729785ECA8F}"/>
    <cellStyle name="Comma 2 7 2 7 2 4 2" xfId="22334" xr:uid="{C797F73C-7642-4C8F-9627-B3DBAF8DF7F2}"/>
    <cellStyle name="Comma 2 7 2 7 2 5" xfId="14452" xr:uid="{004D050E-E64E-49B6-8D9E-F9E5D0E27380}"/>
    <cellStyle name="Comma 2 7 2 7 2 6" xfId="3912" xr:uid="{8F2CDA43-3B1C-48E7-99B9-50B67F6910A6}"/>
    <cellStyle name="Comma 2 7 2 7 3" xfId="6544" xr:uid="{2E41EAF0-444A-4338-810C-BA9C10C7C26B}"/>
    <cellStyle name="Comma 2 7 2 7 3 2" xfId="17078" xr:uid="{16045776-937E-4B3D-B8EA-9F1357F20F02}"/>
    <cellStyle name="Comma 2 7 2 7 4" xfId="9172" xr:uid="{98EB94EE-5AD6-4999-9F07-DE31E5E9527A}"/>
    <cellStyle name="Comma 2 7 2 7 4 2" xfId="19706" xr:uid="{A598E6AB-CDAC-4886-9A72-45AFF3B6C364}"/>
    <cellStyle name="Comma 2 7 2 7 5" xfId="11799" xr:uid="{0F7D2DBB-4584-498C-8996-DAAAAA8E16AD}"/>
    <cellStyle name="Comma 2 7 2 7 5 2" xfId="22333" xr:uid="{4B5A4B59-3422-410B-A8FF-A9B972FAC0A6}"/>
    <cellStyle name="Comma 2 7 2 7 6" xfId="14451" xr:uid="{B5B47549-3E9E-45BB-87FC-5D0879873266}"/>
    <cellStyle name="Comma 2 7 2 7 7" xfId="3911" xr:uid="{FF166B70-88D3-462C-80F4-25231EAD63DE}"/>
    <cellStyle name="Comma 2 7 2 8" xfId="1181" xr:uid="{00000000-0005-0000-0000-0000A1040000}"/>
    <cellStyle name="Comma 2 7 2 8 2" xfId="6546" xr:uid="{5043DEBD-EEC1-404F-9C35-27C27B3A77C6}"/>
    <cellStyle name="Comma 2 7 2 8 2 2" xfId="17080" xr:uid="{BAF487B4-F966-4DF6-AE29-9781A9681569}"/>
    <cellStyle name="Comma 2 7 2 8 3" xfId="9174" xr:uid="{64FF5CBA-FEDA-4D1E-8372-1138055E9D4A}"/>
    <cellStyle name="Comma 2 7 2 8 3 2" xfId="19708" xr:uid="{908BC688-0004-41F1-9E50-474E8D7DEA31}"/>
    <cellStyle name="Comma 2 7 2 8 4" xfId="11801" xr:uid="{96743A23-9D13-49C6-8DB5-6A805459BAAC}"/>
    <cellStyle name="Comma 2 7 2 8 4 2" xfId="22335" xr:uid="{5BAD43C8-D8D8-4057-A429-D77FB6515606}"/>
    <cellStyle name="Comma 2 7 2 8 5" xfId="14453" xr:uid="{27D3CB0A-B91B-49E2-BC66-778098AAD6DE}"/>
    <cellStyle name="Comma 2 7 2 8 6" xfId="3913" xr:uid="{59452C06-A4F5-42A9-8662-7EF14C3071B1}"/>
    <cellStyle name="Comma 2 7 2 9" xfId="1182" xr:uid="{00000000-0005-0000-0000-0000A2040000}"/>
    <cellStyle name="Comma 2 7 2 9 2" xfId="6547" xr:uid="{7ADD720D-8900-4DE8-B21A-8A0F36B44C65}"/>
    <cellStyle name="Comma 2 7 2 9 2 2" xfId="17081" xr:uid="{816F21F1-51CF-4D82-8081-DD5C03234FEE}"/>
    <cellStyle name="Comma 2 7 2 9 3" xfId="9175" xr:uid="{C164CC1F-1D35-4506-AE8A-83BD149F1DFC}"/>
    <cellStyle name="Comma 2 7 2 9 3 2" xfId="19709" xr:uid="{FD0BAF03-293F-4182-9DA1-840D8C1B91EF}"/>
    <cellStyle name="Comma 2 7 2 9 4" xfId="11802" xr:uid="{D94D3C9D-16EC-4890-9069-E3614C5CE49A}"/>
    <cellStyle name="Comma 2 7 2 9 4 2" xfId="22336" xr:uid="{29C8990B-14F8-4844-BB7D-176F51C604A9}"/>
    <cellStyle name="Comma 2 7 2 9 5" xfId="14454" xr:uid="{636C48C2-A3BA-4802-955D-14CA36A5BEDC}"/>
    <cellStyle name="Comma 2 7 2 9 6" xfId="3914" xr:uid="{F23C9B84-1F41-44A7-8F9F-0C93051BC61E}"/>
    <cellStyle name="Comma 2 7 3" xfId="1183" xr:uid="{00000000-0005-0000-0000-0000A3040000}"/>
    <cellStyle name="Comma 2 7 3 2" xfId="1184" xr:uid="{00000000-0005-0000-0000-0000A4040000}"/>
    <cellStyle name="Comma 2 7 3 2 2" xfId="1185" xr:uid="{00000000-0005-0000-0000-0000A5040000}"/>
    <cellStyle name="Comma 2 7 3 2 2 2" xfId="6550" xr:uid="{2E20ECE5-56BC-4B3A-B401-365CCBB4611E}"/>
    <cellStyle name="Comma 2 7 3 2 2 2 2" xfId="17084" xr:uid="{99AABD6C-74F2-42BB-87BC-17F7B9869577}"/>
    <cellStyle name="Comma 2 7 3 2 2 3" xfId="9178" xr:uid="{CAADC98B-DFE5-4877-B294-CCB3A71D0F76}"/>
    <cellStyle name="Comma 2 7 3 2 2 3 2" xfId="19712" xr:uid="{65A574FB-9A90-4C6A-879C-A9E6226AAB04}"/>
    <cellStyle name="Comma 2 7 3 2 2 4" xfId="11805" xr:uid="{D34F610D-C005-438D-A242-886E2FCF8C75}"/>
    <cellStyle name="Comma 2 7 3 2 2 4 2" xfId="22339" xr:uid="{04EBC69F-407B-4BDC-A27C-C660087A3448}"/>
    <cellStyle name="Comma 2 7 3 2 2 5" xfId="14457" xr:uid="{12C0A992-8AA6-4999-BDC5-577374A82ED8}"/>
    <cellStyle name="Comma 2 7 3 2 2 6" xfId="3917" xr:uid="{0E8BAAC1-44EE-4EB8-904E-DA6E1772BAA5}"/>
    <cellStyle name="Comma 2 7 3 2 3" xfId="6549" xr:uid="{C9B26238-05F2-421E-8A30-0A746A1C29CA}"/>
    <cellStyle name="Comma 2 7 3 2 3 2" xfId="17083" xr:uid="{0F2B4FF3-2A51-4DAD-A2A2-0A4889632C3F}"/>
    <cellStyle name="Comma 2 7 3 2 4" xfId="9177" xr:uid="{CB8D1C04-665A-46EC-A8B0-8A2852A36197}"/>
    <cellStyle name="Comma 2 7 3 2 4 2" xfId="19711" xr:uid="{A2EEEFDB-9ECE-4594-A747-EF68D77A5D3D}"/>
    <cellStyle name="Comma 2 7 3 2 5" xfId="11804" xr:uid="{E8E9E005-817D-4446-A4E3-C807727E187D}"/>
    <cellStyle name="Comma 2 7 3 2 5 2" xfId="22338" xr:uid="{7CCBEA41-7ECE-4FD7-A84E-E32494DD1037}"/>
    <cellStyle name="Comma 2 7 3 2 6" xfId="14456" xr:uid="{E900DE58-7173-4734-9BD0-A9D34EC30DB9}"/>
    <cellStyle name="Comma 2 7 3 2 7" xfId="3916" xr:uid="{8B6C5F78-A6FF-400F-B44E-7251165D971A}"/>
    <cellStyle name="Comma 2 7 3 3" xfId="1186" xr:uid="{00000000-0005-0000-0000-0000A6040000}"/>
    <cellStyle name="Comma 2 7 3 3 2" xfId="6551" xr:uid="{311EC60D-B818-42E6-BB31-80C6FC5E8691}"/>
    <cellStyle name="Comma 2 7 3 3 2 2" xfId="17085" xr:uid="{52643499-37EE-4526-AD17-C249AF5B417B}"/>
    <cellStyle name="Comma 2 7 3 3 3" xfId="9179" xr:uid="{80B413A2-25FC-4B90-BC6D-6A9B130B01F4}"/>
    <cellStyle name="Comma 2 7 3 3 3 2" xfId="19713" xr:uid="{A00CBC78-4A8A-4C53-B8C1-C284D32A81F3}"/>
    <cellStyle name="Comma 2 7 3 3 4" xfId="11806" xr:uid="{9DD96F5B-1A67-4FAD-9EF4-DEF8717E4D9C}"/>
    <cellStyle name="Comma 2 7 3 3 4 2" xfId="22340" xr:uid="{6DF54C68-2244-4EAF-BF1E-7E8B96052141}"/>
    <cellStyle name="Comma 2 7 3 3 5" xfId="14458" xr:uid="{3313144B-7DAC-4356-BCFF-D399F9B97684}"/>
    <cellStyle name="Comma 2 7 3 3 6" xfId="3918" xr:uid="{699B82D9-94AC-42FC-8CE4-95E718ADC2D1}"/>
    <cellStyle name="Comma 2 7 3 4" xfId="1187" xr:uid="{00000000-0005-0000-0000-0000A7040000}"/>
    <cellStyle name="Comma 2 7 3 4 2" xfId="6552" xr:uid="{EA48B9FB-D31E-40BA-A51C-F6F31AC93A22}"/>
    <cellStyle name="Comma 2 7 3 4 2 2" xfId="17086" xr:uid="{23C88E38-C0C8-4E54-987E-120EA1EFA64E}"/>
    <cellStyle name="Comma 2 7 3 4 3" xfId="9180" xr:uid="{5E185FEC-850F-44BD-AD93-F9C91BD0EB28}"/>
    <cellStyle name="Comma 2 7 3 4 3 2" xfId="19714" xr:uid="{E087D01A-8762-47CE-ABF4-4806638E9244}"/>
    <cellStyle name="Comma 2 7 3 4 4" xfId="11807" xr:uid="{7B354E95-7C4F-4B9F-9128-84EB75744950}"/>
    <cellStyle name="Comma 2 7 3 4 4 2" xfId="22341" xr:uid="{B4B14CEC-56F5-481F-8F4B-9B1D6120BDCF}"/>
    <cellStyle name="Comma 2 7 3 4 5" xfId="14459" xr:uid="{49415169-96F5-480E-A750-8E1762368495}"/>
    <cellStyle name="Comma 2 7 3 4 6" xfId="3919" xr:uid="{E672A515-F407-4A57-90C4-43CACB4E0EF1}"/>
    <cellStyle name="Comma 2 7 3 5" xfId="6548" xr:uid="{D524AB34-D6AD-4AAD-8FFF-C81602B639A0}"/>
    <cellStyle name="Comma 2 7 3 5 2" xfId="17082" xr:uid="{4E6DE1A0-85B3-4388-82EC-3EB1D419B6D5}"/>
    <cellStyle name="Comma 2 7 3 6" xfId="9176" xr:uid="{854D9CDE-2950-4BA0-9B83-10AFB27B5DFD}"/>
    <cellStyle name="Comma 2 7 3 6 2" xfId="19710" xr:uid="{02EF0E42-259D-467D-B032-B344F8AA64C5}"/>
    <cellStyle name="Comma 2 7 3 7" xfId="11803" xr:uid="{DF6783CC-5414-4EAE-BE8E-E27328D1B91A}"/>
    <cellStyle name="Comma 2 7 3 7 2" xfId="22337" xr:uid="{F7FF3860-7D05-497E-8D02-162A3F2874F0}"/>
    <cellStyle name="Comma 2 7 3 8" xfId="14455" xr:uid="{112C69CC-84FF-4027-8494-73690B427284}"/>
    <cellStyle name="Comma 2 7 3 9" xfId="3915" xr:uid="{319C8D79-91A9-4A12-9595-EEFEFF686EED}"/>
    <cellStyle name="Comma 2 7 4" xfId="1188" xr:uid="{00000000-0005-0000-0000-0000A8040000}"/>
    <cellStyle name="Comma 2 7 4 2" xfId="1189" xr:uid="{00000000-0005-0000-0000-0000A9040000}"/>
    <cellStyle name="Comma 2 7 4 2 2" xfId="1190" xr:uid="{00000000-0005-0000-0000-0000AA040000}"/>
    <cellStyle name="Comma 2 7 4 2 2 2" xfId="6555" xr:uid="{9EBF78BE-1455-4C93-8DA6-515DA1F54FEF}"/>
    <cellStyle name="Comma 2 7 4 2 2 2 2" xfId="17089" xr:uid="{7837CB51-D5DF-46ED-B2B4-DA0195BCCEC6}"/>
    <cellStyle name="Comma 2 7 4 2 2 3" xfId="9183" xr:uid="{04159DAA-2C51-4F9E-AB8F-CAE4CEF60F12}"/>
    <cellStyle name="Comma 2 7 4 2 2 3 2" xfId="19717" xr:uid="{263A82AF-EC75-4FC8-BE04-E3DC47C638FE}"/>
    <cellStyle name="Comma 2 7 4 2 2 4" xfId="11810" xr:uid="{9045A22E-8040-4F74-A176-4D3F6EA6E802}"/>
    <cellStyle name="Comma 2 7 4 2 2 4 2" xfId="22344" xr:uid="{BBDE805D-F726-447E-9923-36C0BF689108}"/>
    <cellStyle name="Comma 2 7 4 2 2 5" xfId="14462" xr:uid="{B57E141C-1D56-4DE3-8C2E-DB1F68BF1543}"/>
    <cellStyle name="Comma 2 7 4 2 2 6" xfId="3922" xr:uid="{B2093123-0120-4767-9E63-15E0EA2DC635}"/>
    <cellStyle name="Comma 2 7 4 2 3" xfId="6554" xr:uid="{38DF2AF3-7AE2-4DC6-870D-8FB78462F48E}"/>
    <cellStyle name="Comma 2 7 4 2 3 2" xfId="17088" xr:uid="{E51312D4-8CB9-4F12-AAD3-CD26729D1284}"/>
    <cellStyle name="Comma 2 7 4 2 4" xfId="9182" xr:uid="{F3964E8D-ED27-42C2-BB5A-8F241E52321E}"/>
    <cellStyle name="Comma 2 7 4 2 4 2" xfId="19716" xr:uid="{C810E18C-8CD1-4B5A-8A7B-23E524E93E91}"/>
    <cellStyle name="Comma 2 7 4 2 5" xfId="11809" xr:uid="{8BD0F742-F804-488A-B527-B90B589FACCB}"/>
    <cellStyle name="Comma 2 7 4 2 5 2" xfId="22343" xr:uid="{81DFBFE6-C311-4378-9428-400026C380BD}"/>
    <cellStyle name="Comma 2 7 4 2 6" xfId="14461" xr:uid="{5E05620A-0DB5-4270-859C-8C8F016D5B35}"/>
    <cellStyle name="Comma 2 7 4 2 7" xfId="3921" xr:uid="{41D9B8CC-31C5-4249-B06D-C027EDAFF2E4}"/>
    <cellStyle name="Comma 2 7 4 3" xfId="1191" xr:uid="{00000000-0005-0000-0000-0000AB040000}"/>
    <cellStyle name="Comma 2 7 4 3 2" xfId="6556" xr:uid="{A83835F1-B4CF-4FAE-A966-B463F53EC31A}"/>
    <cellStyle name="Comma 2 7 4 3 2 2" xfId="17090" xr:uid="{025EB153-D831-4F99-804F-9AC54B6358F0}"/>
    <cellStyle name="Comma 2 7 4 3 3" xfId="9184" xr:uid="{DB846DC1-A909-461E-8EA2-DED3B6729397}"/>
    <cellStyle name="Comma 2 7 4 3 3 2" xfId="19718" xr:uid="{7BE015B1-2606-4BD3-BE64-99296D87A680}"/>
    <cellStyle name="Comma 2 7 4 3 4" xfId="11811" xr:uid="{7D563D05-8CBB-4042-AA19-DC0BB64606AD}"/>
    <cellStyle name="Comma 2 7 4 3 4 2" xfId="22345" xr:uid="{61B17318-FC24-475C-9596-52E6C2414793}"/>
    <cellStyle name="Comma 2 7 4 3 5" xfId="14463" xr:uid="{6E627271-3D2C-4A53-BBD1-328A9F326DFF}"/>
    <cellStyle name="Comma 2 7 4 3 6" xfId="3923" xr:uid="{80797BC2-B642-4BE5-9990-17BF919CF8FD}"/>
    <cellStyle name="Comma 2 7 4 4" xfId="1192" xr:uid="{00000000-0005-0000-0000-0000AC040000}"/>
    <cellStyle name="Comma 2 7 4 4 2" xfId="6557" xr:uid="{62EC144D-9FD9-4682-9245-746C3764406C}"/>
    <cellStyle name="Comma 2 7 4 4 2 2" xfId="17091" xr:uid="{6382BFD1-218A-4D3D-B031-C6B1BF55E9CB}"/>
    <cellStyle name="Comma 2 7 4 4 3" xfId="9185" xr:uid="{1D55A31F-7808-472B-B56E-FA8D4D3CE4FE}"/>
    <cellStyle name="Comma 2 7 4 4 3 2" xfId="19719" xr:uid="{DA0DBAD4-AFBC-424B-940D-7D28F1947D20}"/>
    <cellStyle name="Comma 2 7 4 4 4" xfId="11812" xr:uid="{93C1A0A2-2E1A-4D95-9494-087437310477}"/>
    <cellStyle name="Comma 2 7 4 4 4 2" xfId="22346" xr:uid="{FFCD6D58-815E-4D9E-87A4-1A72B0171A0B}"/>
    <cellStyle name="Comma 2 7 4 4 5" xfId="14464" xr:uid="{B713D6CE-58B5-41C4-BE3D-4B8F827D171B}"/>
    <cellStyle name="Comma 2 7 4 4 6" xfId="3924" xr:uid="{BCCA249E-BAD0-4932-B364-7844815AE235}"/>
    <cellStyle name="Comma 2 7 4 5" xfId="6553" xr:uid="{B696CB8D-F278-4059-BF22-2BBD1EE2D51C}"/>
    <cellStyle name="Comma 2 7 4 5 2" xfId="17087" xr:uid="{35ADBEB0-05A1-4933-B66B-F993B85A4C4D}"/>
    <cellStyle name="Comma 2 7 4 6" xfId="9181" xr:uid="{3DCABDA7-14B8-4D2C-9762-352D5A9B0D42}"/>
    <cellStyle name="Comma 2 7 4 6 2" xfId="19715" xr:uid="{3F15BE8D-9EEF-46F5-89AF-11CB9364A0A9}"/>
    <cellStyle name="Comma 2 7 4 7" xfId="11808" xr:uid="{AE9728CE-2BAE-44B8-A3D8-C37A51869266}"/>
    <cellStyle name="Comma 2 7 4 7 2" xfId="22342" xr:uid="{BF171E99-5E44-4E7E-8C9B-23DB4CB99C9B}"/>
    <cellStyle name="Comma 2 7 4 8" xfId="14460" xr:uid="{3981B8DE-F062-481C-A0CE-2755980A78C4}"/>
    <cellStyle name="Comma 2 7 4 9" xfId="3920" xr:uid="{DFA242D0-EBA8-49FB-A745-8DBDD139F145}"/>
    <cellStyle name="Comma 2 7 5" xfId="1193" xr:uid="{00000000-0005-0000-0000-0000AD040000}"/>
    <cellStyle name="Comma 2 7 5 2" xfId="1194" xr:uid="{00000000-0005-0000-0000-0000AE040000}"/>
    <cellStyle name="Comma 2 7 5 2 2" xfId="1195" xr:uid="{00000000-0005-0000-0000-0000AF040000}"/>
    <cellStyle name="Comma 2 7 5 2 2 2" xfId="6560" xr:uid="{652CC3BA-663A-4C86-A72B-8BA53FAF4488}"/>
    <cellStyle name="Comma 2 7 5 2 2 2 2" xfId="17094" xr:uid="{D96B7F97-B7B9-41A7-8371-150B320DBC4A}"/>
    <cellStyle name="Comma 2 7 5 2 2 3" xfId="9188" xr:uid="{16106A17-920F-4DF2-83D1-8E14BE4771B5}"/>
    <cellStyle name="Comma 2 7 5 2 2 3 2" xfId="19722" xr:uid="{7F8997B7-051F-46C1-99C3-4EC849E53775}"/>
    <cellStyle name="Comma 2 7 5 2 2 4" xfId="11815" xr:uid="{99F0C470-788B-46B8-ADCA-05B8748A8607}"/>
    <cellStyle name="Comma 2 7 5 2 2 4 2" xfId="22349" xr:uid="{002AE1DC-F3BC-4088-99C2-452530D43CF0}"/>
    <cellStyle name="Comma 2 7 5 2 2 5" xfId="14467" xr:uid="{0960C797-A940-4D14-AE84-6D46F9518555}"/>
    <cellStyle name="Comma 2 7 5 2 2 6" xfId="3927" xr:uid="{744F1B32-9BE2-42E9-8D5A-236EAE1E741A}"/>
    <cellStyle name="Comma 2 7 5 2 3" xfId="6559" xr:uid="{61445461-9253-4AD9-B836-AEB38FF84E1B}"/>
    <cellStyle name="Comma 2 7 5 2 3 2" xfId="17093" xr:uid="{6FF354AA-ED2B-40B3-A4CA-E7713212D39A}"/>
    <cellStyle name="Comma 2 7 5 2 4" xfId="9187" xr:uid="{3320EECC-242B-451F-A958-0D8168E0A485}"/>
    <cellStyle name="Comma 2 7 5 2 4 2" xfId="19721" xr:uid="{9F3FFA46-5315-4C63-91E7-672783071CD6}"/>
    <cellStyle name="Comma 2 7 5 2 5" xfId="11814" xr:uid="{B4F561C5-E73B-46E4-981E-B6EC431F95AA}"/>
    <cellStyle name="Comma 2 7 5 2 5 2" xfId="22348" xr:uid="{009D4760-F935-4F74-AAC3-A94719F335F0}"/>
    <cellStyle name="Comma 2 7 5 2 6" xfId="14466" xr:uid="{649500D1-7D6F-4B93-BD10-41F8E1D2F614}"/>
    <cellStyle name="Comma 2 7 5 2 7" xfId="3926" xr:uid="{55B90789-167E-4A69-B74A-E481107C89C8}"/>
    <cellStyle name="Comma 2 7 5 3" xfId="1196" xr:uid="{00000000-0005-0000-0000-0000B0040000}"/>
    <cellStyle name="Comma 2 7 5 3 2" xfId="6561" xr:uid="{E4C571C2-079C-4D48-A691-2B625BAB0FF6}"/>
    <cellStyle name="Comma 2 7 5 3 2 2" xfId="17095" xr:uid="{21EAD36D-5607-48D0-A1D5-8F8A0407983C}"/>
    <cellStyle name="Comma 2 7 5 3 3" xfId="9189" xr:uid="{94B8637B-77FD-470A-AD75-EFC62DC7F6FC}"/>
    <cellStyle name="Comma 2 7 5 3 3 2" xfId="19723" xr:uid="{08CEFD0C-4AE0-4C7D-8B37-7B9EAD4943EE}"/>
    <cellStyle name="Comma 2 7 5 3 4" xfId="11816" xr:uid="{C405134A-7910-45A9-82D3-93BB5A31D06D}"/>
    <cellStyle name="Comma 2 7 5 3 4 2" xfId="22350" xr:uid="{FBD11CB2-8BEE-4C34-9C20-B0A3AA6F7DC9}"/>
    <cellStyle name="Comma 2 7 5 3 5" xfId="14468" xr:uid="{857BE0CE-0F2D-47AC-892F-B52CA8B6AA65}"/>
    <cellStyle name="Comma 2 7 5 3 6" xfId="3928" xr:uid="{9E72A00A-8656-422B-AB32-FB88933CFC8C}"/>
    <cellStyle name="Comma 2 7 5 4" xfId="1197" xr:uid="{00000000-0005-0000-0000-0000B1040000}"/>
    <cellStyle name="Comma 2 7 5 4 2" xfId="6562" xr:uid="{F021A27C-F403-4C84-BF23-02DB090AA144}"/>
    <cellStyle name="Comma 2 7 5 4 2 2" xfId="17096" xr:uid="{0F1A5B5C-BE53-4CD6-9C9B-445DF3872A20}"/>
    <cellStyle name="Comma 2 7 5 4 3" xfId="9190" xr:uid="{A9E5EC8A-282D-4744-BFBE-B827DD5A4F41}"/>
    <cellStyle name="Comma 2 7 5 4 3 2" xfId="19724" xr:uid="{A920913F-8A0E-4006-BB46-680E7D3AC585}"/>
    <cellStyle name="Comma 2 7 5 4 4" xfId="11817" xr:uid="{0FBEAAEB-3B35-4CBE-84DD-A4E20635239A}"/>
    <cellStyle name="Comma 2 7 5 4 4 2" xfId="22351" xr:uid="{481559E4-D30F-4A3D-B00A-D740A4605BB7}"/>
    <cellStyle name="Comma 2 7 5 4 5" xfId="14469" xr:uid="{832456C9-6D8C-47C9-ABF6-35FFEAC2AEE4}"/>
    <cellStyle name="Comma 2 7 5 4 6" xfId="3929" xr:uid="{64D707E8-5673-4C1C-A3C0-7A14B5DDE0C6}"/>
    <cellStyle name="Comma 2 7 5 5" xfId="6558" xr:uid="{1D207CB7-D66A-4958-A63D-6315107D3075}"/>
    <cellStyle name="Comma 2 7 5 5 2" xfId="17092" xr:uid="{D9740FF1-692C-4298-8F66-391C4F841DFF}"/>
    <cellStyle name="Comma 2 7 5 6" xfId="9186" xr:uid="{0AC74B1C-3D01-4A85-A8BB-59ABAFDF0B78}"/>
    <cellStyle name="Comma 2 7 5 6 2" xfId="19720" xr:uid="{42034C6B-CC72-49F8-92AF-6ACA657F4A91}"/>
    <cellStyle name="Comma 2 7 5 7" xfId="11813" xr:uid="{AB096C88-1BA1-4C01-84BB-D9CAE057E2BF}"/>
    <cellStyle name="Comma 2 7 5 7 2" xfId="22347" xr:uid="{91AF4396-6B20-4ADF-9912-CA2CF3C65C33}"/>
    <cellStyle name="Comma 2 7 5 8" xfId="14465" xr:uid="{B006E397-5012-4EC1-9A6B-108FCF5B565D}"/>
    <cellStyle name="Comma 2 7 5 9" xfId="3925" xr:uid="{5581D31F-F2F7-483E-81E1-BAC011DD571D}"/>
    <cellStyle name="Comma 2 7 6" xfId="1198" xr:uid="{00000000-0005-0000-0000-0000B2040000}"/>
    <cellStyle name="Comma 2 7 6 2" xfId="1199" xr:uid="{00000000-0005-0000-0000-0000B3040000}"/>
    <cellStyle name="Comma 2 7 6 2 2" xfId="1200" xr:uid="{00000000-0005-0000-0000-0000B4040000}"/>
    <cellStyle name="Comma 2 7 6 2 2 2" xfId="6565" xr:uid="{603FB528-2A5C-426E-BD8C-1CD87B71E157}"/>
    <cellStyle name="Comma 2 7 6 2 2 2 2" xfId="17099" xr:uid="{DB2F6BB1-5AE8-4812-97EF-5AA63B85B6A4}"/>
    <cellStyle name="Comma 2 7 6 2 2 3" xfId="9193" xr:uid="{F9E2F284-4A1E-4020-A4DF-C702C7114CA3}"/>
    <cellStyle name="Comma 2 7 6 2 2 3 2" xfId="19727" xr:uid="{0975DE20-D62C-4F89-8FA9-CCBDC4BCDD4A}"/>
    <cellStyle name="Comma 2 7 6 2 2 4" xfId="11820" xr:uid="{51B8B7E7-E396-4191-8FC3-6E3B19D1683B}"/>
    <cellStyle name="Comma 2 7 6 2 2 4 2" xfId="22354" xr:uid="{ACEF2166-C557-4149-B9B9-19A7A1E815E5}"/>
    <cellStyle name="Comma 2 7 6 2 2 5" xfId="14472" xr:uid="{455CD7A0-04FF-4AA2-8C7E-D366B8699382}"/>
    <cellStyle name="Comma 2 7 6 2 2 6" xfId="3932" xr:uid="{289C48CF-F204-4082-B0EC-46118B6A8839}"/>
    <cellStyle name="Comma 2 7 6 2 3" xfId="6564" xr:uid="{38452835-F27C-4844-A5C3-B5AA1A4C93C2}"/>
    <cellStyle name="Comma 2 7 6 2 3 2" xfId="17098" xr:uid="{87B04F07-A9F9-4653-AFB4-A63EDF41547E}"/>
    <cellStyle name="Comma 2 7 6 2 4" xfId="9192" xr:uid="{514663DA-BF6F-45EF-847A-7426B795BF75}"/>
    <cellStyle name="Comma 2 7 6 2 4 2" xfId="19726" xr:uid="{719D754E-104F-4F46-8338-743180B87E82}"/>
    <cellStyle name="Comma 2 7 6 2 5" xfId="11819" xr:uid="{57A5B290-EEF5-487A-AE39-8FB5DA51F1EF}"/>
    <cellStyle name="Comma 2 7 6 2 5 2" xfId="22353" xr:uid="{6147D73C-B9F6-4726-B3F7-09BFC502EDCA}"/>
    <cellStyle name="Comma 2 7 6 2 6" xfId="14471" xr:uid="{28DF2BBC-AD03-4AD8-B11F-C39C4A842BD2}"/>
    <cellStyle name="Comma 2 7 6 2 7" xfId="3931" xr:uid="{79094064-17FD-440D-A811-CDF7E9A7C023}"/>
    <cellStyle name="Comma 2 7 6 3" xfId="1201" xr:uid="{00000000-0005-0000-0000-0000B5040000}"/>
    <cellStyle name="Comma 2 7 6 3 2" xfId="6566" xr:uid="{069E92AF-541F-48B9-A4DC-B73124EEF402}"/>
    <cellStyle name="Comma 2 7 6 3 2 2" xfId="17100" xr:uid="{7F02D61F-1775-4CBC-8FEE-6422A1640213}"/>
    <cellStyle name="Comma 2 7 6 3 3" xfId="9194" xr:uid="{DD1E77E8-535D-4B55-80CF-6A8967104594}"/>
    <cellStyle name="Comma 2 7 6 3 3 2" xfId="19728" xr:uid="{669D842A-B45B-4D09-90BE-0C8AA4E04547}"/>
    <cellStyle name="Comma 2 7 6 3 4" xfId="11821" xr:uid="{BBB5D489-382A-4D89-8CBA-EA85DFCB5239}"/>
    <cellStyle name="Comma 2 7 6 3 4 2" xfId="22355" xr:uid="{CC8B4977-8140-45DD-965F-D41F82F55478}"/>
    <cellStyle name="Comma 2 7 6 3 5" xfId="14473" xr:uid="{BD7AE6A2-927B-4DAE-8473-85627C939C1F}"/>
    <cellStyle name="Comma 2 7 6 3 6" xfId="3933" xr:uid="{618A1052-E434-47A5-9A75-A103B0139E72}"/>
    <cellStyle name="Comma 2 7 6 4" xfId="1202" xr:uid="{00000000-0005-0000-0000-0000B6040000}"/>
    <cellStyle name="Comma 2 7 6 4 2" xfId="6567" xr:uid="{AA44EE42-BF0A-4BE0-8A62-D3EE0FB8C6AE}"/>
    <cellStyle name="Comma 2 7 6 4 2 2" xfId="17101" xr:uid="{4F2FC515-83E9-4E5E-A301-342FF282A0CC}"/>
    <cellStyle name="Comma 2 7 6 4 3" xfId="9195" xr:uid="{D6C4C2D4-ADF2-4457-BE45-539BE0C62B3A}"/>
    <cellStyle name="Comma 2 7 6 4 3 2" xfId="19729" xr:uid="{8E8C190A-8927-4616-966A-255E3DF017BD}"/>
    <cellStyle name="Comma 2 7 6 4 4" xfId="11822" xr:uid="{E86D766A-1CC2-45CE-9ECD-0DBFBC43227B}"/>
    <cellStyle name="Comma 2 7 6 4 4 2" xfId="22356" xr:uid="{B646D565-B04F-44DC-9C4A-6AF803CD5D41}"/>
    <cellStyle name="Comma 2 7 6 4 5" xfId="14474" xr:uid="{B49F4061-9CD1-4361-8CEC-3BD7F80C0385}"/>
    <cellStyle name="Comma 2 7 6 4 6" xfId="3934" xr:uid="{09678263-0C81-4AFB-A321-F966599A8952}"/>
    <cellStyle name="Comma 2 7 6 5" xfId="6563" xr:uid="{51C15557-9AF3-470B-8C7C-043F2CE7DAE9}"/>
    <cellStyle name="Comma 2 7 6 5 2" xfId="17097" xr:uid="{BAE1C572-BF38-46A1-96AF-475583050915}"/>
    <cellStyle name="Comma 2 7 6 6" xfId="9191" xr:uid="{5DA8ECA8-7D8A-45F5-881F-774B2BDAAC5B}"/>
    <cellStyle name="Comma 2 7 6 6 2" xfId="19725" xr:uid="{16A74A83-5766-4A84-AC0B-91933725895F}"/>
    <cellStyle name="Comma 2 7 6 7" xfId="11818" xr:uid="{90678CF1-E952-470A-A679-1F3FEF3619CB}"/>
    <cellStyle name="Comma 2 7 6 7 2" xfId="22352" xr:uid="{CE3B59D4-D178-42F5-AFA2-834CD5A19D65}"/>
    <cellStyle name="Comma 2 7 6 8" xfId="14470" xr:uid="{15555095-0A8F-458A-ADEA-6472A66199EF}"/>
    <cellStyle name="Comma 2 7 6 9" xfId="3930" xr:uid="{C98A78DA-AE7F-4A98-A88F-05059BE0ACC2}"/>
    <cellStyle name="Comma 2 7 7" xfId="1203" xr:uid="{00000000-0005-0000-0000-0000B7040000}"/>
    <cellStyle name="Comma 2 7 7 2" xfId="1204" xr:uid="{00000000-0005-0000-0000-0000B8040000}"/>
    <cellStyle name="Comma 2 7 7 2 2" xfId="6569" xr:uid="{7E354814-6153-49AD-B7CD-8029829CEEE9}"/>
    <cellStyle name="Comma 2 7 7 2 2 2" xfId="17103" xr:uid="{EFB5E7C7-BFB5-4EBC-8805-7D86641BE451}"/>
    <cellStyle name="Comma 2 7 7 2 3" xfId="9197" xr:uid="{DBB23451-B399-4F3A-9F62-66DB33DB6593}"/>
    <cellStyle name="Comma 2 7 7 2 3 2" xfId="19731" xr:uid="{7BF68DF0-607B-4F0C-88BC-0C0AB01EC22D}"/>
    <cellStyle name="Comma 2 7 7 2 4" xfId="11824" xr:uid="{A8B8D1AD-FF11-4A11-9196-051AB267632C}"/>
    <cellStyle name="Comma 2 7 7 2 4 2" xfId="22358" xr:uid="{8363EBEB-2916-432F-8E33-CB603FB00736}"/>
    <cellStyle name="Comma 2 7 7 2 5" xfId="14476" xr:uid="{E7C1EC98-B530-46C1-A758-CA227AFF2013}"/>
    <cellStyle name="Comma 2 7 7 2 6" xfId="3936" xr:uid="{9A446292-186E-4F04-A1A2-77E408E2B225}"/>
    <cellStyle name="Comma 2 7 7 3" xfId="1205" xr:uid="{00000000-0005-0000-0000-0000B9040000}"/>
    <cellStyle name="Comma 2 7 7 3 2" xfId="6570" xr:uid="{B5A06791-C9AF-4BC8-B246-4FFF56B80F32}"/>
    <cellStyle name="Comma 2 7 7 3 2 2" xfId="17104" xr:uid="{F0ABE099-2AFF-4897-A240-FB8B69F47844}"/>
    <cellStyle name="Comma 2 7 7 3 3" xfId="9198" xr:uid="{392800D5-BC82-415A-AFCC-344112719F02}"/>
    <cellStyle name="Comma 2 7 7 3 3 2" xfId="19732" xr:uid="{4EBF60F7-7832-4618-ABF5-415120953D27}"/>
    <cellStyle name="Comma 2 7 7 3 4" xfId="11825" xr:uid="{6C772762-43B8-411B-A82F-7324D8122A5A}"/>
    <cellStyle name="Comma 2 7 7 3 4 2" xfId="22359" xr:uid="{639018A0-1D57-48F5-8F2D-26C12D37136F}"/>
    <cellStyle name="Comma 2 7 7 3 5" xfId="14477" xr:uid="{87BD7EFF-74CA-4986-9242-93D47148962A}"/>
    <cellStyle name="Comma 2 7 7 3 6" xfId="3937" xr:uid="{09B18121-A691-4C37-98C5-191755400003}"/>
    <cellStyle name="Comma 2 7 7 4" xfId="6568" xr:uid="{7896E28C-AB8F-441A-81AC-6B2AF2220454}"/>
    <cellStyle name="Comma 2 7 7 4 2" xfId="17102" xr:uid="{778B4818-B6B2-4D44-91A7-3A8A31D2E67B}"/>
    <cellStyle name="Comma 2 7 7 5" xfId="9196" xr:uid="{9A6AC257-564E-48FC-B8D4-4865824DBB85}"/>
    <cellStyle name="Comma 2 7 7 5 2" xfId="19730" xr:uid="{5591464E-3C2F-4961-8299-98443F800BDB}"/>
    <cellStyle name="Comma 2 7 7 6" xfId="11823" xr:uid="{C61F0368-CABE-44E8-975C-06B4234B8D95}"/>
    <cellStyle name="Comma 2 7 7 6 2" xfId="22357" xr:uid="{73C98897-C8BA-4507-A92F-6140FBFEF698}"/>
    <cellStyle name="Comma 2 7 7 7" xfId="14475" xr:uid="{A1226490-1501-483E-888A-FD14DE292BD6}"/>
    <cellStyle name="Comma 2 7 7 8" xfId="3935" xr:uid="{2EBD46FC-FF45-4BBF-B8C5-2A89764A2A5E}"/>
    <cellStyle name="Comma 2 7 8" xfId="1206" xr:uid="{00000000-0005-0000-0000-0000BA040000}"/>
    <cellStyle name="Comma 2 7 8 2" xfId="1207" xr:uid="{00000000-0005-0000-0000-0000BB040000}"/>
    <cellStyle name="Comma 2 7 8 2 2" xfId="6572" xr:uid="{DBFC845B-EE17-43F7-8F61-B1A0AE351003}"/>
    <cellStyle name="Comma 2 7 8 2 2 2" xfId="17106" xr:uid="{09B1BCBD-C1D7-4DFB-8A2B-ECF651C2B2F4}"/>
    <cellStyle name="Comma 2 7 8 2 3" xfId="9200" xr:uid="{765159F3-50A6-4B88-9F77-2748DCA56E3F}"/>
    <cellStyle name="Comma 2 7 8 2 3 2" xfId="19734" xr:uid="{D78D9E7C-9F76-4095-BEF5-628EFD04DA5A}"/>
    <cellStyle name="Comma 2 7 8 2 4" xfId="11827" xr:uid="{B0F3A5A7-5AE0-474D-AD44-4035E8DF36D1}"/>
    <cellStyle name="Comma 2 7 8 2 4 2" xfId="22361" xr:uid="{D34D1F68-FB4F-42E4-814D-4E6DB8848352}"/>
    <cellStyle name="Comma 2 7 8 2 5" xfId="14479" xr:uid="{3B4D225B-49BE-49A9-A3BD-3C96423283EC}"/>
    <cellStyle name="Comma 2 7 8 2 6" xfId="3939" xr:uid="{3AD15CAC-4252-4F1F-B5BE-E22D655817E1}"/>
    <cellStyle name="Comma 2 7 8 3" xfId="6571" xr:uid="{2FD76D19-A99F-4317-8622-AA046FE2C1E9}"/>
    <cellStyle name="Comma 2 7 8 3 2" xfId="17105" xr:uid="{FEC3D322-D0A4-4770-9E5B-506F0032AE11}"/>
    <cellStyle name="Comma 2 7 8 4" xfId="9199" xr:uid="{130D4D53-81FD-47CA-94A5-37A15D11657D}"/>
    <cellStyle name="Comma 2 7 8 4 2" xfId="19733" xr:uid="{E5E41487-8DB1-4AFC-AB00-9DD50D515FF0}"/>
    <cellStyle name="Comma 2 7 8 5" xfId="11826" xr:uid="{73C8FF25-1E61-49FF-826C-58553BBC5583}"/>
    <cellStyle name="Comma 2 7 8 5 2" xfId="22360" xr:uid="{2C8A9A95-5D8A-4982-B9A6-109148CD57E5}"/>
    <cellStyle name="Comma 2 7 8 6" xfId="14478" xr:uid="{CEE08A6F-31BA-4460-A313-6B33E3A0297B}"/>
    <cellStyle name="Comma 2 7 8 7" xfId="3938" xr:uid="{559FBF1B-E045-4FB9-A6D7-E8247D8D6AA4}"/>
    <cellStyle name="Comma 2 7 9" xfId="1208" xr:uid="{00000000-0005-0000-0000-0000BC040000}"/>
    <cellStyle name="Comma 2 7 9 2" xfId="6573" xr:uid="{41AA280F-D404-402A-9F06-C2BC167E7A49}"/>
    <cellStyle name="Comma 2 7 9 2 2" xfId="17107" xr:uid="{132B3509-DFCF-4E7F-A3A3-3B1A506C6F28}"/>
    <cellStyle name="Comma 2 7 9 3" xfId="9201" xr:uid="{22AEAF51-51F8-4337-B21C-A43FE8B86544}"/>
    <cellStyle name="Comma 2 7 9 3 2" xfId="19735" xr:uid="{B94BF2BE-895A-4952-A128-4E89549085A9}"/>
    <cellStyle name="Comma 2 7 9 4" xfId="11828" xr:uid="{96E8A39D-21A7-4582-B225-F5FAAE2DC688}"/>
    <cellStyle name="Comma 2 7 9 4 2" xfId="22362" xr:uid="{544ADC53-86D2-4562-A4DE-EF19F3E7F765}"/>
    <cellStyle name="Comma 2 7 9 5" xfId="14480" xr:uid="{0532A3B8-EC9A-45A7-AF41-206369E40492}"/>
    <cellStyle name="Comma 2 7 9 6" xfId="3940" xr:uid="{C8DCA76D-04C4-4B20-AF03-B767E6DF9931}"/>
    <cellStyle name="Comma 2 8" xfId="1209" xr:uid="{00000000-0005-0000-0000-0000BD040000}"/>
    <cellStyle name="Comma 2 8 10" xfId="1210" xr:uid="{00000000-0005-0000-0000-0000BE040000}"/>
    <cellStyle name="Comma 2 8 10 2" xfId="6575" xr:uid="{63481411-A77D-401C-95BA-CC72CF383065}"/>
    <cellStyle name="Comma 2 8 10 2 2" xfId="17109" xr:uid="{E34C72BC-26D9-448F-A337-1C9D049B5017}"/>
    <cellStyle name="Comma 2 8 10 3" xfId="9203" xr:uid="{D4EA9799-FBCD-4DC2-8E26-356F9DB5AECD}"/>
    <cellStyle name="Comma 2 8 10 3 2" xfId="19737" xr:uid="{BC920936-D1A2-4A20-96BA-1D35B13D7FFE}"/>
    <cellStyle name="Comma 2 8 10 4" xfId="11830" xr:uid="{DB12AA1C-B5DF-4A11-A5E0-7EE05EC208F0}"/>
    <cellStyle name="Comma 2 8 10 4 2" xfId="22364" xr:uid="{7D199D35-C67C-499B-8470-5D6EF5CA1313}"/>
    <cellStyle name="Comma 2 8 10 5" xfId="14482" xr:uid="{03BB0BBF-ED5E-4E55-B0E9-03BC95232859}"/>
    <cellStyle name="Comma 2 8 10 6" xfId="3942" xr:uid="{956CFD87-AE7F-4DAE-A405-E38EA528C498}"/>
    <cellStyle name="Comma 2 8 11" xfId="6574" xr:uid="{93FF376A-B084-4D60-ADB2-44CB60C7D1D2}"/>
    <cellStyle name="Comma 2 8 11 2" xfId="17108" xr:uid="{54F49B39-C564-4802-9A0B-B3D225AFCDBD}"/>
    <cellStyle name="Comma 2 8 12" xfId="9202" xr:uid="{92C50FD6-1CC3-4515-A614-185D0B66B50A}"/>
    <cellStyle name="Comma 2 8 12 2" xfId="19736" xr:uid="{C3F9A7E3-0DB1-4860-9C65-BD6D53EDDF3F}"/>
    <cellStyle name="Comma 2 8 13" xfId="11829" xr:uid="{E7291D16-41B3-40B9-86A7-4C07CAE5704B}"/>
    <cellStyle name="Comma 2 8 13 2" xfId="22363" xr:uid="{C1D2342C-EE03-40C2-9871-F804B133C225}"/>
    <cellStyle name="Comma 2 8 14" xfId="14481" xr:uid="{26ABA43A-B968-4D57-B907-3180EEF0928C}"/>
    <cellStyle name="Comma 2 8 15" xfId="3941" xr:uid="{9F5818F4-AA80-42EC-BD07-A2BCCC445CBE}"/>
    <cellStyle name="Comma 2 8 2" xfId="1211" xr:uid="{00000000-0005-0000-0000-0000BF040000}"/>
    <cellStyle name="Comma 2 8 2 10" xfId="6576" xr:uid="{3B3FAEC7-9FD9-46F5-9F93-4D6F6695559A}"/>
    <cellStyle name="Comma 2 8 2 10 2" xfId="17110" xr:uid="{F84B96AB-AFC9-48C7-92E0-F212B77CD4DE}"/>
    <cellStyle name="Comma 2 8 2 11" xfId="9204" xr:uid="{3E1786D7-7EFB-4B77-991A-2C3A0054796F}"/>
    <cellStyle name="Comma 2 8 2 11 2" xfId="19738" xr:uid="{B417C026-1E27-4A2F-B3BF-FD10172E5E21}"/>
    <cellStyle name="Comma 2 8 2 12" xfId="11831" xr:uid="{53D81FD5-F999-4255-A561-105D01EA503A}"/>
    <cellStyle name="Comma 2 8 2 12 2" xfId="22365" xr:uid="{8B7C1EEA-0883-4C12-BA04-AC918290317C}"/>
    <cellStyle name="Comma 2 8 2 13" xfId="14483" xr:uid="{8B31047C-BFFC-4E48-8C09-D193B80FED48}"/>
    <cellStyle name="Comma 2 8 2 14" xfId="3943" xr:uid="{8635DDD0-5361-4B69-B3E9-1D946954EBDD}"/>
    <cellStyle name="Comma 2 8 2 2" xfId="1212" xr:uid="{00000000-0005-0000-0000-0000C0040000}"/>
    <cellStyle name="Comma 2 8 2 2 2" xfId="1213" xr:uid="{00000000-0005-0000-0000-0000C1040000}"/>
    <cellStyle name="Comma 2 8 2 2 2 2" xfId="1214" xr:uid="{00000000-0005-0000-0000-0000C2040000}"/>
    <cellStyle name="Comma 2 8 2 2 2 2 2" xfId="6579" xr:uid="{AEAA43BE-1306-45EE-8D6F-5CEC43BB366A}"/>
    <cellStyle name="Comma 2 8 2 2 2 2 2 2" xfId="17113" xr:uid="{08692A42-5FD0-413E-80C7-7D9BB7C44EDE}"/>
    <cellStyle name="Comma 2 8 2 2 2 2 3" xfId="9207" xr:uid="{D04E166B-DA72-48C8-93D7-1A009BFD9574}"/>
    <cellStyle name="Comma 2 8 2 2 2 2 3 2" xfId="19741" xr:uid="{7220FA52-31BD-4FF7-8D81-04F67C53687F}"/>
    <cellStyle name="Comma 2 8 2 2 2 2 4" xfId="11834" xr:uid="{691FC444-24EB-4E58-8C11-4C734C31F7B6}"/>
    <cellStyle name="Comma 2 8 2 2 2 2 4 2" xfId="22368" xr:uid="{41F679F1-4912-4F35-A318-9520D2978D80}"/>
    <cellStyle name="Comma 2 8 2 2 2 2 5" xfId="14486" xr:uid="{C02366D1-2222-4D44-9050-6474356864C2}"/>
    <cellStyle name="Comma 2 8 2 2 2 2 6" xfId="3946" xr:uid="{B14118B5-453F-4CBF-B8E3-0E2226FDDF49}"/>
    <cellStyle name="Comma 2 8 2 2 2 3" xfId="6578" xr:uid="{16C2DAC6-0170-47C0-8A7A-E2202B7FBCBF}"/>
    <cellStyle name="Comma 2 8 2 2 2 3 2" xfId="17112" xr:uid="{53EB187B-97C9-4C63-BBB6-5DD43D8671FD}"/>
    <cellStyle name="Comma 2 8 2 2 2 4" xfId="9206" xr:uid="{0AF530F8-832F-494D-9B76-48D1E51EB670}"/>
    <cellStyle name="Comma 2 8 2 2 2 4 2" xfId="19740" xr:uid="{80A62779-4849-461F-A54A-A92758B65B50}"/>
    <cellStyle name="Comma 2 8 2 2 2 5" xfId="11833" xr:uid="{0640E215-471C-4F61-A5FF-1879982B024B}"/>
    <cellStyle name="Comma 2 8 2 2 2 5 2" xfId="22367" xr:uid="{0C72E1B5-F570-4BB8-9D5E-97C49EAAC579}"/>
    <cellStyle name="Comma 2 8 2 2 2 6" xfId="14485" xr:uid="{9760BFF9-E84D-4286-9954-CEF94EDB5897}"/>
    <cellStyle name="Comma 2 8 2 2 2 7" xfId="3945" xr:uid="{52C1E4D0-6995-477F-BB13-75F0C693F1C8}"/>
    <cellStyle name="Comma 2 8 2 2 3" xfId="1215" xr:uid="{00000000-0005-0000-0000-0000C3040000}"/>
    <cellStyle name="Comma 2 8 2 2 3 2" xfId="6580" xr:uid="{4B6BD624-CED2-4FDB-A57F-7C5645E24267}"/>
    <cellStyle name="Comma 2 8 2 2 3 2 2" xfId="17114" xr:uid="{C108B491-4883-4976-A69C-625FD4D40475}"/>
    <cellStyle name="Comma 2 8 2 2 3 3" xfId="9208" xr:uid="{75CC7385-3008-4165-A965-A9B20C8E5E67}"/>
    <cellStyle name="Comma 2 8 2 2 3 3 2" xfId="19742" xr:uid="{02B79029-2EF5-48E0-86E1-3C440C3A7C1A}"/>
    <cellStyle name="Comma 2 8 2 2 3 4" xfId="11835" xr:uid="{4AC338AA-AFF3-43AD-B63F-A89A0E19175C}"/>
    <cellStyle name="Comma 2 8 2 2 3 4 2" xfId="22369" xr:uid="{9E2FF9A2-F568-4D86-A6BA-1BA35BC54D12}"/>
    <cellStyle name="Comma 2 8 2 2 3 5" xfId="14487" xr:uid="{D9DEF5ED-A1AD-4F66-8B6B-2779B2A11A98}"/>
    <cellStyle name="Comma 2 8 2 2 3 6" xfId="3947" xr:uid="{F169C37A-0D2F-4E77-9788-659D3E78D1CD}"/>
    <cellStyle name="Comma 2 8 2 2 4" xfId="1216" xr:uid="{00000000-0005-0000-0000-0000C4040000}"/>
    <cellStyle name="Comma 2 8 2 2 4 2" xfId="6581" xr:uid="{707CAD11-A17D-4F58-85FC-DC264BBD67F7}"/>
    <cellStyle name="Comma 2 8 2 2 4 2 2" xfId="17115" xr:uid="{072238EC-EF6B-4AA9-97CA-A12B5B66BF21}"/>
    <cellStyle name="Comma 2 8 2 2 4 3" xfId="9209" xr:uid="{64F6309B-91C0-43F1-A053-6C5328D88B26}"/>
    <cellStyle name="Comma 2 8 2 2 4 3 2" xfId="19743" xr:uid="{6EC02753-4234-4BC9-B517-877A1DF1176A}"/>
    <cellStyle name="Comma 2 8 2 2 4 4" xfId="11836" xr:uid="{EB23FB35-392C-40F1-9A70-43A9DC94DBF0}"/>
    <cellStyle name="Comma 2 8 2 2 4 4 2" xfId="22370" xr:uid="{209BA7B5-D7A9-4EC3-90C2-CB974A61EC8B}"/>
    <cellStyle name="Comma 2 8 2 2 4 5" xfId="14488" xr:uid="{DF71ABEF-BA79-46EE-9DBB-8274C9BA8B45}"/>
    <cellStyle name="Comma 2 8 2 2 4 6" xfId="3948" xr:uid="{DF0BC27E-941A-44F9-A636-AA6995121DB2}"/>
    <cellStyle name="Comma 2 8 2 2 5" xfId="6577" xr:uid="{A280A4C8-BBF3-4C2F-BEFE-A5958164997C}"/>
    <cellStyle name="Comma 2 8 2 2 5 2" xfId="17111" xr:uid="{E02D8832-D06D-4956-8561-F0E09F793DFF}"/>
    <cellStyle name="Comma 2 8 2 2 6" xfId="9205" xr:uid="{E686E373-06B2-4B3A-90D7-4012BB313B53}"/>
    <cellStyle name="Comma 2 8 2 2 6 2" xfId="19739" xr:uid="{58769BAA-E056-4A90-844E-8640F0724FF1}"/>
    <cellStyle name="Comma 2 8 2 2 7" xfId="11832" xr:uid="{907FA50E-7532-48A8-86AA-36C16E3E9CD8}"/>
    <cellStyle name="Comma 2 8 2 2 7 2" xfId="22366" xr:uid="{8DF148A7-6534-4FDD-8BBE-89BC8EAC1FA5}"/>
    <cellStyle name="Comma 2 8 2 2 8" xfId="14484" xr:uid="{CF877B2F-6706-4424-A3FF-22B5A58AD093}"/>
    <cellStyle name="Comma 2 8 2 2 9" xfId="3944" xr:uid="{4BFB665B-9B48-4A1B-9145-DEAFC3AE20DC}"/>
    <cellStyle name="Comma 2 8 2 3" xfId="1217" xr:uid="{00000000-0005-0000-0000-0000C5040000}"/>
    <cellStyle name="Comma 2 8 2 3 2" xfId="1218" xr:uid="{00000000-0005-0000-0000-0000C6040000}"/>
    <cellStyle name="Comma 2 8 2 3 2 2" xfId="1219" xr:uid="{00000000-0005-0000-0000-0000C7040000}"/>
    <cellStyle name="Comma 2 8 2 3 2 2 2" xfId="6584" xr:uid="{C2C6D5E6-3E90-4EC6-A40F-CF0A674589D4}"/>
    <cellStyle name="Comma 2 8 2 3 2 2 2 2" xfId="17118" xr:uid="{C853674B-5A20-4B82-BED7-E6EA73D3F714}"/>
    <cellStyle name="Comma 2 8 2 3 2 2 3" xfId="9212" xr:uid="{16984FDD-6A16-4C39-918D-F537B316444F}"/>
    <cellStyle name="Comma 2 8 2 3 2 2 3 2" xfId="19746" xr:uid="{C4D497D7-5CE4-46F7-A7DF-BF3370B8E362}"/>
    <cellStyle name="Comma 2 8 2 3 2 2 4" xfId="11839" xr:uid="{22C3F83C-EE8B-4934-B343-CB3C876BCBFC}"/>
    <cellStyle name="Comma 2 8 2 3 2 2 4 2" xfId="22373" xr:uid="{E46668E4-E644-4DFE-A86F-58D9A416FFA6}"/>
    <cellStyle name="Comma 2 8 2 3 2 2 5" xfId="14491" xr:uid="{3ECF1F1C-A891-429E-9EAF-4EA421361CBA}"/>
    <cellStyle name="Comma 2 8 2 3 2 2 6" xfId="3951" xr:uid="{9A84AF1E-F00E-478E-99F3-5AD124A70E5C}"/>
    <cellStyle name="Comma 2 8 2 3 2 3" xfId="6583" xr:uid="{ACE7D5A6-19DC-4EAE-BE07-39751D55FA93}"/>
    <cellStyle name="Comma 2 8 2 3 2 3 2" xfId="17117" xr:uid="{F40572F6-346F-47A1-900C-6C459F052844}"/>
    <cellStyle name="Comma 2 8 2 3 2 4" xfId="9211" xr:uid="{EAA76927-B611-412C-86DB-86DB2D19514E}"/>
    <cellStyle name="Comma 2 8 2 3 2 4 2" xfId="19745" xr:uid="{F36849E3-1DBD-4813-9359-D2337F370BC8}"/>
    <cellStyle name="Comma 2 8 2 3 2 5" xfId="11838" xr:uid="{70AD1352-486D-45FE-BAF8-36DCDEFBFBBD}"/>
    <cellStyle name="Comma 2 8 2 3 2 5 2" xfId="22372" xr:uid="{BDA9678E-5EC4-482F-BD4A-9574580453F2}"/>
    <cellStyle name="Comma 2 8 2 3 2 6" xfId="14490" xr:uid="{776A884B-946B-4432-9CFC-C59FF6F156BB}"/>
    <cellStyle name="Comma 2 8 2 3 2 7" xfId="3950" xr:uid="{0EF8A914-AA01-44B8-8CCD-000B17090AFD}"/>
    <cellStyle name="Comma 2 8 2 3 3" xfId="1220" xr:uid="{00000000-0005-0000-0000-0000C8040000}"/>
    <cellStyle name="Comma 2 8 2 3 3 2" xfId="6585" xr:uid="{2E51D0CE-0DB6-4D0A-942A-0DEC0C380335}"/>
    <cellStyle name="Comma 2 8 2 3 3 2 2" xfId="17119" xr:uid="{B992C156-63D7-4EF8-98AF-62961FA4A5C0}"/>
    <cellStyle name="Comma 2 8 2 3 3 3" xfId="9213" xr:uid="{6FD87C1C-56F1-48B4-9F96-926B70997C02}"/>
    <cellStyle name="Comma 2 8 2 3 3 3 2" xfId="19747" xr:uid="{5C5ED05D-2A1D-4E58-BC5B-4D12BB5F95B4}"/>
    <cellStyle name="Comma 2 8 2 3 3 4" xfId="11840" xr:uid="{EF233498-0535-4C35-AB94-DB68BB375849}"/>
    <cellStyle name="Comma 2 8 2 3 3 4 2" xfId="22374" xr:uid="{94A68F85-D64D-4799-B611-B7CC40B21FD0}"/>
    <cellStyle name="Comma 2 8 2 3 3 5" xfId="14492" xr:uid="{4C738972-3F46-411F-90B2-EF7555ED1162}"/>
    <cellStyle name="Comma 2 8 2 3 3 6" xfId="3952" xr:uid="{10502C85-D5D4-41F1-A5E6-EF6F8316384C}"/>
    <cellStyle name="Comma 2 8 2 3 4" xfId="1221" xr:uid="{00000000-0005-0000-0000-0000C9040000}"/>
    <cellStyle name="Comma 2 8 2 3 4 2" xfId="6586" xr:uid="{676724C7-3B5F-420B-9F7D-F84D7E3E6150}"/>
    <cellStyle name="Comma 2 8 2 3 4 2 2" xfId="17120" xr:uid="{05BA47FA-D70C-44BC-8EF7-D58F8E225C5D}"/>
    <cellStyle name="Comma 2 8 2 3 4 3" xfId="9214" xr:uid="{F8AECFD7-75AE-42EA-9F18-B554673ED19F}"/>
    <cellStyle name="Comma 2 8 2 3 4 3 2" xfId="19748" xr:uid="{6F566B5D-D117-42CA-9134-0967F560A3AB}"/>
    <cellStyle name="Comma 2 8 2 3 4 4" xfId="11841" xr:uid="{DCE55953-27C3-44AD-A772-1E0E667A39E1}"/>
    <cellStyle name="Comma 2 8 2 3 4 4 2" xfId="22375" xr:uid="{9E768AE7-B61D-451E-B51E-F129D1406689}"/>
    <cellStyle name="Comma 2 8 2 3 4 5" xfId="14493" xr:uid="{3B27BFE7-FCEF-45D2-B90F-3F7C2A2A7ABC}"/>
    <cellStyle name="Comma 2 8 2 3 4 6" xfId="3953" xr:uid="{2EBEC7A4-C260-4698-84FB-0980708BE9F2}"/>
    <cellStyle name="Comma 2 8 2 3 5" xfId="6582" xr:uid="{741E339C-AAF5-41B2-A77B-24B4BB453793}"/>
    <cellStyle name="Comma 2 8 2 3 5 2" xfId="17116" xr:uid="{C7805131-2745-4A9D-8827-5D83E3FBD738}"/>
    <cellStyle name="Comma 2 8 2 3 6" xfId="9210" xr:uid="{4C0E203D-06A6-4021-8726-0D864DA2A9F7}"/>
    <cellStyle name="Comma 2 8 2 3 6 2" xfId="19744" xr:uid="{F974AFD6-388D-429F-8BAC-D4E217854F8E}"/>
    <cellStyle name="Comma 2 8 2 3 7" xfId="11837" xr:uid="{751A84F5-8837-41BA-B8C3-F81BD7AE0835}"/>
    <cellStyle name="Comma 2 8 2 3 7 2" xfId="22371" xr:uid="{25E2715F-D396-43AA-8371-B6C34D962ECD}"/>
    <cellStyle name="Comma 2 8 2 3 8" xfId="14489" xr:uid="{254BEAAB-164E-4071-A223-C6196365CB2A}"/>
    <cellStyle name="Comma 2 8 2 3 9" xfId="3949" xr:uid="{80B53115-3988-4647-B39A-A432E5727A71}"/>
    <cellStyle name="Comma 2 8 2 4" xfId="1222" xr:uid="{00000000-0005-0000-0000-0000CA040000}"/>
    <cellStyle name="Comma 2 8 2 4 2" xfId="1223" xr:uid="{00000000-0005-0000-0000-0000CB040000}"/>
    <cellStyle name="Comma 2 8 2 4 2 2" xfId="1224" xr:uid="{00000000-0005-0000-0000-0000CC040000}"/>
    <cellStyle name="Comma 2 8 2 4 2 2 2" xfId="6589" xr:uid="{E8B83C67-4FE9-463C-AAF1-17310AC5C485}"/>
    <cellStyle name="Comma 2 8 2 4 2 2 2 2" xfId="17123" xr:uid="{A3BFE4DD-911F-47C6-9A37-221D2B3692D0}"/>
    <cellStyle name="Comma 2 8 2 4 2 2 3" xfId="9217" xr:uid="{0CFD1A66-7D24-475A-99B4-C60B48CFAD09}"/>
    <cellStyle name="Comma 2 8 2 4 2 2 3 2" xfId="19751" xr:uid="{C13FDBA3-5087-4477-ABC2-6E3B5BCE299D}"/>
    <cellStyle name="Comma 2 8 2 4 2 2 4" xfId="11844" xr:uid="{274F91D1-910F-422C-8B77-238471388760}"/>
    <cellStyle name="Comma 2 8 2 4 2 2 4 2" xfId="22378" xr:uid="{1DF3236E-B031-4463-9105-055DAD39D72A}"/>
    <cellStyle name="Comma 2 8 2 4 2 2 5" xfId="14496" xr:uid="{D69E957A-AAEA-41FB-8952-EEBFE96C3CCC}"/>
    <cellStyle name="Comma 2 8 2 4 2 2 6" xfId="3956" xr:uid="{371BAE83-14B7-43F0-BDE6-1610CEA184E5}"/>
    <cellStyle name="Comma 2 8 2 4 2 3" xfId="6588" xr:uid="{068A2537-3C7B-4A4E-82C4-740A2B1F84D1}"/>
    <cellStyle name="Comma 2 8 2 4 2 3 2" xfId="17122" xr:uid="{E4F967E2-BA8A-4D0E-ABE9-BF4784ABEC5A}"/>
    <cellStyle name="Comma 2 8 2 4 2 4" xfId="9216" xr:uid="{BA6F9642-8B23-4177-A9A0-129E0A69D718}"/>
    <cellStyle name="Comma 2 8 2 4 2 4 2" xfId="19750" xr:uid="{955FD8DF-2F22-4A78-A25E-E944178F810F}"/>
    <cellStyle name="Comma 2 8 2 4 2 5" xfId="11843" xr:uid="{0DEBCD01-0B06-46FC-A244-BF220F2DB818}"/>
    <cellStyle name="Comma 2 8 2 4 2 5 2" xfId="22377" xr:uid="{03C2626B-93C7-49C1-AFE1-B30738062C2C}"/>
    <cellStyle name="Comma 2 8 2 4 2 6" xfId="14495" xr:uid="{7BD48ACB-005B-4B9B-B087-9EE94DA08D7D}"/>
    <cellStyle name="Comma 2 8 2 4 2 7" xfId="3955" xr:uid="{580811B7-F201-4B01-9A44-7C6BAC9938CC}"/>
    <cellStyle name="Comma 2 8 2 4 3" xfId="1225" xr:uid="{00000000-0005-0000-0000-0000CD040000}"/>
    <cellStyle name="Comma 2 8 2 4 3 2" xfId="6590" xr:uid="{F23F5249-1C45-4628-9F8E-5AB0BB55BE66}"/>
    <cellStyle name="Comma 2 8 2 4 3 2 2" xfId="17124" xr:uid="{C90F08D9-4122-47EB-AA5A-11F9B3E9963D}"/>
    <cellStyle name="Comma 2 8 2 4 3 3" xfId="9218" xr:uid="{35A29148-A4BA-4040-A0D2-675B8FEA273B}"/>
    <cellStyle name="Comma 2 8 2 4 3 3 2" xfId="19752" xr:uid="{439BEEF1-BC73-4BFA-AAD5-01E0E53170D8}"/>
    <cellStyle name="Comma 2 8 2 4 3 4" xfId="11845" xr:uid="{27668735-45B2-446D-96C6-C8692141A049}"/>
    <cellStyle name="Comma 2 8 2 4 3 4 2" xfId="22379" xr:uid="{5EBD6F6E-AC37-43B3-B556-81302C2057A4}"/>
    <cellStyle name="Comma 2 8 2 4 3 5" xfId="14497" xr:uid="{1B85576C-9258-484E-868D-71A87CCB148B}"/>
    <cellStyle name="Comma 2 8 2 4 3 6" xfId="3957" xr:uid="{9BA93A9D-A189-4F7F-9370-494AA3015793}"/>
    <cellStyle name="Comma 2 8 2 4 4" xfId="1226" xr:uid="{00000000-0005-0000-0000-0000CE040000}"/>
    <cellStyle name="Comma 2 8 2 4 4 2" xfId="6591" xr:uid="{C0FFCAF2-A26C-45C2-A8FD-F36390A43869}"/>
    <cellStyle name="Comma 2 8 2 4 4 2 2" xfId="17125" xr:uid="{E4449051-C107-4FAA-A6D3-588BB1749AD7}"/>
    <cellStyle name="Comma 2 8 2 4 4 3" xfId="9219" xr:uid="{A58BB18B-7A81-43E5-AEE3-8B106B87FD39}"/>
    <cellStyle name="Comma 2 8 2 4 4 3 2" xfId="19753" xr:uid="{976B6D70-1BA2-46A0-9D87-9F4E27CC095E}"/>
    <cellStyle name="Comma 2 8 2 4 4 4" xfId="11846" xr:uid="{71268113-0884-4D73-915D-679049519EF4}"/>
    <cellStyle name="Comma 2 8 2 4 4 4 2" xfId="22380" xr:uid="{EE8D2D1A-0EC1-4BD7-8F81-519A2AE353CB}"/>
    <cellStyle name="Comma 2 8 2 4 4 5" xfId="14498" xr:uid="{2C1A9942-800D-4EE0-9938-E8AFC8EF574E}"/>
    <cellStyle name="Comma 2 8 2 4 4 6" xfId="3958" xr:uid="{D18E1BB9-99BD-4505-8C47-4F2C59E9193B}"/>
    <cellStyle name="Comma 2 8 2 4 5" xfId="6587" xr:uid="{5076E685-8560-4134-92E2-884C511A8AD5}"/>
    <cellStyle name="Comma 2 8 2 4 5 2" xfId="17121" xr:uid="{30657C60-105F-495D-959A-9532CB82FBF4}"/>
    <cellStyle name="Comma 2 8 2 4 6" xfId="9215" xr:uid="{A59BF780-D09F-4647-8F61-3880BCCC5896}"/>
    <cellStyle name="Comma 2 8 2 4 6 2" xfId="19749" xr:uid="{96B252DC-6EAD-446F-8F66-651EC8F9117A}"/>
    <cellStyle name="Comma 2 8 2 4 7" xfId="11842" xr:uid="{31580343-9752-4B92-A93D-70C1C8E6E297}"/>
    <cellStyle name="Comma 2 8 2 4 7 2" xfId="22376" xr:uid="{01CC0094-A2E8-4372-BA3F-F250B33E8F90}"/>
    <cellStyle name="Comma 2 8 2 4 8" xfId="14494" xr:uid="{9120CA47-D3C6-4064-A80C-862C856C8B97}"/>
    <cellStyle name="Comma 2 8 2 4 9" xfId="3954" xr:uid="{E6165E64-415B-4E46-85C4-6C926A37A77A}"/>
    <cellStyle name="Comma 2 8 2 5" xfId="1227" xr:uid="{00000000-0005-0000-0000-0000CF040000}"/>
    <cellStyle name="Comma 2 8 2 5 2" xfId="1228" xr:uid="{00000000-0005-0000-0000-0000D0040000}"/>
    <cellStyle name="Comma 2 8 2 5 2 2" xfId="1229" xr:uid="{00000000-0005-0000-0000-0000D1040000}"/>
    <cellStyle name="Comma 2 8 2 5 2 2 2" xfId="6594" xr:uid="{F1888A29-BE28-4BCC-83F6-5CE7E341B409}"/>
    <cellStyle name="Comma 2 8 2 5 2 2 2 2" xfId="17128" xr:uid="{4A9972FC-B14B-414A-9CF1-EB8A066BC556}"/>
    <cellStyle name="Comma 2 8 2 5 2 2 3" xfId="9222" xr:uid="{36484D6B-7CAB-49BF-9C1E-D9F39DD23F27}"/>
    <cellStyle name="Comma 2 8 2 5 2 2 3 2" xfId="19756" xr:uid="{4D6B6877-B2E8-4CFC-A617-2DFAF6474430}"/>
    <cellStyle name="Comma 2 8 2 5 2 2 4" xfId="11849" xr:uid="{F77D8E8C-580C-4F94-9C8F-1F7F7B9CE2A0}"/>
    <cellStyle name="Comma 2 8 2 5 2 2 4 2" xfId="22383" xr:uid="{B8204312-C6FD-4E21-99C0-763F4360B79A}"/>
    <cellStyle name="Comma 2 8 2 5 2 2 5" xfId="14501" xr:uid="{FCE5D43B-A151-4EBC-B150-6BFDB451D5EB}"/>
    <cellStyle name="Comma 2 8 2 5 2 2 6" xfId="3961" xr:uid="{41C80415-551C-411B-B586-25984916A995}"/>
    <cellStyle name="Comma 2 8 2 5 2 3" xfId="6593" xr:uid="{218802A1-76D6-492E-AF09-2C700DC6F7E0}"/>
    <cellStyle name="Comma 2 8 2 5 2 3 2" xfId="17127" xr:uid="{F07B1180-9994-4E8E-B984-880472DB79FE}"/>
    <cellStyle name="Comma 2 8 2 5 2 4" xfId="9221" xr:uid="{0B3DB419-B446-4DC6-B5E3-B359E49B4467}"/>
    <cellStyle name="Comma 2 8 2 5 2 4 2" xfId="19755" xr:uid="{CB19B5E4-0869-4A47-9D70-8616ACB830BF}"/>
    <cellStyle name="Comma 2 8 2 5 2 5" xfId="11848" xr:uid="{118095CD-818B-4A50-AE11-A614854F67A9}"/>
    <cellStyle name="Comma 2 8 2 5 2 5 2" xfId="22382" xr:uid="{6C8A1678-8414-4388-A239-0918557962FE}"/>
    <cellStyle name="Comma 2 8 2 5 2 6" xfId="14500" xr:uid="{29451210-4BD2-4586-AE42-06BC7FE82C1C}"/>
    <cellStyle name="Comma 2 8 2 5 2 7" xfId="3960" xr:uid="{32A15A64-1223-48EC-B6A1-9770C7CEA421}"/>
    <cellStyle name="Comma 2 8 2 5 3" xfId="1230" xr:uid="{00000000-0005-0000-0000-0000D2040000}"/>
    <cellStyle name="Comma 2 8 2 5 3 2" xfId="6595" xr:uid="{9E81722F-5F5A-4F09-AF5C-F54A2C83B8C4}"/>
    <cellStyle name="Comma 2 8 2 5 3 2 2" xfId="17129" xr:uid="{D01A17C3-98E4-4040-B24E-3E360969E806}"/>
    <cellStyle name="Comma 2 8 2 5 3 3" xfId="9223" xr:uid="{EEF36CB3-3647-403B-B1EA-8C8BEC60A7DD}"/>
    <cellStyle name="Comma 2 8 2 5 3 3 2" xfId="19757" xr:uid="{1A350A9E-F88E-4413-A907-96B387E1F9E3}"/>
    <cellStyle name="Comma 2 8 2 5 3 4" xfId="11850" xr:uid="{9B6077A7-08CB-4276-A8CD-C7BDE9898205}"/>
    <cellStyle name="Comma 2 8 2 5 3 4 2" xfId="22384" xr:uid="{FBF937B0-3FFE-4FAE-8DAB-E0D96D16D76C}"/>
    <cellStyle name="Comma 2 8 2 5 3 5" xfId="14502" xr:uid="{113A9344-A222-46AE-8FB9-37088F763542}"/>
    <cellStyle name="Comma 2 8 2 5 3 6" xfId="3962" xr:uid="{EEC5B81F-99B6-4FD6-AA82-81AE92BB2160}"/>
    <cellStyle name="Comma 2 8 2 5 4" xfId="1231" xr:uid="{00000000-0005-0000-0000-0000D3040000}"/>
    <cellStyle name="Comma 2 8 2 5 4 2" xfId="6596" xr:uid="{927BD308-8A06-4E07-8CAB-2B97D7BDAD75}"/>
    <cellStyle name="Comma 2 8 2 5 4 2 2" xfId="17130" xr:uid="{454F90CD-A52E-455E-8822-E123326EBB77}"/>
    <cellStyle name="Comma 2 8 2 5 4 3" xfId="9224" xr:uid="{1E0A0592-20C1-4118-8F0C-F5FE023EC905}"/>
    <cellStyle name="Comma 2 8 2 5 4 3 2" xfId="19758" xr:uid="{699487C4-AF6C-4B76-8C05-5A15D3B01CEA}"/>
    <cellStyle name="Comma 2 8 2 5 4 4" xfId="11851" xr:uid="{85ECD144-8E66-4E69-B1C3-5B551BAF7EA2}"/>
    <cellStyle name="Comma 2 8 2 5 4 4 2" xfId="22385" xr:uid="{25A03D86-9B78-4AAE-9A5C-AF134556C5AA}"/>
    <cellStyle name="Comma 2 8 2 5 4 5" xfId="14503" xr:uid="{32F79561-6C57-4AFA-84F8-7220F2BD7E2B}"/>
    <cellStyle name="Comma 2 8 2 5 4 6" xfId="3963" xr:uid="{B0BA20C2-FC2A-4894-84EF-9EC949D57926}"/>
    <cellStyle name="Comma 2 8 2 5 5" xfId="6592" xr:uid="{9CD557C1-0DF3-4D12-88CF-0D7DEFA5D537}"/>
    <cellStyle name="Comma 2 8 2 5 5 2" xfId="17126" xr:uid="{02EB902A-9571-4EC1-9797-D630B3F1D178}"/>
    <cellStyle name="Comma 2 8 2 5 6" xfId="9220" xr:uid="{B2087064-6C16-4206-89C5-C879134C6DAE}"/>
    <cellStyle name="Comma 2 8 2 5 6 2" xfId="19754" xr:uid="{2425164E-EB6D-4D8E-8EC5-C4E3CB53BDE9}"/>
    <cellStyle name="Comma 2 8 2 5 7" xfId="11847" xr:uid="{92C09C07-ED06-4108-89B7-D0C1523E9240}"/>
    <cellStyle name="Comma 2 8 2 5 7 2" xfId="22381" xr:uid="{213FEA63-29A5-4667-AF30-A95CC0AC5FF2}"/>
    <cellStyle name="Comma 2 8 2 5 8" xfId="14499" xr:uid="{8CACF50B-532B-497E-8527-BAA25A71C60E}"/>
    <cellStyle name="Comma 2 8 2 5 9" xfId="3959" xr:uid="{4FE1C27C-4F4C-4E14-8B84-AC39A41CF2FA}"/>
    <cellStyle name="Comma 2 8 2 6" xfId="1232" xr:uid="{00000000-0005-0000-0000-0000D4040000}"/>
    <cellStyle name="Comma 2 8 2 6 2" xfId="1233" xr:uid="{00000000-0005-0000-0000-0000D5040000}"/>
    <cellStyle name="Comma 2 8 2 6 2 2" xfId="6598" xr:uid="{99754C14-3F69-47F8-87DE-8C1E663AC139}"/>
    <cellStyle name="Comma 2 8 2 6 2 2 2" xfId="17132" xr:uid="{4FCABA74-6064-4BE4-AC8B-84C58213E8C1}"/>
    <cellStyle name="Comma 2 8 2 6 2 3" xfId="9226" xr:uid="{7E2A3110-FD45-42FD-8034-A381CD21F4BF}"/>
    <cellStyle name="Comma 2 8 2 6 2 3 2" xfId="19760" xr:uid="{B7F8476B-8F80-4500-8D66-2E1FBE1FAC48}"/>
    <cellStyle name="Comma 2 8 2 6 2 4" xfId="11853" xr:uid="{B32BD035-B8A5-4104-88EF-266F6847957F}"/>
    <cellStyle name="Comma 2 8 2 6 2 4 2" xfId="22387" xr:uid="{EACD2559-39BA-463C-B571-96D1BCB195BB}"/>
    <cellStyle name="Comma 2 8 2 6 2 5" xfId="14505" xr:uid="{14BA71C1-46BF-4AC4-9096-D572C4FDB200}"/>
    <cellStyle name="Comma 2 8 2 6 2 6" xfId="3965" xr:uid="{FE7BC86B-9C76-42A5-8B29-944D5D2A6D12}"/>
    <cellStyle name="Comma 2 8 2 6 3" xfId="1234" xr:uid="{00000000-0005-0000-0000-0000D6040000}"/>
    <cellStyle name="Comma 2 8 2 6 3 2" xfId="6599" xr:uid="{6CFF7D5D-8688-4157-AAE0-9B670E88342C}"/>
    <cellStyle name="Comma 2 8 2 6 3 2 2" xfId="17133" xr:uid="{8ECE065D-2C41-41CC-861A-F6C314FD1CFA}"/>
    <cellStyle name="Comma 2 8 2 6 3 3" xfId="9227" xr:uid="{4B2A13B2-F05E-4F1C-ABB2-7DB42B09E3D1}"/>
    <cellStyle name="Comma 2 8 2 6 3 3 2" xfId="19761" xr:uid="{5D20EF6F-B79D-412A-863E-62D616DDD752}"/>
    <cellStyle name="Comma 2 8 2 6 3 4" xfId="11854" xr:uid="{43336387-95E9-4789-9FC3-D7171BD47D0D}"/>
    <cellStyle name="Comma 2 8 2 6 3 4 2" xfId="22388" xr:uid="{5440899D-49F2-4647-96EA-219E7D7B102F}"/>
    <cellStyle name="Comma 2 8 2 6 3 5" xfId="14506" xr:uid="{2EB9FD5B-4618-4590-8F75-E328FC720A8C}"/>
    <cellStyle name="Comma 2 8 2 6 3 6" xfId="3966" xr:uid="{FD91F057-0E94-4A07-A8E4-E92EE0CDCB3C}"/>
    <cellStyle name="Comma 2 8 2 6 4" xfId="6597" xr:uid="{249219EF-8ECA-45A6-8122-06DA4825DF64}"/>
    <cellStyle name="Comma 2 8 2 6 4 2" xfId="17131" xr:uid="{C2C0374F-1EAA-4778-9826-EB449E610556}"/>
    <cellStyle name="Comma 2 8 2 6 5" xfId="9225" xr:uid="{531F884A-58B1-4FFA-BF69-7F76EF58D281}"/>
    <cellStyle name="Comma 2 8 2 6 5 2" xfId="19759" xr:uid="{C4CE4623-33F4-4216-8C69-25E539475755}"/>
    <cellStyle name="Comma 2 8 2 6 6" xfId="11852" xr:uid="{ED32A008-0E4A-4E21-AD9D-002E26B9EF43}"/>
    <cellStyle name="Comma 2 8 2 6 6 2" xfId="22386" xr:uid="{B7A2ED37-D078-4836-8E51-E6175CC10EE8}"/>
    <cellStyle name="Comma 2 8 2 6 7" xfId="14504" xr:uid="{AAA2F692-0D28-428E-B1CE-66111A272D78}"/>
    <cellStyle name="Comma 2 8 2 6 8" xfId="3964" xr:uid="{339715A4-5BE5-4226-A39F-E634C176D25E}"/>
    <cellStyle name="Comma 2 8 2 7" xfId="1235" xr:uid="{00000000-0005-0000-0000-0000D7040000}"/>
    <cellStyle name="Comma 2 8 2 7 2" xfId="1236" xr:uid="{00000000-0005-0000-0000-0000D8040000}"/>
    <cellStyle name="Comma 2 8 2 7 2 2" xfId="6601" xr:uid="{C0D6CDF8-0D08-43B4-B567-81296575A2C4}"/>
    <cellStyle name="Comma 2 8 2 7 2 2 2" xfId="17135" xr:uid="{EB6CB3E2-F8CE-4E1D-AB63-3461FA31B9F3}"/>
    <cellStyle name="Comma 2 8 2 7 2 3" xfId="9229" xr:uid="{E6749A4E-5A73-495E-885B-B5D79EB98F7E}"/>
    <cellStyle name="Comma 2 8 2 7 2 3 2" xfId="19763" xr:uid="{D1E45DE7-099C-422F-A950-04076269BB11}"/>
    <cellStyle name="Comma 2 8 2 7 2 4" xfId="11856" xr:uid="{4A7CF5BB-D808-4116-BAA3-853C11222454}"/>
    <cellStyle name="Comma 2 8 2 7 2 4 2" xfId="22390" xr:uid="{28D3C7E8-25DC-4B2D-B618-717C49C1ACF8}"/>
    <cellStyle name="Comma 2 8 2 7 2 5" xfId="14508" xr:uid="{FB863748-5276-41DF-A5B9-8AB7AEBDF96C}"/>
    <cellStyle name="Comma 2 8 2 7 2 6" xfId="3968" xr:uid="{90C45360-607F-432E-A807-207A0CDFB816}"/>
    <cellStyle name="Comma 2 8 2 7 3" xfId="6600" xr:uid="{B87C65C2-97C5-4DE4-AAFC-A47814A71220}"/>
    <cellStyle name="Comma 2 8 2 7 3 2" xfId="17134" xr:uid="{96740F76-B81D-48BB-AAD0-CAFA95618BA5}"/>
    <cellStyle name="Comma 2 8 2 7 4" xfId="9228" xr:uid="{0DBF0DE2-D6BF-4D28-8E59-89D62572B6C8}"/>
    <cellStyle name="Comma 2 8 2 7 4 2" xfId="19762" xr:uid="{21490AA5-0ADF-4EBF-BDFD-D3398A52B42E}"/>
    <cellStyle name="Comma 2 8 2 7 5" xfId="11855" xr:uid="{102CAECE-848D-46C0-96B8-266CFCF23A70}"/>
    <cellStyle name="Comma 2 8 2 7 5 2" xfId="22389" xr:uid="{B7923F79-CE1B-4478-B00B-3A9E95E383A6}"/>
    <cellStyle name="Comma 2 8 2 7 6" xfId="14507" xr:uid="{CE8AF105-289C-4450-A485-60DA7BC2A9D0}"/>
    <cellStyle name="Comma 2 8 2 7 7" xfId="3967" xr:uid="{019AC3F4-A99A-435C-9A2D-9CCD27CE1095}"/>
    <cellStyle name="Comma 2 8 2 8" xfId="1237" xr:uid="{00000000-0005-0000-0000-0000D9040000}"/>
    <cellStyle name="Comma 2 8 2 8 2" xfId="6602" xr:uid="{97171F7A-AE78-4E78-8322-2BDC7A420363}"/>
    <cellStyle name="Comma 2 8 2 8 2 2" xfId="17136" xr:uid="{A8EB6273-7650-4310-B7A9-EFBFD1413526}"/>
    <cellStyle name="Comma 2 8 2 8 3" xfId="9230" xr:uid="{1DE4FF89-80FF-4A50-BF4F-9052B3C5E866}"/>
    <cellStyle name="Comma 2 8 2 8 3 2" xfId="19764" xr:uid="{FDA756B0-455F-478D-91B4-7153D7BC2246}"/>
    <cellStyle name="Comma 2 8 2 8 4" xfId="11857" xr:uid="{FEEB744C-A066-475B-AAA0-D4B659103871}"/>
    <cellStyle name="Comma 2 8 2 8 4 2" xfId="22391" xr:uid="{82141F75-B839-43D8-B485-781F8D03A488}"/>
    <cellStyle name="Comma 2 8 2 8 5" xfId="14509" xr:uid="{4BCB7908-24E0-4ED0-A755-E04FCF33C4B9}"/>
    <cellStyle name="Comma 2 8 2 8 6" xfId="3969" xr:uid="{F2572F05-FBFF-4865-9177-99DC5A10B4EE}"/>
    <cellStyle name="Comma 2 8 2 9" xfId="1238" xr:uid="{00000000-0005-0000-0000-0000DA040000}"/>
    <cellStyle name="Comma 2 8 2 9 2" xfId="6603" xr:uid="{99655CFE-5FAE-4F96-A102-F286C158393A}"/>
    <cellStyle name="Comma 2 8 2 9 2 2" xfId="17137" xr:uid="{E6BAC384-F319-4E80-B2A2-2BA455BEF3CB}"/>
    <cellStyle name="Comma 2 8 2 9 3" xfId="9231" xr:uid="{D5ECEBBF-D1FC-4ABA-94CB-F104A23A730C}"/>
    <cellStyle name="Comma 2 8 2 9 3 2" xfId="19765" xr:uid="{133C229A-1F35-4D35-80A0-E99F1A80E984}"/>
    <cellStyle name="Comma 2 8 2 9 4" xfId="11858" xr:uid="{423633FE-A56C-401B-B8DD-13B8E4FA1E99}"/>
    <cellStyle name="Comma 2 8 2 9 4 2" xfId="22392" xr:uid="{3B3E3374-D901-4207-BE2E-509C926047E5}"/>
    <cellStyle name="Comma 2 8 2 9 5" xfId="14510" xr:uid="{48851D4D-E335-4AB3-9005-3258FCA0679E}"/>
    <cellStyle name="Comma 2 8 2 9 6" xfId="3970" xr:uid="{DAE62A6B-0F12-4290-A1E4-7C0491B83D66}"/>
    <cellStyle name="Comma 2 8 3" xfId="1239" xr:uid="{00000000-0005-0000-0000-0000DB040000}"/>
    <cellStyle name="Comma 2 8 3 2" xfId="1240" xr:uid="{00000000-0005-0000-0000-0000DC040000}"/>
    <cellStyle name="Comma 2 8 3 2 2" xfId="1241" xr:uid="{00000000-0005-0000-0000-0000DD040000}"/>
    <cellStyle name="Comma 2 8 3 2 2 2" xfId="6606" xr:uid="{BC67E6A5-7305-4A41-8867-AAEADA39335D}"/>
    <cellStyle name="Comma 2 8 3 2 2 2 2" xfId="17140" xr:uid="{B6B1B9D3-9119-4314-833B-3F9A83B272B1}"/>
    <cellStyle name="Comma 2 8 3 2 2 3" xfId="9234" xr:uid="{08EC3383-37D7-4372-A1BC-295509E6BB95}"/>
    <cellStyle name="Comma 2 8 3 2 2 3 2" xfId="19768" xr:uid="{501DB018-1890-4D75-904C-F6E353384DD5}"/>
    <cellStyle name="Comma 2 8 3 2 2 4" xfId="11861" xr:uid="{88D9A284-DC2E-40B2-8E3B-158F688AD827}"/>
    <cellStyle name="Comma 2 8 3 2 2 4 2" xfId="22395" xr:uid="{6C2E4B19-DF11-4640-84E3-A89D78B3ECAA}"/>
    <cellStyle name="Comma 2 8 3 2 2 5" xfId="14513" xr:uid="{2A52FA47-1462-4C89-9D7C-D50BE35C1192}"/>
    <cellStyle name="Comma 2 8 3 2 2 6" xfId="3973" xr:uid="{CC2F1C70-4480-42BF-91DD-2E7F34CE7525}"/>
    <cellStyle name="Comma 2 8 3 2 3" xfId="6605" xr:uid="{CDDB7E6C-D226-4E46-825B-6E98221A8C5E}"/>
    <cellStyle name="Comma 2 8 3 2 3 2" xfId="17139" xr:uid="{202CEFEC-340D-40AA-92D8-22EDB33F81A7}"/>
    <cellStyle name="Comma 2 8 3 2 4" xfId="9233" xr:uid="{FC593AE8-7938-4ADC-852A-F2B5DD8C9577}"/>
    <cellStyle name="Comma 2 8 3 2 4 2" xfId="19767" xr:uid="{90116496-83C5-4F13-898A-56376B7B8FA5}"/>
    <cellStyle name="Comma 2 8 3 2 5" xfId="11860" xr:uid="{4D51621C-03C8-41F3-8CA4-E504070B7553}"/>
    <cellStyle name="Comma 2 8 3 2 5 2" xfId="22394" xr:uid="{FCF54ECA-050A-46CC-A00B-E08B798F34E6}"/>
    <cellStyle name="Comma 2 8 3 2 6" xfId="14512" xr:uid="{32C8F18E-0A59-41D6-AC30-ED53B5D4C0F3}"/>
    <cellStyle name="Comma 2 8 3 2 7" xfId="3972" xr:uid="{5B1F54A8-185F-401D-8AA2-ECCE90841E21}"/>
    <cellStyle name="Comma 2 8 3 3" xfId="1242" xr:uid="{00000000-0005-0000-0000-0000DE040000}"/>
    <cellStyle name="Comma 2 8 3 3 2" xfId="6607" xr:uid="{2A073A60-9DCB-4CC7-B7B4-D386A9B0224D}"/>
    <cellStyle name="Comma 2 8 3 3 2 2" xfId="17141" xr:uid="{97502780-3C84-4286-BC16-45E0C9276B6E}"/>
    <cellStyle name="Comma 2 8 3 3 3" xfId="9235" xr:uid="{988562FE-9766-4BE5-B669-717960481514}"/>
    <cellStyle name="Comma 2 8 3 3 3 2" xfId="19769" xr:uid="{BFBD2DFF-6926-4A3D-B550-8159DC72357C}"/>
    <cellStyle name="Comma 2 8 3 3 4" xfId="11862" xr:uid="{4D052B29-D28A-40FF-B580-9A5B83EEB9F3}"/>
    <cellStyle name="Comma 2 8 3 3 4 2" xfId="22396" xr:uid="{59A8501E-CF4D-40B5-8FC6-77B58559BA40}"/>
    <cellStyle name="Comma 2 8 3 3 5" xfId="14514" xr:uid="{54C9E293-C6B2-4115-BA65-8050BDB91E5F}"/>
    <cellStyle name="Comma 2 8 3 3 6" xfId="3974" xr:uid="{618C490F-F6C5-4221-A7C9-93662F23C16A}"/>
    <cellStyle name="Comma 2 8 3 4" xfId="1243" xr:uid="{00000000-0005-0000-0000-0000DF040000}"/>
    <cellStyle name="Comma 2 8 3 4 2" xfId="6608" xr:uid="{46F249E4-2B62-445A-A2AD-8780EFBE7EA1}"/>
    <cellStyle name="Comma 2 8 3 4 2 2" xfId="17142" xr:uid="{0E46AB07-0263-43FE-83DB-E8C26CBAD37A}"/>
    <cellStyle name="Comma 2 8 3 4 3" xfId="9236" xr:uid="{31C56160-66AF-4EFF-817B-460709B81955}"/>
    <cellStyle name="Comma 2 8 3 4 3 2" xfId="19770" xr:uid="{832F55D6-41D5-47C1-9936-A2C317BADD5C}"/>
    <cellStyle name="Comma 2 8 3 4 4" xfId="11863" xr:uid="{C50C506B-0CD4-4203-9CDA-B2E79A1BC3CE}"/>
    <cellStyle name="Comma 2 8 3 4 4 2" xfId="22397" xr:uid="{4D1E6657-0D9E-42BA-ACE9-D0DDDFC80889}"/>
    <cellStyle name="Comma 2 8 3 4 5" xfId="14515" xr:uid="{9EEFC13B-0D68-4087-9D43-5C2FD196ED0A}"/>
    <cellStyle name="Comma 2 8 3 4 6" xfId="3975" xr:uid="{4C609C6E-ECCB-4A0A-8468-89A50DB22030}"/>
    <cellStyle name="Comma 2 8 3 5" xfId="6604" xr:uid="{39AE2F54-2250-4053-9968-75331BE243DB}"/>
    <cellStyle name="Comma 2 8 3 5 2" xfId="17138" xr:uid="{6C7F1A7F-6A84-44AA-A3B2-26652E5D2AD6}"/>
    <cellStyle name="Comma 2 8 3 6" xfId="9232" xr:uid="{466D69C4-798F-4683-95DA-E27DF0149431}"/>
    <cellStyle name="Comma 2 8 3 6 2" xfId="19766" xr:uid="{9E9661C5-AFD0-4088-ADA0-D70394AE016B}"/>
    <cellStyle name="Comma 2 8 3 7" xfId="11859" xr:uid="{C0EFFF19-AEEC-46C0-8131-C4CAA8F52B6D}"/>
    <cellStyle name="Comma 2 8 3 7 2" xfId="22393" xr:uid="{0B24A53E-3A7D-423E-934A-006716FB310F}"/>
    <cellStyle name="Comma 2 8 3 8" xfId="14511" xr:uid="{6308485B-BACC-4F41-BCEE-C16C1F053786}"/>
    <cellStyle name="Comma 2 8 3 9" xfId="3971" xr:uid="{85502437-D859-4226-B4A8-D08DFC242D93}"/>
    <cellStyle name="Comma 2 8 4" xfId="1244" xr:uid="{00000000-0005-0000-0000-0000E0040000}"/>
    <cellStyle name="Comma 2 8 4 2" xfId="1245" xr:uid="{00000000-0005-0000-0000-0000E1040000}"/>
    <cellStyle name="Comma 2 8 4 2 2" xfId="1246" xr:uid="{00000000-0005-0000-0000-0000E2040000}"/>
    <cellStyle name="Comma 2 8 4 2 2 2" xfId="6611" xr:uid="{5013C444-380F-4E8F-8D5F-9311CABAF0F4}"/>
    <cellStyle name="Comma 2 8 4 2 2 2 2" xfId="17145" xr:uid="{55B00BCB-2812-4AA0-83FC-9EEF6F3EA916}"/>
    <cellStyle name="Comma 2 8 4 2 2 3" xfId="9239" xr:uid="{CDFBF4BB-EEA2-4097-AC49-ED2ED7498C73}"/>
    <cellStyle name="Comma 2 8 4 2 2 3 2" xfId="19773" xr:uid="{5E508B34-8BD4-49B1-A165-52272212E78D}"/>
    <cellStyle name="Comma 2 8 4 2 2 4" xfId="11866" xr:uid="{B4C9450C-BE49-4BD6-BE96-5DECB321953F}"/>
    <cellStyle name="Comma 2 8 4 2 2 4 2" xfId="22400" xr:uid="{5A8A2D00-90FB-422D-A531-419559482DD7}"/>
    <cellStyle name="Comma 2 8 4 2 2 5" xfId="14518" xr:uid="{0541CADC-04DD-4D17-8B18-0277EC07C867}"/>
    <cellStyle name="Comma 2 8 4 2 2 6" xfId="3978" xr:uid="{1712EF5D-6C5F-4F6E-97D9-372E53730179}"/>
    <cellStyle name="Comma 2 8 4 2 3" xfId="6610" xr:uid="{A67E9A95-9AC3-4004-A149-BE1A2CDE4C67}"/>
    <cellStyle name="Comma 2 8 4 2 3 2" xfId="17144" xr:uid="{F5A82EA2-9514-4419-AC21-D7AD6B976A2C}"/>
    <cellStyle name="Comma 2 8 4 2 4" xfId="9238" xr:uid="{BB9A8C5A-3E04-4B58-A4D8-25940E19A3B8}"/>
    <cellStyle name="Comma 2 8 4 2 4 2" xfId="19772" xr:uid="{6E702BD9-8936-4475-B79B-C2AFAEE333F6}"/>
    <cellStyle name="Comma 2 8 4 2 5" xfId="11865" xr:uid="{EBD6E931-292F-406D-87B1-CED386D9A50F}"/>
    <cellStyle name="Comma 2 8 4 2 5 2" xfId="22399" xr:uid="{987287A9-03F0-4027-BEB2-0E5A663E8334}"/>
    <cellStyle name="Comma 2 8 4 2 6" xfId="14517" xr:uid="{68AAD52F-2370-4891-A70B-3A5D399660E0}"/>
    <cellStyle name="Comma 2 8 4 2 7" xfId="3977" xr:uid="{9250601F-4756-4D25-8AC1-A7CE0A470A74}"/>
    <cellStyle name="Comma 2 8 4 3" xfId="1247" xr:uid="{00000000-0005-0000-0000-0000E3040000}"/>
    <cellStyle name="Comma 2 8 4 3 2" xfId="6612" xr:uid="{CB51665D-E96E-4EE6-80F2-AE21C2ED670F}"/>
    <cellStyle name="Comma 2 8 4 3 2 2" xfId="17146" xr:uid="{4D84357B-FEA6-4B57-B15D-237027BA7A76}"/>
    <cellStyle name="Comma 2 8 4 3 3" xfId="9240" xr:uid="{10710BE7-A9A7-49B8-96D4-DD29D8A87A4E}"/>
    <cellStyle name="Comma 2 8 4 3 3 2" xfId="19774" xr:uid="{459B4D2C-56CA-41F7-9AA7-22AE7BD8DFF2}"/>
    <cellStyle name="Comma 2 8 4 3 4" xfId="11867" xr:uid="{A92E11F5-DC39-41A2-BDFE-D580C0A93BE0}"/>
    <cellStyle name="Comma 2 8 4 3 4 2" xfId="22401" xr:uid="{BDBC997D-AC9D-4BDD-A7DB-12EF2C9C921C}"/>
    <cellStyle name="Comma 2 8 4 3 5" xfId="14519" xr:uid="{C2B23781-CD76-464A-8FDE-542D519B96A3}"/>
    <cellStyle name="Comma 2 8 4 3 6" xfId="3979" xr:uid="{EADBE7CF-F117-4336-8395-4CE899260699}"/>
    <cellStyle name="Comma 2 8 4 4" xfId="1248" xr:uid="{00000000-0005-0000-0000-0000E4040000}"/>
    <cellStyle name="Comma 2 8 4 4 2" xfId="6613" xr:uid="{C5E192D0-B7AC-4F15-A361-058E0FA4C13E}"/>
    <cellStyle name="Comma 2 8 4 4 2 2" xfId="17147" xr:uid="{74930A15-7DFF-42A5-870E-5C7A84FB82A0}"/>
    <cellStyle name="Comma 2 8 4 4 3" xfId="9241" xr:uid="{B6B2A993-38D3-44C5-8262-78F4DAA17FE4}"/>
    <cellStyle name="Comma 2 8 4 4 3 2" xfId="19775" xr:uid="{93C6295F-6717-4C5F-8355-E81FBE85838C}"/>
    <cellStyle name="Comma 2 8 4 4 4" xfId="11868" xr:uid="{FD184166-A704-4540-9A0E-48EF15ED9488}"/>
    <cellStyle name="Comma 2 8 4 4 4 2" xfId="22402" xr:uid="{3F927456-7C57-427B-BC76-2CA0C78D48BC}"/>
    <cellStyle name="Comma 2 8 4 4 5" xfId="14520" xr:uid="{04A76108-1A9B-4AC8-9741-0BBB10CE626B}"/>
    <cellStyle name="Comma 2 8 4 4 6" xfId="3980" xr:uid="{2479180D-00C0-4DB4-BBF8-66FAA1E8DABE}"/>
    <cellStyle name="Comma 2 8 4 5" xfId="6609" xr:uid="{EF589337-B350-41F7-8C66-5A046AFC5899}"/>
    <cellStyle name="Comma 2 8 4 5 2" xfId="17143" xr:uid="{573A8C7D-41E0-475C-B611-DA85ADE37615}"/>
    <cellStyle name="Comma 2 8 4 6" xfId="9237" xr:uid="{7A4A8633-7E73-46AF-BEFD-C8020B0D4C54}"/>
    <cellStyle name="Comma 2 8 4 6 2" xfId="19771" xr:uid="{2CEF0FC5-A53C-4554-A89C-5579639CDBB8}"/>
    <cellStyle name="Comma 2 8 4 7" xfId="11864" xr:uid="{A060FE67-395F-4E31-B96B-736E3D918793}"/>
    <cellStyle name="Comma 2 8 4 7 2" xfId="22398" xr:uid="{86BF5F74-8CDA-46DD-8AD4-DC2643C1EB0D}"/>
    <cellStyle name="Comma 2 8 4 8" xfId="14516" xr:uid="{88FCE669-DB82-4EE8-9D60-1D6DF10B23A9}"/>
    <cellStyle name="Comma 2 8 4 9" xfId="3976" xr:uid="{A33D15A7-569C-4388-B14D-48E118F994DB}"/>
    <cellStyle name="Comma 2 8 5" xfId="1249" xr:uid="{00000000-0005-0000-0000-0000E5040000}"/>
    <cellStyle name="Comma 2 8 5 2" xfId="1250" xr:uid="{00000000-0005-0000-0000-0000E6040000}"/>
    <cellStyle name="Comma 2 8 5 2 2" xfId="1251" xr:uid="{00000000-0005-0000-0000-0000E7040000}"/>
    <cellStyle name="Comma 2 8 5 2 2 2" xfId="6616" xr:uid="{552C1704-B794-4344-879A-D4E3C0159791}"/>
    <cellStyle name="Comma 2 8 5 2 2 2 2" xfId="17150" xr:uid="{C51837CB-B167-475F-A3CF-572AC0656096}"/>
    <cellStyle name="Comma 2 8 5 2 2 3" xfId="9244" xr:uid="{DF73491E-826D-47C8-933B-60ACA2618D1D}"/>
    <cellStyle name="Comma 2 8 5 2 2 3 2" xfId="19778" xr:uid="{02D0CE68-CCB5-4447-993B-864B830A6EA1}"/>
    <cellStyle name="Comma 2 8 5 2 2 4" xfId="11871" xr:uid="{B35809B1-63F2-47D3-B7D9-477D0F0ADC75}"/>
    <cellStyle name="Comma 2 8 5 2 2 4 2" xfId="22405" xr:uid="{22D4AC05-E4C4-4DB3-A503-CBD7298D1F95}"/>
    <cellStyle name="Comma 2 8 5 2 2 5" xfId="14523" xr:uid="{63F0C7DA-AED0-4A49-84E2-9AC8BE332781}"/>
    <cellStyle name="Comma 2 8 5 2 2 6" xfId="3983" xr:uid="{4AE4F597-BFF5-4F1D-BCD1-0C13CB776AAB}"/>
    <cellStyle name="Comma 2 8 5 2 3" xfId="6615" xr:uid="{E9ABCFD3-324D-4B3E-815D-7CD1404E4BDD}"/>
    <cellStyle name="Comma 2 8 5 2 3 2" xfId="17149" xr:uid="{57FE9661-CE26-4D39-98A1-72A4AA2FD87B}"/>
    <cellStyle name="Comma 2 8 5 2 4" xfId="9243" xr:uid="{B5D0DFB6-C8FB-4390-9EC8-8854A6CBD571}"/>
    <cellStyle name="Comma 2 8 5 2 4 2" xfId="19777" xr:uid="{526F95A8-1512-4E1F-A62B-53729F8B42D2}"/>
    <cellStyle name="Comma 2 8 5 2 5" xfId="11870" xr:uid="{E9253298-B028-4082-B471-B5CDC76BC645}"/>
    <cellStyle name="Comma 2 8 5 2 5 2" xfId="22404" xr:uid="{88C39718-0413-47E8-8FE6-A6770393499B}"/>
    <cellStyle name="Comma 2 8 5 2 6" xfId="14522" xr:uid="{0E36170A-681C-4A12-93F4-46A205F4FAD9}"/>
    <cellStyle name="Comma 2 8 5 2 7" xfId="3982" xr:uid="{07F681AD-6FED-4AF7-9A55-F5CD796C6D9E}"/>
    <cellStyle name="Comma 2 8 5 3" xfId="1252" xr:uid="{00000000-0005-0000-0000-0000E8040000}"/>
    <cellStyle name="Comma 2 8 5 3 2" xfId="6617" xr:uid="{7997A330-F515-4489-BA62-68B3F7D2183A}"/>
    <cellStyle name="Comma 2 8 5 3 2 2" xfId="17151" xr:uid="{F1594F85-0A91-4705-B854-CAE95C6646C7}"/>
    <cellStyle name="Comma 2 8 5 3 3" xfId="9245" xr:uid="{209DE271-5936-42B3-B13C-B3FCE42D5CAF}"/>
    <cellStyle name="Comma 2 8 5 3 3 2" xfId="19779" xr:uid="{7AB205F4-8F2C-4E0D-B4C3-6F6EA4AF566A}"/>
    <cellStyle name="Comma 2 8 5 3 4" xfId="11872" xr:uid="{FEC4A03A-3CB7-4F22-AD7C-7B6541020A74}"/>
    <cellStyle name="Comma 2 8 5 3 4 2" xfId="22406" xr:uid="{75BCE4E7-019B-4980-A3E4-58234B8F2E2A}"/>
    <cellStyle name="Comma 2 8 5 3 5" xfId="14524" xr:uid="{0BEEE397-2E51-47CE-8CAA-07CC1713A867}"/>
    <cellStyle name="Comma 2 8 5 3 6" xfId="3984" xr:uid="{5FC6D8F0-DFDB-4392-9DB4-554A18FA0CEF}"/>
    <cellStyle name="Comma 2 8 5 4" xfId="1253" xr:uid="{00000000-0005-0000-0000-0000E9040000}"/>
    <cellStyle name="Comma 2 8 5 4 2" xfId="6618" xr:uid="{87D18703-2F43-4245-A7DC-082C6AF12E40}"/>
    <cellStyle name="Comma 2 8 5 4 2 2" xfId="17152" xr:uid="{94454EF5-36E8-4E9B-90F0-C245E6684FA7}"/>
    <cellStyle name="Comma 2 8 5 4 3" xfId="9246" xr:uid="{372A18EE-7366-4B4C-ACEA-4FD9CEB3EC5D}"/>
    <cellStyle name="Comma 2 8 5 4 3 2" xfId="19780" xr:uid="{63A6AAD9-9978-416E-A1A1-3268358F2F05}"/>
    <cellStyle name="Comma 2 8 5 4 4" xfId="11873" xr:uid="{89693C4F-5974-498C-B324-6DDED6979E4F}"/>
    <cellStyle name="Comma 2 8 5 4 4 2" xfId="22407" xr:uid="{65563F26-C4A5-4C04-BB55-DA021F9ED586}"/>
    <cellStyle name="Comma 2 8 5 4 5" xfId="14525" xr:uid="{62B61DCC-E937-4070-9834-60602401F91C}"/>
    <cellStyle name="Comma 2 8 5 4 6" xfId="3985" xr:uid="{DF4B54DD-BEBF-4F80-B516-25081217A90A}"/>
    <cellStyle name="Comma 2 8 5 5" xfId="6614" xr:uid="{A8E7FB7A-9D29-4F44-8500-D955CD38A75A}"/>
    <cellStyle name="Comma 2 8 5 5 2" xfId="17148" xr:uid="{59B255FD-12BB-4B20-B185-3875FB9A741D}"/>
    <cellStyle name="Comma 2 8 5 6" xfId="9242" xr:uid="{BE1F8F10-921F-4B78-AD4F-FDF107B58209}"/>
    <cellStyle name="Comma 2 8 5 6 2" xfId="19776" xr:uid="{AFBFB91C-B468-4D87-BA88-6798DE55DF4D}"/>
    <cellStyle name="Comma 2 8 5 7" xfId="11869" xr:uid="{80AB989F-A4AF-4553-AFE0-1FCCE051459C}"/>
    <cellStyle name="Comma 2 8 5 7 2" xfId="22403" xr:uid="{AD2E8EBD-4B21-4E0D-8253-A95AFFD9F2EA}"/>
    <cellStyle name="Comma 2 8 5 8" xfId="14521" xr:uid="{9D0AC263-72B8-487F-91B5-B7FCFD61B34A}"/>
    <cellStyle name="Comma 2 8 5 9" xfId="3981" xr:uid="{6B9BA47C-0F37-4114-828F-396A46559984}"/>
    <cellStyle name="Comma 2 8 6" xfId="1254" xr:uid="{00000000-0005-0000-0000-0000EA040000}"/>
    <cellStyle name="Comma 2 8 6 2" xfId="1255" xr:uid="{00000000-0005-0000-0000-0000EB040000}"/>
    <cellStyle name="Comma 2 8 6 2 2" xfId="1256" xr:uid="{00000000-0005-0000-0000-0000EC040000}"/>
    <cellStyle name="Comma 2 8 6 2 2 2" xfId="6621" xr:uid="{860BF699-124E-4C63-9EF1-C26A0186BADE}"/>
    <cellStyle name="Comma 2 8 6 2 2 2 2" xfId="17155" xr:uid="{4E393208-9083-4AB4-A617-EEEB8857E528}"/>
    <cellStyle name="Comma 2 8 6 2 2 3" xfId="9249" xr:uid="{DBF36120-BDA3-42B2-8858-962D7A7EA5F4}"/>
    <cellStyle name="Comma 2 8 6 2 2 3 2" xfId="19783" xr:uid="{4AB64626-4841-41F7-B6EA-E5F0733603FB}"/>
    <cellStyle name="Comma 2 8 6 2 2 4" xfId="11876" xr:uid="{54C9DC8D-A3D2-40AE-A481-DD78270C9274}"/>
    <cellStyle name="Comma 2 8 6 2 2 4 2" xfId="22410" xr:uid="{81BC84AF-B72B-4118-A1A6-27EE9190D1E7}"/>
    <cellStyle name="Comma 2 8 6 2 2 5" xfId="14528" xr:uid="{399E37A3-988A-43FF-8892-0A6681531AC8}"/>
    <cellStyle name="Comma 2 8 6 2 2 6" xfId="3988" xr:uid="{51A3B61D-DE3A-473B-BA3C-CC7647EC00E7}"/>
    <cellStyle name="Comma 2 8 6 2 3" xfId="6620" xr:uid="{6D022AC9-9BDD-449C-9396-F66615C4EB55}"/>
    <cellStyle name="Comma 2 8 6 2 3 2" xfId="17154" xr:uid="{4C7ADF5C-E44A-4BEA-9574-AB155B126A73}"/>
    <cellStyle name="Comma 2 8 6 2 4" xfId="9248" xr:uid="{849759C8-7932-41E6-9B0F-68FB1CFAA723}"/>
    <cellStyle name="Comma 2 8 6 2 4 2" xfId="19782" xr:uid="{A594234F-7085-4DE6-B669-C7D3E33B7568}"/>
    <cellStyle name="Comma 2 8 6 2 5" xfId="11875" xr:uid="{FF9A6EF2-B3E7-4BF1-AAEE-9D8F6534795D}"/>
    <cellStyle name="Comma 2 8 6 2 5 2" xfId="22409" xr:uid="{176B8200-696E-4471-8235-ED4A975DECE4}"/>
    <cellStyle name="Comma 2 8 6 2 6" xfId="14527" xr:uid="{F2C66491-C6E4-492F-8182-9653A39D4B7D}"/>
    <cellStyle name="Comma 2 8 6 2 7" xfId="3987" xr:uid="{2442142C-14DA-4446-8893-18E42DC013B3}"/>
    <cellStyle name="Comma 2 8 6 3" xfId="1257" xr:uid="{00000000-0005-0000-0000-0000ED040000}"/>
    <cellStyle name="Comma 2 8 6 3 2" xfId="6622" xr:uid="{B206065E-E521-4F5C-871E-7C399D47E0CF}"/>
    <cellStyle name="Comma 2 8 6 3 2 2" xfId="17156" xr:uid="{0D295487-E309-4966-8A07-CF27A47A8397}"/>
    <cellStyle name="Comma 2 8 6 3 3" xfId="9250" xr:uid="{AA2BA7C1-881F-47BE-A02A-A664889C81EA}"/>
    <cellStyle name="Comma 2 8 6 3 3 2" xfId="19784" xr:uid="{C4334BEC-E071-4EDC-A1D8-5EFD9A5A18B5}"/>
    <cellStyle name="Comma 2 8 6 3 4" xfId="11877" xr:uid="{50AF8322-D722-4389-9A41-17D0F8DBE92A}"/>
    <cellStyle name="Comma 2 8 6 3 4 2" xfId="22411" xr:uid="{FC591716-0CD4-4AA6-B431-7841DBB4A7AA}"/>
    <cellStyle name="Comma 2 8 6 3 5" xfId="14529" xr:uid="{19C3C886-D88B-4D43-92ED-43FB6D0FDB9F}"/>
    <cellStyle name="Comma 2 8 6 3 6" xfId="3989" xr:uid="{7151D87D-6D12-4D81-8829-5A9010952358}"/>
    <cellStyle name="Comma 2 8 6 4" xfId="1258" xr:uid="{00000000-0005-0000-0000-0000EE040000}"/>
    <cellStyle name="Comma 2 8 6 4 2" xfId="6623" xr:uid="{6198C273-ED84-48CC-8292-6F625C55A8E9}"/>
    <cellStyle name="Comma 2 8 6 4 2 2" xfId="17157" xr:uid="{CBB9D1E2-4ADC-4E6A-9D6B-D2E8BE683A71}"/>
    <cellStyle name="Comma 2 8 6 4 3" xfId="9251" xr:uid="{559B06E8-C057-4AB0-85D5-93BE44AD4A25}"/>
    <cellStyle name="Comma 2 8 6 4 3 2" xfId="19785" xr:uid="{E1F2B774-82D7-4C8C-AB44-DBA327C66D2F}"/>
    <cellStyle name="Comma 2 8 6 4 4" xfId="11878" xr:uid="{4AEC2D68-DD6C-42B5-9350-CE0A9D4727C4}"/>
    <cellStyle name="Comma 2 8 6 4 4 2" xfId="22412" xr:uid="{B133BD51-7499-425E-8108-21E907073E48}"/>
    <cellStyle name="Comma 2 8 6 4 5" xfId="14530" xr:uid="{719D6D61-6270-4AE7-809C-39EA4A8C7B23}"/>
    <cellStyle name="Comma 2 8 6 4 6" xfId="3990" xr:uid="{C8AC1E67-E439-4F94-B3AE-3CD7C3C9E806}"/>
    <cellStyle name="Comma 2 8 6 5" xfId="6619" xr:uid="{761257B8-E691-43BC-BD2E-8ADB0234CF8C}"/>
    <cellStyle name="Comma 2 8 6 5 2" xfId="17153" xr:uid="{E9AE52F1-3A66-4763-A781-4AFA56D8036E}"/>
    <cellStyle name="Comma 2 8 6 6" xfId="9247" xr:uid="{570BB601-3443-4397-90D3-66ABC5CBCA48}"/>
    <cellStyle name="Comma 2 8 6 6 2" xfId="19781" xr:uid="{BBE70433-57B3-4D47-AA64-B63E2B7DB8D8}"/>
    <cellStyle name="Comma 2 8 6 7" xfId="11874" xr:uid="{1406AFD8-E91C-4C1F-B3E6-0AFB4F03B51F}"/>
    <cellStyle name="Comma 2 8 6 7 2" xfId="22408" xr:uid="{F7832BCB-B4FA-477D-BF46-24E2ECA5CB5F}"/>
    <cellStyle name="Comma 2 8 6 8" xfId="14526" xr:uid="{7265358A-D4F0-4C4B-9A94-214A7E8B0EEA}"/>
    <cellStyle name="Comma 2 8 6 9" xfId="3986" xr:uid="{CE89C63E-C056-44B5-8936-8D2C6884F085}"/>
    <cellStyle name="Comma 2 8 7" xfId="1259" xr:uid="{00000000-0005-0000-0000-0000EF040000}"/>
    <cellStyle name="Comma 2 8 7 2" xfId="1260" xr:uid="{00000000-0005-0000-0000-0000F0040000}"/>
    <cellStyle name="Comma 2 8 7 2 2" xfId="6625" xr:uid="{595DCF6B-5094-4243-B553-8E763F3AED3D}"/>
    <cellStyle name="Comma 2 8 7 2 2 2" xfId="17159" xr:uid="{2EB54066-A1B1-40D4-BCB1-BF547ABF16A7}"/>
    <cellStyle name="Comma 2 8 7 2 3" xfId="9253" xr:uid="{1CDB8049-DADF-40B8-8AFE-8564297DA35B}"/>
    <cellStyle name="Comma 2 8 7 2 3 2" xfId="19787" xr:uid="{52A37B75-7461-457B-B0FA-0E40E1830392}"/>
    <cellStyle name="Comma 2 8 7 2 4" xfId="11880" xr:uid="{506CFACA-2010-421D-9184-F84586AD4BC6}"/>
    <cellStyle name="Comma 2 8 7 2 4 2" xfId="22414" xr:uid="{AD093EFA-4235-4B11-BA4B-5BA369D860C0}"/>
    <cellStyle name="Comma 2 8 7 2 5" xfId="14532" xr:uid="{820E5BF9-7B29-4ECD-823D-53B9DC103DA8}"/>
    <cellStyle name="Comma 2 8 7 2 6" xfId="3992" xr:uid="{03A7D4D2-5419-4C72-9B87-AC08E61E7038}"/>
    <cellStyle name="Comma 2 8 7 3" xfId="1261" xr:uid="{00000000-0005-0000-0000-0000F1040000}"/>
    <cellStyle name="Comma 2 8 7 3 2" xfId="6626" xr:uid="{B2BE3CEF-49BB-4FA8-9F98-7CCF82CB6FFA}"/>
    <cellStyle name="Comma 2 8 7 3 2 2" xfId="17160" xr:uid="{9CBCF7B2-AB4B-4B99-8E2B-4B729810FF52}"/>
    <cellStyle name="Comma 2 8 7 3 3" xfId="9254" xr:uid="{C8A5343E-C4BA-43B4-87EE-7EC61D0A6427}"/>
    <cellStyle name="Comma 2 8 7 3 3 2" xfId="19788" xr:uid="{52C14AEE-D534-406D-AFDE-DA85A31D27EB}"/>
    <cellStyle name="Comma 2 8 7 3 4" xfId="11881" xr:uid="{75D09C4E-D45A-408F-894F-0C0B1551F912}"/>
    <cellStyle name="Comma 2 8 7 3 4 2" xfId="22415" xr:uid="{9AF4C30C-8F3E-4573-9D4B-EFB4886D28B2}"/>
    <cellStyle name="Comma 2 8 7 3 5" xfId="14533" xr:uid="{3D42D984-FFC2-4DC7-9EF3-C651DA0BF176}"/>
    <cellStyle name="Comma 2 8 7 3 6" xfId="3993" xr:uid="{AAD40ABE-004A-4DF7-B61C-278E75B057E0}"/>
    <cellStyle name="Comma 2 8 7 4" xfId="6624" xr:uid="{E99AF60D-8FAA-4F64-AA0D-F01DEC6F7D0B}"/>
    <cellStyle name="Comma 2 8 7 4 2" xfId="17158" xr:uid="{AE3D7DFB-D056-438A-9B5B-AAECB287A65C}"/>
    <cellStyle name="Comma 2 8 7 5" xfId="9252" xr:uid="{2B7E1710-A6CB-4ABC-9A4F-A192DECF4E2A}"/>
    <cellStyle name="Comma 2 8 7 5 2" xfId="19786" xr:uid="{0D235360-9645-4217-881A-E03C573FCA4D}"/>
    <cellStyle name="Comma 2 8 7 6" xfId="11879" xr:uid="{A0DF6229-457A-4E42-809B-1AE75056ABF1}"/>
    <cellStyle name="Comma 2 8 7 6 2" xfId="22413" xr:uid="{09F6E0D5-78DF-470A-B833-F4023E50C263}"/>
    <cellStyle name="Comma 2 8 7 7" xfId="14531" xr:uid="{21010BF8-7BFF-4225-A980-9EDC87D2369C}"/>
    <cellStyle name="Comma 2 8 7 8" xfId="3991" xr:uid="{80037190-3D99-465C-916B-E83158C6827F}"/>
    <cellStyle name="Comma 2 8 8" xfId="1262" xr:uid="{00000000-0005-0000-0000-0000F2040000}"/>
    <cellStyle name="Comma 2 8 8 2" xfId="1263" xr:uid="{00000000-0005-0000-0000-0000F3040000}"/>
    <cellStyle name="Comma 2 8 8 2 2" xfId="6628" xr:uid="{AB092D58-2DB8-4E5F-8230-823CCC59C763}"/>
    <cellStyle name="Comma 2 8 8 2 2 2" xfId="17162" xr:uid="{3E62E627-E05A-40CC-A3BC-4746627B34E2}"/>
    <cellStyle name="Comma 2 8 8 2 3" xfId="9256" xr:uid="{2140FB33-74BF-4EAE-84FE-2F2F1C3D78CC}"/>
    <cellStyle name="Comma 2 8 8 2 3 2" xfId="19790" xr:uid="{B8265370-55E7-4410-97C4-9FA5C1675D52}"/>
    <cellStyle name="Comma 2 8 8 2 4" xfId="11883" xr:uid="{A198E544-286D-4752-91AF-E695324724EC}"/>
    <cellStyle name="Comma 2 8 8 2 4 2" xfId="22417" xr:uid="{8FD4D458-1B56-482A-B564-9C21F34E62E6}"/>
    <cellStyle name="Comma 2 8 8 2 5" xfId="14535" xr:uid="{477C80E9-0D19-4E06-9536-1AF169EA9B0A}"/>
    <cellStyle name="Comma 2 8 8 2 6" xfId="3995" xr:uid="{B2D4E512-2327-4B05-979F-2C38282B1D7D}"/>
    <cellStyle name="Comma 2 8 8 3" xfId="6627" xr:uid="{825A81CF-4986-46F3-BDBA-12B502BA1F2B}"/>
    <cellStyle name="Comma 2 8 8 3 2" xfId="17161" xr:uid="{5A9E9D58-1574-4253-B01A-7F8B8F3B5AE2}"/>
    <cellStyle name="Comma 2 8 8 4" xfId="9255" xr:uid="{641226A9-01DB-47F9-ABEB-A66BD335A044}"/>
    <cellStyle name="Comma 2 8 8 4 2" xfId="19789" xr:uid="{46ABFC64-646B-476A-9E3D-D0FDB95316B8}"/>
    <cellStyle name="Comma 2 8 8 5" xfId="11882" xr:uid="{0F00981E-E6CD-489B-BFEF-A768C17C571B}"/>
    <cellStyle name="Comma 2 8 8 5 2" xfId="22416" xr:uid="{34D0E1B9-EC31-4CCB-AC40-6341E65E9BCF}"/>
    <cellStyle name="Comma 2 8 8 6" xfId="14534" xr:uid="{64C3CE3D-F884-4EB9-908D-A67C8C928952}"/>
    <cellStyle name="Comma 2 8 8 7" xfId="3994" xr:uid="{541C2D11-C056-4CA0-A96C-6E51B1A98B4C}"/>
    <cellStyle name="Comma 2 8 9" xfId="1264" xr:uid="{00000000-0005-0000-0000-0000F4040000}"/>
    <cellStyle name="Comma 2 8 9 2" xfId="6629" xr:uid="{02ED65FB-2620-4468-A2D9-B8B1964F7B18}"/>
    <cellStyle name="Comma 2 8 9 2 2" xfId="17163" xr:uid="{A4886A84-6E22-481E-955D-94D4CA7B9DF6}"/>
    <cellStyle name="Comma 2 8 9 3" xfId="9257" xr:uid="{57A5A52E-1214-46A3-9B24-F89DF2468560}"/>
    <cellStyle name="Comma 2 8 9 3 2" xfId="19791" xr:uid="{7B037A07-DF3A-4E84-AE4F-95ED9DBB3BF4}"/>
    <cellStyle name="Comma 2 8 9 4" xfId="11884" xr:uid="{624C63DB-D298-4BF2-946B-3EE7E8878F65}"/>
    <cellStyle name="Comma 2 8 9 4 2" xfId="22418" xr:uid="{38B8C95C-7E03-44D6-8428-1B8FA5696975}"/>
    <cellStyle name="Comma 2 8 9 5" xfId="14536" xr:uid="{B0744972-7591-440A-94F6-E9B82E6CF564}"/>
    <cellStyle name="Comma 2 8 9 6" xfId="3996" xr:uid="{917A0B05-2B71-4231-A4E1-3913EE3BEAAC}"/>
    <cellStyle name="Comma 2 9" xfId="1265" xr:uid="{00000000-0005-0000-0000-0000F5040000}"/>
    <cellStyle name="Comma 2 9 10" xfId="6630" xr:uid="{06C301B7-3B6D-4BB9-ABAF-665328B11282}"/>
    <cellStyle name="Comma 2 9 10 2" xfId="17164" xr:uid="{9C5EBDE4-C09A-4DA0-B289-E7FC18BBFDA2}"/>
    <cellStyle name="Comma 2 9 11" xfId="9258" xr:uid="{AC34EA9B-79FB-4031-8997-2B938D115FA9}"/>
    <cellStyle name="Comma 2 9 11 2" xfId="19792" xr:uid="{090FC3DE-F68A-41D5-8FC1-F2F796EFEA0F}"/>
    <cellStyle name="Comma 2 9 12" xfId="11885" xr:uid="{BBB71CE1-D9FE-423A-98E0-D28FEDC54036}"/>
    <cellStyle name="Comma 2 9 12 2" xfId="22419" xr:uid="{FB3ED25E-C90C-49A2-83C7-7A097B329418}"/>
    <cellStyle name="Comma 2 9 13" xfId="14537" xr:uid="{CB901720-402E-4404-B23E-610B1CC7D31B}"/>
    <cellStyle name="Comma 2 9 14" xfId="3997" xr:uid="{6E44E429-6572-42BD-A5B5-EBFC210C141D}"/>
    <cellStyle name="Comma 2 9 2" xfId="1266" xr:uid="{00000000-0005-0000-0000-0000F6040000}"/>
    <cellStyle name="Comma 2 9 2 2" xfId="1267" xr:uid="{00000000-0005-0000-0000-0000F7040000}"/>
    <cellStyle name="Comma 2 9 2 2 2" xfId="1268" xr:uid="{00000000-0005-0000-0000-0000F8040000}"/>
    <cellStyle name="Comma 2 9 2 2 2 2" xfId="6633" xr:uid="{3B4819B0-2CC8-4EEB-A511-472EACE43CBD}"/>
    <cellStyle name="Comma 2 9 2 2 2 2 2" xfId="17167" xr:uid="{05A14408-4AB8-4326-9779-03EF978263C2}"/>
    <cellStyle name="Comma 2 9 2 2 2 3" xfId="9261" xr:uid="{E0DF9BFC-AF40-41EC-988E-D5B7E1EFC0A0}"/>
    <cellStyle name="Comma 2 9 2 2 2 3 2" xfId="19795" xr:uid="{4A9C15A8-28EC-4584-93DD-4D52F6994E15}"/>
    <cellStyle name="Comma 2 9 2 2 2 4" xfId="11888" xr:uid="{16072E80-F5E5-48FB-B007-BB0D7A956E36}"/>
    <cellStyle name="Comma 2 9 2 2 2 4 2" xfId="22422" xr:uid="{B5183A39-7B67-445D-85C9-5C5B77081FF7}"/>
    <cellStyle name="Comma 2 9 2 2 2 5" xfId="14540" xr:uid="{DA6A9AD9-15B7-41A7-B451-ED456AE9346B}"/>
    <cellStyle name="Comma 2 9 2 2 2 6" xfId="4000" xr:uid="{C8F04439-E797-45C0-8965-3B9F5F7B63C7}"/>
    <cellStyle name="Comma 2 9 2 2 3" xfId="6632" xr:uid="{8631F891-F55D-4364-B171-2572A32D7ED3}"/>
    <cellStyle name="Comma 2 9 2 2 3 2" xfId="17166" xr:uid="{633B5E4D-8685-4345-837B-C2321707DF12}"/>
    <cellStyle name="Comma 2 9 2 2 4" xfId="9260" xr:uid="{5FA5DDB0-2CD5-4D37-AC64-1B2B9866A202}"/>
    <cellStyle name="Comma 2 9 2 2 4 2" xfId="19794" xr:uid="{7CA7E7A8-0A40-4164-9788-B0BDB7416400}"/>
    <cellStyle name="Comma 2 9 2 2 5" xfId="11887" xr:uid="{49DFF10C-0175-4F00-8EEF-778FEF49AF37}"/>
    <cellStyle name="Comma 2 9 2 2 5 2" xfId="22421" xr:uid="{764FA986-92E1-4C41-BA72-66C7A06BBC78}"/>
    <cellStyle name="Comma 2 9 2 2 6" xfId="14539" xr:uid="{1648A15C-5EDC-42FF-B695-84C37FB373F9}"/>
    <cellStyle name="Comma 2 9 2 2 7" xfId="3999" xr:uid="{6B300C87-1FAA-421D-9220-EEF2A3A27273}"/>
    <cellStyle name="Comma 2 9 2 3" xfId="1269" xr:uid="{00000000-0005-0000-0000-0000F9040000}"/>
    <cellStyle name="Comma 2 9 2 3 2" xfId="6634" xr:uid="{26667B5B-A3A1-4F67-976A-8989E6126878}"/>
    <cellStyle name="Comma 2 9 2 3 2 2" xfId="17168" xr:uid="{28528C80-50D6-45B6-8D70-51E8A0E5C391}"/>
    <cellStyle name="Comma 2 9 2 3 3" xfId="9262" xr:uid="{E5635820-DFCD-496F-8669-13AF27E56587}"/>
    <cellStyle name="Comma 2 9 2 3 3 2" xfId="19796" xr:uid="{D53188EA-56D8-4F73-B3DC-027F13FDFF2A}"/>
    <cellStyle name="Comma 2 9 2 3 4" xfId="11889" xr:uid="{4A6C71F9-57D2-4398-8D50-B2E8CC9518A5}"/>
    <cellStyle name="Comma 2 9 2 3 4 2" xfId="22423" xr:uid="{12E59C19-BD29-42E2-982F-990F885EC4B6}"/>
    <cellStyle name="Comma 2 9 2 3 5" xfId="14541" xr:uid="{164E89FA-2FA5-4317-B32B-80AEB32743BF}"/>
    <cellStyle name="Comma 2 9 2 3 6" xfId="4001" xr:uid="{D3C97757-8B74-4004-8C3B-2E955824143A}"/>
    <cellStyle name="Comma 2 9 2 4" xfId="1270" xr:uid="{00000000-0005-0000-0000-0000FA040000}"/>
    <cellStyle name="Comma 2 9 2 4 2" xfId="6635" xr:uid="{0950C5B8-CDDC-459B-B162-FC539E5BF342}"/>
    <cellStyle name="Comma 2 9 2 4 2 2" xfId="17169" xr:uid="{043A04FA-C8F4-4B4C-980E-A6F5321161ED}"/>
    <cellStyle name="Comma 2 9 2 4 3" xfId="9263" xr:uid="{50DD7FBB-D686-4F8E-AE6D-EBC44B8F82A0}"/>
    <cellStyle name="Comma 2 9 2 4 3 2" xfId="19797" xr:uid="{D171C4E5-CA92-476C-86CA-F5FCED562032}"/>
    <cellStyle name="Comma 2 9 2 4 4" xfId="11890" xr:uid="{C2E9C6C2-07B1-489E-A2ED-D603F5F9FFEF}"/>
    <cellStyle name="Comma 2 9 2 4 4 2" xfId="22424" xr:uid="{07C1F6DF-B0ED-4279-8CDC-7B563859C623}"/>
    <cellStyle name="Comma 2 9 2 4 5" xfId="14542" xr:uid="{751A500A-17BE-47D6-9A63-9695D5696367}"/>
    <cellStyle name="Comma 2 9 2 4 6" xfId="4002" xr:uid="{DD9D2E59-3CD6-43A1-8E6F-7CF88D326B8C}"/>
    <cellStyle name="Comma 2 9 2 5" xfId="6631" xr:uid="{9E239671-3ADB-4149-875F-0403D16EB2BC}"/>
    <cellStyle name="Comma 2 9 2 5 2" xfId="17165" xr:uid="{736A3E40-A511-406A-8B72-513A0345D2C4}"/>
    <cellStyle name="Comma 2 9 2 6" xfId="9259" xr:uid="{EE1372B6-E753-4A8A-A320-DA2F64896154}"/>
    <cellStyle name="Comma 2 9 2 6 2" xfId="19793" xr:uid="{908D894E-67CA-40F4-B293-D6FD7F813635}"/>
    <cellStyle name="Comma 2 9 2 7" xfId="11886" xr:uid="{E97F20A4-B678-4152-9AF2-9F04FA885FA7}"/>
    <cellStyle name="Comma 2 9 2 7 2" xfId="22420" xr:uid="{86A28BA0-74EB-4785-B3B4-D55F66DA94C9}"/>
    <cellStyle name="Comma 2 9 2 8" xfId="14538" xr:uid="{07CBF3AD-E255-43DA-847D-71CFEAC162AE}"/>
    <cellStyle name="Comma 2 9 2 9" xfId="3998" xr:uid="{68A88B13-BCBB-411C-B497-CBF4AA6CAEEF}"/>
    <cellStyle name="Comma 2 9 3" xfId="1271" xr:uid="{00000000-0005-0000-0000-0000FB040000}"/>
    <cellStyle name="Comma 2 9 3 2" xfId="1272" xr:uid="{00000000-0005-0000-0000-0000FC040000}"/>
    <cellStyle name="Comma 2 9 3 2 2" xfId="1273" xr:uid="{00000000-0005-0000-0000-0000FD040000}"/>
    <cellStyle name="Comma 2 9 3 2 2 2" xfId="6638" xr:uid="{2476451B-E30E-4F20-91A1-C0040199AB51}"/>
    <cellStyle name="Comma 2 9 3 2 2 2 2" xfId="17172" xr:uid="{FEED9D39-1820-4D25-87F0-F6669BDBB5F0}"/>
    <cellStyle name="Comma 2 9 3 2 2 3" xfId="9266" xr:uid="{F671E03B-3448-4A78-AA0A-8ED1FB3BF5F6}"/>
    <cellStyle name="Comma 2 9 3 2 2 3 2" xfId="19800" xr:uid="{E89FCEA9-F5AE-4FBF-BDB7-D30AD5F48625}"/>
    <cellStyle name="Comma 2 9 3 2 2 4" xfId="11893" xr:uid="{FBE3D6AC-BF9E-4546-B318-A69061C9E6AF}"/>
    <cellStyle name="Comma 2 9 3 2 2 4 2" xfId="22427" xr:uid="{D8D86D1B-621D-445E-974B-3DA72AAA8A50}"/>
    <cellStyle name="Comma 2 9 3 2 2 5" xfId="14545" xr:uid="{3A069433-947E-42FC-8B37-5D09A6CAA7A1}"/>
    <cellStyle name="Comma 2 9 3 2 2 6" xfId="4005" xr:uid="{C38EDC14-1A7E-4357-AD37-4EA1259AB6A8}"/>
    <cellStyle name="Comma 2 9 3 2 3" xfId="6637" xr:uid="{95BBA467-8FF8-4C74-B1A8-0C5EF8705A69}"/>
    <cellStyle name="Comma 2 9 3 2 3 2" xfId="17171" xr:uid="{99698518-B596-4B3D-B732-21041C9C7F26}"/>
    <cellStyle name="Comma 2 9 3 2 4" xfId="9265" xr:uid="{41B70CE5-74AF-4FAE-AAB8-A40BC402FC96}"/>
    <cellStyle name="Comma 2 9 3 2 4 2" xfId="19799" xr:uid="{AAFAC07E-3C92-4F81-89A5-CADAB9C48065}"/>
    <cellStyle name="Comma 2 9 3 2 5" xfId="11892" xr:uid="{9D9BCDF7-0939-48D4-8B6A-D0907086F56C}"/>
    <cellStyle name="Comma 2 9 3 2 5 2" xfId="22426" xr:uid="{8C70BDC2-D482-4662-BFBD-CF5027167E21}"/>
    <cellStyle name="Comma 2 9 3 2 6" xfId="14544" xr:uid="{999FB7CF-5244-467D-8881-1BC9BC1F27CE}"/>
    <cellStyle name="Comma 2 9 3 2 7" xfId="4004" xr:uid="{345AEC30-3358-44DF-BC9C-B8B5053EBC6F}"/>
    <cellStyle name="Comma 2 9 3 3" xfId="1274" xr:uid="{00000000-0005-0000-0000-0000FE040000}"/>
    <cellStyle name="Comma 2 9 3 3 2" xfId="6639" xr:uid="{657000C1-28CF-4109-8D65-413EC16D211D}"/>
    <cellStyle name="Comma 2 9 3 3 2 2" xfId="17173" xr:uid="{42057702-3785-4672-B07C-9900C451FABD}"/>
    <cellStyle name="Comma 2 9 3 3 3" xfId="9267" xr:uid="{55110926-7F47-4AF2-A0DF-0DFDE3E2AA65}"/>
    <cellStyle name="Comma 2 9 3 3 3 2" xfId="19801" xr:uid="{1DCA3B9F-DD20-49BF-A64C-05E4291FC541}"/>
    <cellStyle name="Comma 2 9 3 3 4" xfId="11894" xr:uid="{1BC3A905-01D6-42AB-9282-8CCA8E941F32}"/>
    <cellStyle name="Comma 2 9 3 3 4 2" xfId="22428" xr:uid="{B01669C8-C9DA-4801-ABE4-10694AD938E1}"/>
    <cellStyle name="Comma 2 9 3 3 5" xfId="14546" xr:uid="{AA89D6A0-B7B1-48BC-8513-3F9DACCB8AA9}"/>
    <cellStyle name="Comma 2 9 3 3 6" xfId="4006" xr:uid="{3B68B38A-F0E7-41C5-B27D-4B5AEC2B6769}"/>
    <cellStyle name="Comma 2 9 3 4" xfId="1275" xr:uid="{00000000-0005-0000-0000-0000FF040000}"/>
    <cellStyle name="Comma 2 9 3 4 2" xfId="6640" xr:uid="{77281121-25C2-4350-B81F-4DEE57E0C73D}"/>
    <cellStyle name="Comma 2 9 3 4 2 2" xfId="17174" xr:uid="{ABE8D625-1D4D-487C-8359-FFB747CFFA1A}"/>
    <cellStyle name="Comma 2 9 3 4 3" xfId="9268" xr:uid="{25999402-F2E5-4E15-99ED-75AB1DDEDCA0}"/>
    <cellStyle name="Comma 2 9 3 4 3 2" xfId="19802" xr:uid="{E912F392-F7A2-42B2-9F70-9BCD36C54C7B}"/>
    <cellStyle name="Comma 2 9 3 4 4" xfId="11895" xr:uid="{4D54A11D-82EA-4C4E-BD94-FCD15E27F23A}"/>
    <cellStyle name="Comma 2 9 3 4 4 2" xfId="22429" xr:uid="{FB47FB30-5AD3-4584-89F9-5067E34A8C86}"/>
    <cellStyle name="Comma 2 9 3 4 5" xfId="14547" xr:uid="{35FE7381-D813-4573-8F6D-67CB6D8B7FAA}"/>
    <cellStyle name="Comma 2 9 3 4 6" xfId="4007" xr:uid="{A87343F7-A9CC-4922-9F89-1D923D0C829C}"/>
    <cellStyle name="Comma 2 9 3 5" xfId="6636" xr:uid="{245868AE-9B3C-4FEA-B7A9-F8C95462EE05}"/>
    <cellStyle name="Comma 2 9 3 5 2" xfId="17170" xr:uid="{B00EE5F5-D0E8-4C9A-A11C-B7658C8987C0}"/>
    <cellStyle name="Comma 2 9 3 6" xfId="9264" xr:uid="{A4BD4785-B54F-460F-8358-B5626EBFFBAE}"/>
    <cellStyle name="Comma 2 9 3 6 2" xfId="19798" xr:uid="{5DFFA266-4ED9-4203-A175-499B23A16162}"/>
    <cellStyle name="Comma 2 9 3 7" xfId="11891" xr:uid="{0EF5BB7D-4F39-468A-9287-BE7236AEFEFD}"/>
    <cellStyle name="Comma 2 9 3 7 2" xfId="22425" xr:uid="{1A16DCC5-003A-4F4B-BE3C-D25E7DB16EF7}"/>
    <cellStyle name="Comma 2 9 3 8" xfId="14543" xr:uid="{FE15946C-30D5-41E6-8EEA-235027088FA0}"/>
    <cellStyle name="Comma 2 9 3 9" xfId="4003" xr:uid="{CD728B06-3D08-4D28-A4DA-5F0B1611C072}"/>
    <cellStyle name="Comma 2 9 4" xfId="1276" xr:uid="{00000000-0005-0000-0000-000000050000}"/>
    <cellStyle name="Comma 2 9 4 2" xfId="1277" xr:uid="{00000000-0005-0000-0000-000001050000}"/>
    <cellStyle name="Comma 2 9 4 2 2" xfId="1278" xr:uid="{00000000-0005-0000-0000-000002050000}"/>
    <cellStyle name="Comma 2 9 4 2 2 2" xfId="6643" xr:uid="{18B935D0-1919-4E19-90DC-7566BF5E60C0}"/>
    <cellStyle name="Comma 2 9 4 2 2 2 2" xfId="17177" xr:uid="{B693B37E-5FAF-4F45-9D05-A0F41158A286}"/>
    <cellStyle name="Comma 2 9 4 2 2 3" xfId="9271" xr:uid="{0EC483A4-0048-4B0F-8F5F-D29229F66305}"/>
    <cellStyle name="Comma 2 9 4 2 2 3 2" xfId="19805" xr:uid="{457A631E-5A82-4BF4-8E68-BEE8F0D709A2}"/>
    <cellStyle name="Comma 2 9 4 2 2 4" xfId="11898" xr:uid="{2B897EE9-B0F3-4E3B-8ADA-5BB66CDE29AA}"/>
    <cellStyle name="Comma 2 9 4 2 2 4 2" xfId="22432" xr:uid="{9BEB2283-F946-446F-B281-855803DF5AEE}"/>
    <cellStyle name="Comma 2 9 4 2 2 5" xfId="14550" xr:uid="{E14E666C-0D17-4D2C-BDE6-24FE1F8AC37D}"/>
    <cellStyle name="Comma 2 9 4 2 2 6" xfId="4010" xr:uid="{A82479C0-826B-4486-80CB-5AABEFB29B5F}"/>
    <cellStyle name="Comma 2 9 4 2 3" xfId="6642" xr:uid="{0E275587-F3EE-42B3-AC2C-6E7F74418E42}"/>
    <cellStyle name="Comma 2 9 4 2 3 2" xfId="17176" xr:uid="{28FD1EB6-B565-4797-96D7-8F0FA2943215}"/>
    <cellStyle name="Comma 2 9 4 2 4" xfId="9270" xr:uid="{5BB2483D-FF40-4971-8173-8E987F0E82EB}"/>
    <cellStyle name="Comma 2 9 4 2 4 2" xfId="19804" xr:uid="{1ACDCEEB-F3B0-4B9C-8374-2D0DF8EB0213}"/>
    <cellStyle name="Comma 2 9 4 2 5" xfId="11897" xr:uid="{38FCFC0F-0F23-4086-A968-6586CB3D7FF2}"/>
    <cellStyle name="Comma 2 9 4 2 5 2" xfId="22431" xr:uid="{072B8E9D-3B30-4024-8B16-1AFB8E05EDD6}"/>
    <cellStyle name="Comma 2 9 4 2 6" xfId="14549" xr:uid="{1089407D-26F8-47E0-863B-4C4776A43E2E}"/>
    <cellStyle name="Comma 2 9 4 2 7" xfId="4009" xr:uid="{DF593365-0E42-45F7-B9CC-696A226954F7}"/>
    <cellStyle name="Comma 2 9 4 3" xfId="1279" xr:uid="{00000000-0005-0000-0000-000003050000}"/>
    <cellStyle name="Comma 2 9 4 3 2" xfId="6644" xr:uid="{2D8DEC7F-948B-4F5C-9234-9D42FE074C7E}"/>
    <cellStyle name="Comma 2 9 4 3 2 2" xfId="17178" xr:uid="{3C8270D8-1AA7-4A4F-9C62-8FA0D05EB60D}"/>
    <cellStyle name="Comma 2 9 4 3 3" xfId="9272" xr:uid="{DC33652B-2D56-4A76-AB9C-5B7BD20AC9E8}"/>
    <cellStyle name="Comma 2 9 4 3 3 2" xfId="19806" xr:uid="{3774E040-E7D8-4849-8A5D-808C209083C5}"/>
    <cellStyle name="Comma 2 9 4 3 4" xfId="11899" xr:uid="{7FB75283-18E0-4F56-8A25-C58EABBFC9F9}"/>
    <cellStyle name="Comma 2 9 4 3 4 2" xfId="22433" xr:uid="{F7BD651C-424C-4E88-8F77-C2AA138688D9}"/>
    <cellStyle name="Comma 2 9 4 3 5" xfId="14551" xr:uid="{C9838044-014E-4672-A3F0-9DC76315E640}"/>
    <cellStyle name="Comma 2 9 4 3 6" xfId="4011" xr:uid="{8D6B9154-5906-4FB6-AB10-ADF7B9D78172}"/>
    <cellStyle name="Comma 2 9 4 4" xfId="1280" xr:uid="{00000000-0005-0000-0000-000004050000}"/>
    <cellStyle name="Comma 2 9 4 4 2" xfId="6645" xr:uid="{EC1FE3EC-7917-419F-BF2C-4E69E0093231}"/>
    <cellStyle name="Comma 2 9 4 4 2 2" xfId="17179" xr:uid="{F87BFFD1-125A-4FCD-BF9C-1A19BAD2E0A0}"/>
    <cellStyle name="Comma 2 9 4 4 3" xfId="9273" xr:uid="{9CEF9977-BAEA-4B49-A35B-88EA1E94358B}"/>
    <cellStyle name="Comma 2 9 4 4 3 2" xfId="19807" xr:uid="{C2EB5DCC-A534-43E0-BE1F-5BE7FC20F455}"/>
    <cellStyle name="Comma 2 9 4 4 4" xfId="11900" xr:uid="{7DB68608-8FB5-449A-8E06-898DDAE121F9}"/>
    <cellStyle name="Comma 2 9 4 4 4 2" xfId="22434" xr:uid="{8C099D9F-B875-4E2D-BE3E-D7130C56A5B2}"/>
    <cellStyle name="Comma 2 9 4 4 5" xfId="14552" xr:uid="{51EC72CE-A6BC-4EE7-A1D9-1DF55B68E464}"/>
    <cellStyle name="Comma 2 9 4 4 6" xfId="4012" xr:uid="{57343197-A63C-4100-92D6-C90DFAF528F9}"/>
    <cellStyle name="Comma 2 9 4 5" xfId="6641" xr:uid="{02A7816F-B121-4639-AA15-5DB0525CD0D5}"/>
    <cellStyle name="Comma 2 9 4 5 2" xfId="17175" xr:uid="{E6AB0DB0-E31C-4F2E-BEAF-FB4DA9EF269A}"/>
    <cellStyle name="Comma 2 9 4 6" xfId="9269" xr:uid="{163EEA3C-2953-4974-9DFD-1A3A8330CDBA}"/>
    <cellStyle name="Comma 2 9 4 6 2" xfId="19803" xr:uid="{4AB553DC-8A89-4D13-BF0E-F6E2213B9EA1}"/>
    <cellStyle name="Comma 2 9 4 7" xfId="11896" xr:uid="{3EA7C694-F34F-452C-8F43-AEF3F67A7E2C}"/>
    <cellStyle name="Comma 2 9 4 7 2" xfId="22430" xr:uid="{12A3E6D2-7BDB-4AB1-A998-CF061DC0C73E}"/>
    <cellStyle name="Comma 2 9 4 8" xfId="14548" xr:uid="{17579B1C-4332-44F6-B156-DE982734E7FC}"/>
    <cellStyle name="Comma 2 9 4 9" xfId="4008" xr:uid="{EB2E1674-6BFD-4D39-9663-CCFA12A4BE5C}"/>
    <cellStyle name="Comma 2 9 5" xfId="1281" xr:uid="{00000000-0005-0000-0000-000005050000}"/>
    <cellStyle name="Comma 2 9 5 2" xfId="1282" xr:uid="{00000000-0005-0000-0000-000006050000}"/>
    <cellStyle name="Comma 2 9 5 2 2" xfId="1283" xr:uid="{00000000-0005-0000-0000-000007050000}"/>
    <cellStyle name="Comma 2 9 5 2 2 2" xfId="6648" xr:uid="{461832D6-E3D1-4F51-ACAD-ABDEC273CE5F}"/>
    <cellStyle name="Comma 2 9 5 2 2 2 2" xfId="17182" xr:uid="{D1622227-CE92-4AFC-8BFE-254D44B66B42}"/>
    <cellStyle name="Comma 2 9 5 2 2 3" xfId="9276" xr:uid="{DE19AC08-D440-4B56-A909-615373FA4928}"/>
    <cellStyle name="Comma 2 9 5 2 2 3 2" xfId="19810" xr:uid="{59C15B2A-8171-45EC-8815-17A51CFED786}"/>
    <cellStyle name="Comma 2 9 5 2 2 4" xfId="11903" xr:uid="{3A4C701A-1BF2-4354-9410-E6EE2BFD0577}"/>
    <cellStyle name="Comma 2 9 5 2 2 4 2" xfId="22437" xr:uid="{7E474C73-0D31-411F-A0BB-79DE0FF7620C}"/>
    <cellStyle name="Comma 2 9 5 2 2 5" xfId="14555" xr:uid="{5B917FA2-B8C2-4D35-B52D-3F0DC2EFD508}"/>
    <cellStyle name="Comma 2 9 5 2 2 6" xfId="4015" xr:uid="{00B204C7-D95A-485B-A789-332F9D0258B0}"/>
    <cellStyle name="Comma 2 9 5 2 3" xfId="6647" xr:uid="{9B31725A-A587-4C6A-8746-62EF414C7741}"/>
    <cellStyle name="Comma 2 9 5 2 3 2" xfId="17181" xr:uid="{F6D7080B-6067-468D-89EC-77C2F29DBBBD}"/>
    <cellStyle name="Comma 2 9 5 2 4" xfId="9275" xr:uid="{E8A67C63-3AED-4A44-AAFE-47C9FE60E540}"/>
    <cellStyle name="Comma 2 9 5 2 4 2" xfId="19809" xr:uid="{89C77599-449B-4321-A24A-94D75FC682BD}"/>
    <cellStyle name="Comma 2 9 5 2 5" xfId="11902" xr:uid="{855EA24D-C201-4964-BE08-F676E96562CB}"/>
    <cellStyle name="Comma 2 9 5 2 5 2" xfId="22436" xr:uid="{A24C90B9-2BFA-47C7-A92F-A0D51476CE03}"/>
    <cellStyle name="Comma 2 9 5 2 6" xfId="14554" xr:uid="{14E01875-B967-43F0-A43D-5F538C76E1F6}"/>
    <cellStyle name="Comma 2 9 5 2 7" xfId="4014" xr:uid="{9F0B33CC-94C4-470F-87AE-BF4D97F93093}"/>
    <cellStyle name="Comma 2 9 5 3" xfId="1284" xr:uid="{00000000-0005-0000-0000-000008050000}"/>
    <cellStyle name="Comma 2 9 5 3 2" xfId="6649" xr:uid="{B67A2352-517F-4E1F-817E-5C4AEA52EE8A}"/>
    <cellStyle name="Comma 2 9 5 3 2 2" xfId="17183" xr:uid="{E7564E88-B438-486F-BD7D-B684648CA665}"/>
    <cellStyle name="Comma 2 9 5 3 3" xfId="9277" xr:uid="{F6DC0981-0498-42CF-B824-FE566A5A3A66}"/>
    <cellStyle name="Comma 2 9 5 3 3 2" xfId="19811" xr:uid="{DA543709-1CF4-4DE9-B35D-A25C7C45EFC1}"/>
    <cellStyle name="Comma 2 9 5 3 4" xfId="11904" xr:uid="{0265931E-65DF-4175-8C67-2F1E607CCDD7}"/>
    <cellStyle name="Comma 2 9 5 3 4 2" xfId="22438" xr:uid="{718CE3FF-699A-4482-8854-9EF2C33457CD}"/>
    <cellStyle name="Comma 2 9 5 3 5" xfId="14556" xr:uid="{79333032-4143-4392-9EB2-2EDD43D162E9}"/>
    <cellStyle name="Comma 2 9 5 3 6" xfId="4016" xr:uid="{AD8E8D4C-B6C2-4E15-839A-B426A69949AA}"/>
    <cellStyle name="Comma 2 9 5 4" xfId="1285" xr:uid="{00000000-0005-0000-0000-000009050000}"/>
    <cellStyle name="Comma 2 9 5 4 2" xfId="6650" xr:uid="{2AB37D02-F3E5-4BFF-996C-F4E60EC322E6}"/>
    <cellStyle name="Comma 2 9 5 4 2 2" xfId="17184" xr:uid="{EF2F64FD-47A4-40FA-8EE9-799DC171BCE8}"/>
    <cellStyle name="Comma 2 9 5 4 3" xfId="9278" xr:uid="{7F27ADFE-9732-43BD-B89A-E587C405287A}"/>
    <cellStyle name="Comma 2 9 5 4 3 2" xfId="19812" xr:uid="{B2DE6B4E-CD89-4698-95CF-B8F602188AD1}"/>
    <cellStyle name="Comma 2 9 5 4 4" xfId="11905" xr:uid="{EAC5D0A4-52E2-431A-8E72-CD16A145ABB5}"/>
    <cellStyle name="Comma 2 9 5 4 4 2" xfId="22439" xr:uid="{1CA117B2-5175-44BA-841D-BED00583D0BF}"/>
    <cellStyle name="Comma 2 9 5 4 5" xfId="14557" xr:uid="{270C6163-41FD-443A-9E4A-35A674EA9108}"/>
    <cellStyle name="Comma 2 9 5 4 6" xfId="4017" xr:uid="{354B5E8D-9DA0-4005-8C1E-6B8AE4CDBD01}"/>
    <cellStyle name="Comma 2 9 5 5" xfId="6646" xr:uid="{C5D0C63B-66D5-4CBC-9609-1A2B6834ABAF}"/>
    <cellStyle name="Comma 2 9 5 5 2" xfId="17180" xr:uid="{A4D5E8FA-C795-4005-B45B-94090B445757}"/>
    <cellStyle name="Comma 2 9 5 6" xfId="9274" xr:uid="{05C02A01-8E4A-4836-9857-0776C13A5135}"/>
    <cellStyle name="Comma 2 9 5 6 2" xfId="19808" xr:uid="{B77DCE66-EBF0-441D-9B0F-8F45FC916FE6}"/>
    <cellStyle name="Comma 2 9 5 7" xfId="11901" xr:uid="{39C1FFF1-E5E5-439B-B7A8-DB4EB033589C}"/>
    <cellStyle name="Comma 2 9 5 7 2" xfId="22435" xr:uid="{12FFBCE2-7346-4BF5-B198-E1CF2A4EEC00}"/>
    <cellStyle name="Comma 2 9 5 8" xfId="14553" xr:uid="{72EFFA04-6F28-4950-8078-D879829D90B2}"/>
    <cellStyle name="Comma 2 9 5 9" xfId="4013" xr:uid="{83068931-6E97-4AC2-9159-BB7613ADBEA6}"/>
    <cellStyle name="Comma 2 9 6" xfId="1286" xr:uid="{00000000-0005-0000-0000-00000A050000}"/>
    <cellStyle name="Comma 2 9 6 2" xfId="1287" xr:uid="{00000000-0005-0000-0000-00000B050000}"/>
    <cellStyle name="Comma 2 9 6 2 2" xfId="6652" xr:uid="{E6779D7E-013D-4694-8E18-EC0CF20AB3BD}"/>
    <cellStyle name="Comma 2 9 6 2 2 2" xfId="17186" xr:uid="{C71AC115-3DEE-480E-97F2-289E6C5FD198}"/>
    <cellStyle name="Comma 2 9 6 2 3" xfId="9280" xr:uid="{4C864578-81F9-4AF0-A43A-7873E1713E14}"/>
    <cellStyle name="Comma 2 9 6 2 3 2" xfId="19814" xr:uid="{9F31E0D8-5E50-4F85-AE02-8976DFB29A97}"/>
    <cellStyle name="Comma 2 9 6 2 4" xfId="11907" xr:uid="{15C04761-403D-49F3-86AC-FBEC629A9B3E}"/>
    <cellStyle name="Comma 2 9 6 2 4 2" xfId="22441" xr:uid="{59A465EC-4CA6-4BAD-AEC0-F6D361917F18}"/>
    <cellStyle name="Comma 2 9 6 2 5" xfId="14559" xr:uid="{85FCACBC-F3F9-49A1-9A7D-39D21843E223}"/>
    <cellStyle name="Comma 2 9 6 2 6" xfId="4019" xr:uid="{D44D1FB8-7F6B-4949-AC3B-A05E18AC82A2}"/>
    <cellStyle name="Comma 2 9 6 3" xfId="1288" xr:uid="{00000000-0005-0000-0000-00000C050000}"/>
    <cellStyle name="Comma 2 9 6 3 2" xfId="6653" xr:uid="{C560F71E-99A5-42E7-9273-67D88E4CA12A}"/>
    <cellStyle name="Comma 2 9 6 3 2 2" xfId="17187" xr:uid="{F38DEEA6-8E23-4011-897E-BA2012FA01FB}"/>
    <cellStyle name="Comma 2 9 6 3 3" xfId="9281" xr:uid="{FECCE2C4-F4F0-4B85-8AD8-E305648457BD}"/>
    <cellStyle name="Comma 2 9 6 3 3 2" xfId="19815" xr:uid="{CDE49320-5D9A-43C3-BF7F-163B72C92561}"/>
    <cellStyle name="Comma 2 9 6 3 4" xfId="11908" xr:uid="{F97B7F3A-1F0A-4E42-9CB4-BC07862A081E}"/>
    <cellStyle name="Comma 2 9 6 3 4 2" xfId="22442" xr:uid="{B1C7EB1E-6ACA-4586-9FBB-B17CD47D1655}"/>
    <cellStyle name="Comma 2 9 6 3 5" xfId="14560" xr:uid="{023396D6-EAE2-4025-AB20-F5438EC542C5}"/>
    <cellStyle name="Comma 2 9 6 3 6" xfId="4020" xr:uid="{AE74C8FC-E39B-4587-A494-A0D6F05490AD}"/>
    <cellStyle name="Comma 2 9 6 4" xfId="6651" xr:uid="{40E6A83D-171F-4E4B-81FE-C44B3565730F}"/>
    <cellStyle name="Comma 2 9 6 4 2" xfId="17185" xr:uid="{37D7E1A8-B4FC-425D-AF83-2B85202B62E8}"/>
    <cellStyle name="Comma 2 9 6 5" xfId="9279" xr:uid="{CEC7EC91-2E63-4EAA-9447-550E1B0147A1}"/>
    <cellStyle name="Comma 2 9 6 5 2" xfId="19813" xr:uid="{E88FFA36-BF3B-4909-9F45-2357DA6FC470}"/>
    <cellStyle name="Comma 2 9 6 6" xfId="11906" xr:uid="{55FFE761-FA2F-4034-BD57-8F513323AD41}"/>
    <cellStyle name="Comma 2 9 6 6 2" xfId="22440" xr:uid="{A59E8996-DE03-4705-9115-5E13F5EADE8C}"/>
    <cellStyle name="Comma 2 9 6 7" xfId="14558" xr:uid="{A65B29C8-CD9E-4736-A689-72FF3D2B8611}"/>
    <cellStyle name="Comma 2 9 6 8" xfId="4018" xr:uid="{28EB9EF4-EE01-4ADE-A4A9-747CB6EE53E0}"/>
    <cellStyle name="Comma 2 9 7" xfId="1289" xr:uid="{00000000-0005-0000-0000-00000D050000}"/>
    <cellStyle name="Comma 2 9 7 2" xfId="1290" xr:uid="{00000000-0005-0000-0000-00000E050000}"/>
    <cellStyle name="Comma 2 9 7 2 2" xfId="6655" xr:uid="{50ECC9A3-F006-4D58-9720-5127A9F8720F}"/>
    <cellStyle name="Comma 2 9 7 2 2 2" xfId="17189" xr:uid="{E5BC7C38-E4C3-4919-A990-58F41345C35F}"/>
    <cellStyle name="Comma 2 9 7 2 3" xfId="9283" xr:uid="{54A5BD37-C0B2-4AED-BDC4-95F61851879C}"/>
    <cellStyle name="Comma 2 9 7 2 3 2" xfId="19817" xr:uid="{8AE278BB-48EF-4FD6-9844-9A7ACCD5D64B}"/>
    <cellStyle name="Comma 2 9 7 2 4" xfId="11910" xr:uid="{FF06FE62-E3EC-4D8C-8EA6-94AA1F0485C4}"/>
    <cellStyle name="Comma 2 9 7 2 4 2" xfId="22444" xr:uid="{981B972F-2170-4A65-880F-F858F99EBBF4}"/>
    <cellStyle name="Comma 2 9 7 2 5" xfId="14562" xr:uid="{F890E7FB-A0AF-4AB1-9A71-33803217B86C}"/>
    <cellStyle name="Comma 2 9 7 2 6" xfId="4022" xr:uid="{FBE8DAA4-CA4B-475D-A55E-181B33D40591}"/>
    <cellStyle name="Comma 2 9 7 3" xfId="6654" xr:uid="{D625E4F6-3F47-407C-A7FD-C8F000354906}"/>
    <cellStyle name="Comma 2 9 7 3 2" xfId="17188" xr:uid="{6A74B5CE-66AF-432F-8BB7-83D39EF7131A}"/>
    <cellStyle name="Comma 2 9 7 4" xfId="9282" xr:uid="{35C564B8-B5CD-407F-87CE-835EE5DC1D1C}"/>
    <cellStyle name="Comma 2 9 7 4 2" xfId="19816" xr:uid="{32346630-1DF3-46E6-A471-473A48A8BA33}"/>
    <cellStyle name="Comma 2 9 7 5" xfId="11909" xr:uid="{4BE439A2-C920-4E79-9761-1E15710E6D07}"/>
    <cellStyle name="Comma 2 9 7 5 2" xfId="22443" xr:uid="{E1A36D29-ABF7-48CE-B210-788802D43247}"/>
    <cellStyle name="Comma 2 9 7 6" xfId="14561" xr:uid="{00000065-6CCD-46C9-BD79-474CFA97BABE}"/>
    <cellStyle name="Comma 2 9 7 7" xfId="4021" xr:uid="{902D4F18-3C9C-4A68-84C1-959F7CF4BB6B}"/>
    <cellStyle name="Comma 2 9 8" xfId="1291" xr:uid="{00000000-0005-0000-0000-00000F050000}"/>
    <cellStyle name="Comma 2 9 8 2" xfId="6656" xr:uid="{DC7D114C-86B1-4B9F-A619-1A6FC7EC7105}"/>
    <cellStyle name="Comma 2 9 8 2 2" xfId="17190" xr:uid="{352A6626-9887-4C39-B942-2A741587606E}"/>
    <cellStyle name="Comma 2 9 8 3" xfId="9284" xr:uid="{90606A0D-5EEC-4275-B41B-50ABF0A33E84}"/>
    <cellStyle name="Comma 2 9 8 3 2" xfId="19818" xr:uid="{E5F1270E-52AC-40C1-92CB-9609EE53294B}"/>
    <cellStyle name="Comma 2 9 8 4" xfId="11911" xr:uid="{229D5E00-CF95-43A9-8FA4-E7C52C81C4EF}"/>
    <cellStyle name="Comma 2 9 8 4 2" xfId="22445" xr:uid="{BFC77258-54CF-40E6-86BC-5FC45F85F2D5}"/>
    <cellStyle name="Comma 2 9 8 5" xfId="14563" xr:uid="{F20E8271-AF6A-4C28-A6A2-0F2888BDE25D}"/>
    <cellStyle name="Comma 2 9 8 6" xfId="4023" xr:uid="{9CB27DEC-579E-492F-B7E8-1EFE174A4727}"/>
    <cellStyle name="Comma 2 9 9" xfId="1292" xr:uid="{00000000-0005-0000-0000-000010050000}"/>
    <cellStyle name="Comma 2 9 9 2" xfId="6657" xr:uid="{DB7C6973-1A41-428F-B450-1A371F842597}"/>
    <cellStyle name="Comma 2 9 9 2 2" xfId="17191" xr:uid="{3F54D7C0-0D9E-492E-8E49-C215DBE179A2}"/>
    <cellStyle name="Comma 2 9 9 3" xfId="9285" xr:uid="{E3B12563-8DE6-4E49-8354-4293F02EC1BA}"/>
    <cellStyle name="Comma 2 9 9 3 2" xfId="19819" xr:uid="{2071E2C8-7237-40D9-B320-E2C7FAB798A6}"/>
    <cellStyle name="Comma 2 9 9 4" xfId="11912" xr:uid="{256C81A0-32ED-4FD2-8542-B18015B16A2B}"/>
    <cellStyle name="Comma 2 9 9 4 2" xfId="22446" xr:uid="{13B97D8D-0DC2-4879-89CF-E6F9575CF07D}"/>
    <cellStyle name="Comma 2 9 9 5" xfId="14564" xr:uid="{4A839AA8-92EA-440B-A538-39F9D42EEC56}"/>
    <cellStyle name="Comma 2 9 9 6" xfId="4024" xr:uid="{2CE0160B-D2A8-4058-8CCE-DFCC884A9C0E}"/>
    <cellStyle name="Comma 3" xfId="57" xr:uid="{00000000-0005-0000-0000-000011050000}"/>
    <cellStyle name="Comma 3 10" xfId="1294" xr:uid="{00000000-0005-0000-0000-000012050000}"/>
    <cellStyle name="Comma 3 10 2" xfId="1295" xr:uid="{00000000-0005-0000-0000-000013050000}"/>
    <cellStyle name="Comma 3 10 2 2" xfId="6660" xr:uid="{84F91448-6A32-4D13-9830-19DF71962B6F}"/>
    <cellStyle name="Comma 3 10 2 2 2" xfId="17194" xr:uid="{78289B63-3142-47A4-9629-8072167895B0}"/>
    <cellStyle name="Comma 3 10 2 3" xfId="9288" xr:uid="{371C1368-4CD4-43C2-B66B-8385D9DA2DFF}"/>
    <cellStyle name="Comma 3 10 2 3 2" xfId="19822" xr:uid="{2368C22C-45EA-4FB2-A663-E89655865E1E}"/>
    <cellStyle name="Comma 3 10 2 4" xfId="11915" xr:uid="{1B5A92BC-2D32-4CCA-8E92-B9EED9DF7B6A}"/>
    <cellStyle name="Comma 3 10 2 4 2" xfId="22449" xr:uid="{7E61288A-D387-41C6-BEA8-8BC545D142D3}"/>
    <cellStyle name="Comma 3 10 2 5" xfId="14567" xr:uid="{C50E9209-3254-4074-9FCB-528673D54E47}"/>
    <cellStyle name="Comma 3 10 2 6" xfId="4027" xr:uid="{F9E4AA06-1E9B-45BF-90CE-7FDFE21AD9BE}"/>
    <cellStyle name="Comma 3 10 3" xfId="1296" xr:uid="{00000000-0005-0000-0000-000014050000}"/>
    <cellStyle name="Comma 3 10 3 2" xfId="6661" xr:uid="{3371FE98-18BE-4BE7-907D-7FE1C03B23E1}"/>
    <cellStyle name="Comma 3 10 3 2 2" xfId="17195" xr:uid="{10C41C7F-A028-410D-9C07-1A5E6BEB8C03}"/>
    <cellStyle name="Comma 3 10 3 3" xfId="9289" xr:uid="{062A82E7-C010-41F7-96A7-C67EEA83B8AD}"/>
    <cellStyle name="Comma 3 10 3 3 2" xfId="19823" xr:uid="{6B8CAD93-052A-4EAD-BC6B-26C19A2DC4E5}"/>
    <cellStyle name="Comma 3 10 3 4" xfId="11916" xr:uid="{39054819-158E-4800-8EB8-E3C41A3C3291}"/>
    <cellStyle name="Comma 3 10 3 4 2" xfId="22450" xr:uid="{0B000D09-AC59-4C09-A3D5-BB9C4E84CA0B}"/>
    <cellStyle name="Comma 3 10 3 5" xfId="14568" xr:uid="{167C2D2B-09B6-4727-9FF9-2A81B57930C8}"/>
    <cellStyle name="Comma 3 10 3 6" xfId="4028" xr:uid="{52EDA82D-944C-40FE-AC44-195C7D18DB11}"/>
    <cellStyle name="Comma 3 10 4" xfId="6659" xr:uid="{811280CA-D5E2-4AF7-82B3-F3BBB4D9AC5F}"/>
    <cellStyle name="Comma 3 10 4 2" xfId="17193" xr:uid="{4FD5C722-0684-4D25-99D2-52877FC3E133}"/>
    <cellStyle name="Comma 3 10 5" xfId="9287" xr:uid="{8D038A23-B7C1-4BEA-9113-1EFC0DCF8845}"/>
    <cellStyle name="Comma 3 10 5 2" xfId="19821" xr:uid="{00EAF345-BE80-4025-A0E3-835297468C81}"/>
    <cellStyle name="Comma 3 10 6" xfId="11914" xr:uid="{90062864-3485-4E91-A2FB-29C85A446B11}"/>
    <cellStyle name="Comma 3 10 6 2" xfId="22448" xr:uid="{1E33F068-D18C-4FAD-9B48-3D8F59E957C4}"/>
    <cellStyle name="Comma 3 10 7" xfId="14566" xr:uid="{97C8E44C-FFD1-40EA-AA3A-F601862EDEBE}"/>
    <cellStyle name="Comma 3 10 8" xfId="4026" xr:uid="{940CF6B4-825E-481F-AB58-A6E44298CDF1}"/>
    <cellStyle name="Comma 3 11" xfId="1297" xr:uid="{00000000-0005-0000-0000-000015050000}"/>
    <cellStyle name="Comma 3 11 2" xfId="1298" xr:uid="{00000000-0005-0000-0000-000016050000}"/>
    <cellStyle name="Comma 3 11 2 2" xfId="6663" xr:uid="{74D78B19-C8CB-4060-90E6-FF694D7E00AD}"/>
    <cellStyle name="Comma 3 11 2 2 2" xfId="17197" xr:uid="{4C131400-AFE7-4CA1-923A-3A033309F884}"/>
    <cellStyle name="Comma 3 11 2 3" xfId="9291" xr:uid="{B1978BA1-661F-4755-8932-B3B84500D3F5}"/>
    <cellStyle name="Comma 3 11 2 3 2" xfId="19825" xr:uid="{62583453-49E5-4648-A88F-57D6D216103E}"/>
    <cellStyle name="Comma 3 11 2 4" xfId="11918" xr:uid="{50BE417F-8D70-47BD-AC56-357D7E4C6E56}"/>
    <cellStyle name="Comma 3 11 2 4 2" xfId="22452" xr:uid="{87B790CA-C8AD-4C96-BD94-E97112C9E39C}"/>
    <cellStyle name="Comma 3 11 2 5" xfId="14570" xr:uid="{84F2D722-8033-4635-A70B-4CFD50FE0C76}"/>
    <cellStyle name="Comma 3 11 2 6" xfId="4030" xr:uid="{66CBE099-C420-4210-9C07-54F910F9825F}"/>
    <cellStyle name="Comma 3 11 3" xfId="6662" xr:uid="{D03D272B-8F11-4C5C-9D01-9F67787D6058}"/>
    <cellStyle name="Comma 3 11 3 2" xfId="17196" xr:uid="{2BED6FA0-7B80-4F1B-BCFE-A2F3FA00E28F}"/>
    <cellStyle name="Comma 3 11 4" xfId="9290" xr:uid="{2C470EBE-AC09-41C9-94B4-054AFBD58824}"/>
    <cellStyle name="Comma 3 11 4 2" xfId="19824" xr:uid="{5BCEA8F4-7F56-4518-BAD8-47DE7F27C5B5}"/>
    <cellStyle name="Comma 3 11 5" xfId="11917" xr:uid="{764EC436-11F8-447A-8E85-EA4C88C27C18}"/>
    <cellStyle name="Comma 3 11 5 2" xfId="22451" xr:uid="{89F4B218-E427-4E1B-A25E-77B6780FFEB5}"/>
    <cellStyle name="Comma 3 11 6" xfId="14569" xr:uid="{8A631B4C-1E51-4101-ADFE-2E1403EADA61}"/>
    <cellStyle name="Comma 3 11 7" xfId="4029" xr:uid="{61559227-63F5-47F5-9D71-7A70E43C09C6}"/>
    <cellStyle name="Comma 3 12" xfId="1299" xr:uid="{00000000-0005-0000-0000-000017050000}"/>
    <cellStyle name="Comma 3 12 2" xfId="6664" xr:uid="{381DD52E-53A4-4DC3-B186-0863C42F368C}"/>
    <cellStyle name="Comma 3 12 2 2" xfId="17198" xr:uid="{BCA227C7-FD66-47C1-9E14-2F767F034D93}"/>
    <cellStyle name="Comma 3 12 3" xfId="9292" xr:uid="{29541110-A2E5-493C-A5CE-0230CD8959AD}"/>
    <cellStyle name="Comma 3 12 3 2" xfId="19826" xr:uid="{5AC8CA7E-9812-42A8-820D-6B2AAA5BA26E}"/>
    <cellStyle name="Comma 3 12 4" xfId="11919" xr:uid="{9B68A40D-BFCB-48B1-B8C1-29A572C7986D}"/>
    <cellStyle name="Comma 3 12 4 2" xfId="22453" xr:uid="{24A87069-5904-4805-A7DC-DCB46476B65F}"/>
    <cellStyle name="Comma 3 12 5" xfId="14571" xr:uid="{99B9BFC8-FE9E-40FD-B7B8-17005B87AD69}"/>
    <cellStyle name="Comma 3 12 6" xfId="4031" xr:uid="{9040ABD8-0E96-437C-A347-9AFCCD7D1B2A}"/>
    <cellStyle name="Comma 3 13" xfId="1300" xr:uid="{00000000-0005-0000-0000-000018050000}"/>
    <cellStyle name="Comma 3 13 2" xfId="6665" xr:uid="{264A20C4-7EFF-4DAF-A1C2-AD927D9C2049}"/>
    <cellStyle name="Comma 3 13 2 2" xfId="17199" xr:uid="{527C115A-7F9D-4EDA-991A-AE7D251EC29A}"/>
    <cellStyle name="Comma 3 13 3" xfId="9293" xr:uid="{F3C638F2-BD99-4A34-BCCB-498205BF6E5F}"/>
    <cellStyle name="Comma 3 13 3 2" xfId="19827" xr:uid="{0015A781-6C4D-4DC0-940B-0EBACF65F0F0}"/>
    <cellStyle name="Comma 3 13 4" xfId="11920" xr:uid="{A7D4101A-9CD0-4FE1-BC89-388E1C51B58E}"/>
    <cellStyle name="Comma 3 13 4 2" xfId="22454" xr:uid="{323C18FB-FC91-458A-87EB-84259EEAAAB4}"/>
    <cellStyle name="Comma 3 13 5" xfId="14572" xr:uid="{CE1E2F57-AF57-4C11-B5BE-6F38E95E0DD5}"/>
    <cellStyle name="Comma 3 13 6" xfId="4032" xr:uid="{51F23C64-81B7-4227-B464-730FFF1F4FFD}"/>
    <cellStyle name="Comma 3 14" xfId="1301" xr:uid="{00000000-0005-0000-0000-000019050000}"/>
    <cellStyle name="Comma 3 14 2" xfId="6666" xr:uid="{444358CA-53AB-4524-B65B-43E605D7B1AD}"/>
    <cellStyle name="Comma 3 14 2 2" xfId="17200" xr:uid="{D71F7FCA-E4EF-4D3D-BE8B-9DD6303E5714}"/>
    <cellStyle name="Comma 3 14 3" xfId="9294" xr:uid="{CB30D8B7-96A0-4DF3-9333-2377A22287AC}"/>
    <cellStyle name="Comma 3 14 3 2" xfId="19828" xr:uid="{68A1D5BB-B423-40EC-8DE2-2C265CD9DBD6}"/>
    <cellStyle name="Comma 3 14 4" xfId="11921" xr:uid="{CE46DA50-2BD8-4A19-9194-ECED56129228}"/>
    <cellStyle name="Comma 3 14 4 2" xfId="22455" xr:uid="{8C02F95D-5A0E-4A25-A3B1-6D17C23DEC29}"/>
    <cellStyle name="Comma 3 14 5" xfId="14573" xr:uid="{220F74BB-6D0B-41F8-9577-DB936F6D1413}"/>
    <cellStyle name="Comma 3 14 6" xfId="4033" xr:uid="{99DF7369-2A49-4DA5-A5E5-CD9400910FF4}"/>
    <cellStyle name="Comma 3 15" xfId="2575" xr:uid="{00000000-0005-0000-0000-00001A050000}"/>
    <cellStyle name="Comma 3 15 2" xfId="7900" xr:uid="{199AFCE2-2082-4395-9446-A7301ED1514F}"/>
    <cellStyle name="Comma 3 15 2 2" xfId="18434" xr:uid="{C57230AE-D29A-42B9-9DFA-1444393CE904}"/>
    <cellStyle name="Comma 3 15 3" xfId="10528" xr:uid="{1A1218E6-341E-48CD-B717-5B845D645455}"/>
    <cellStyle name="Comma 3 15 3 2" xfId="21062" xr:uid="{92DE7526-BF04-4E82-B8E0-746A8AEAC26B}"/>
    <cellStyle name="Comma 3 15 4" xfId="13155" xr:uid="{53B5E5C8-25E7-4A6E-9222-A494B464A593}"/>
    <cellStyle name="Comma 3 15 4 2" xfId="23689" xr:uid="{E36232FF-6A54-406B-BAFF-0B97F577D48B}"/>
    <cellStyle name="Comma 3 15 5" xfId="15807" xr:uid="{4A4E44E4-ADF8-4AAF-9718-6063FA19D2EC}"/>
    <cellStyle name="Comma 3 15 6" xfId="5268" xr:uid="{E6F7AA34-12C6-4C7A-AF26-434EC50AC8E5}"/>
    <cellStyle name="Comma 3 16" xfId="2635" xr:uid="{00000000-0005-0000-0000-00001B050000}"/>
    <cellStyle name="Comma 3 16 2" xfId="7954" xr:uid="{E1332DDB-94E7-4032-BCE2-BBB01C880455}"/>
    <cellStyle name="Comma 3 16 2 2" xfId="18488" xr:uid="{E50584DD-3B9D-4104-B1FE-7E513CF5545D}"/>
    <cellStyle name="Comma 3 16 3" xfId="10582" xr:uid="{A07C10D0-4A82-4196-BA2F-B619BCD4B22B}"/>
    <cellStyle name="Comma 3 16 3 2" xfId="21116" xr:uid="{DBAA138C-66D9-4FA1-B081-1CD23F61CB3F}"/>
    <cellStyle name="Comma 3 16 4" xfId="13209" xr:uid="{97153553-3231-484E-9D64-2604FFC9AC16}"/>
    <cellStyle name="Comma 3 16 4 2" xfId="23743" xr:uid="{FC343115-EA1D-4887-A31F-44E02C110707}"/>
    <cellStyle name="Comma 3 16 5" xfId="15861" xr:uid="{C6CB002D-DA60-4A63-A0CD-0918147B0551}"/>
    <cellStyle name="Comma 3 16 6" xfId="5322" xr:uid="{604300BD-02F6-4A7E-849B-3BA5EE13AC4B}"/>
    <cellStyle name="Comma 3 17" xfId="1293" xr:uid="{00000000-0005-0000-0000-00001C050000}"/>
    <cellStyle name="Comma 3 17 2" xfId="6658" xr:uid="{C2597C99-6DDF-42F7-8A62-9E1FDC9EBFFE}"/>
    <cellStyle name="Comma 3 17 2 2" xfId="17192" xr:uid="{99217F25-5C67-4AB3-B73A-FB9480BD43D7}"/>
    <cellStyle name="Comma 3 17 3" xfId="9286" xr:uid="{D6E068DE-5505-4612-896B-A4EBB4565F6B}"/>
    <cellStyle name="Comma 3 17 3 2" xfId="19820" xr:uid="{7BFCB61B-F8A3-40D5-8441-B45075FFE75C}"/>
    <cellStyle name="Comma 3 17 4" xfId="11913" xr:uid="{806C641B-B7EB-4787-ABEF-52AB08F24F58}"/>
    <cellStyle name="Comma 3 17 4 2" xfId="22447" xr:uid="{DAFCFED9-FA75-4BCF-852E-995E7A619BF6}"/>
    <cellStyle name="Comma 3 17 5" xfId="14565" xr:uid="{25EFF81B-0A9B-44AA-91E4-7E91CD46F86D}"/>
    <cellStyle name="Comma 3 17 6" xfId="4025" xr:uid="{0312DA5E-748A-451E-80B3-FA572E8C6A39}"/>
    <cellStyle name="Comma 3 18" xfId="5429" xr:uid="{C85A3230-6F3C-4444-9A59-B0586A3D0A77}"/>
    <cellStyle name="Comma 3 18 2" xfId="15963" xr:uid="{861ED226-7C04-4C5F-A51A-DABD6C7F6456}"/>
    <cellStyle name="Comma 3 19" xfId="8057" xr:uid="{95B8755A-CA1F-418B-8DD4-DCFF5682B650}"/>
    <cellStyle name="Comma 3 19 2" xfId="18591" xr:uid="{E380BD88-6B2D-4ABC-8A28-5AE62FA6631B}"/>
    <cellStyle name="Comma 3 2" xfId="70" xr:uid="{00000000-0005-0000-0000-00001D050000}"/>
    <cellStyle name="Comma 3 2 10" xfId="1303" xr:uid="{00000000-0005-0000-0000-00001E050000}"/>
    <cellStyle name="Comma 3 2 10 2" xfId="6668" xr:uid="{D7E6D5C9-6232-4EDB-BA23-5346371B3A17}"/>
    <cellStyle name="Comma 3 2 10 2 2" xfId="17202" xr:uid="{8144B3A4-C72B-4B8E-BC5F-B20DA70D1F90}"/>
    <cellStyle name="Comma 3 2 10 3" xfId="9296" xr:uid="{33452D79-21A1-4243-9DF1-C369FC6CFEF9}"/>
    <cellStyle name="Comma 3 2 10 3 2" xfId="19830" xr:uid="{13CCF409-8C80-46A7-ADF2-40A0B465DF42}"/>
    <cellStyle name="Comma 3 2 10 4" xfId="11923" xr:uid="{2FD535CC-0B90-4155-875B-FF8DB9E82FE2}"/>
    <cellStyle name="Comma 3 2 10 4 2" xfId="22457" xr:uid="{CAF7E930-081C-44F3-82CF-3388F8C95271}"/>
    <cellStyle name="Comma 3 2 10 5" xfId="14575" xr:uid="{5B4A3CD5-95D6-493A-A3B7-167261CD472C}"/>
    <cellStyle name="Comma 3 2 10 6" xfId="4035" xr:uid="{7A0CD6FF-FF7A-4640-958F-4743D49B4304}"/>
    <cellStyle name="Comma 3 2 11" xfId="2588" xr:uid="{00000000-0005-0000-0000-00001F050000}"/>
    <cellStyle name="Comma 3 2 11 2" xfId="7913" xr:uid="{07D5E626-ACFD-46E1-BB4D-553F001BDF51}"/>
    <cellStyle name="Comma 3 2 11 2 2" xfId="18447" xr:uid="{FB513606-AD0F-490C-90D3-4085C0E9AC7D}"/>
    <cellStyle name="Comma 3 2 11 3" xfId="10541" xr:uid="{3AF1FADC-983A-4948-9906-575487B5E8A3}"/>
    <cellStyle name="Comma 3 2 11 3 2" xfId="21075" xr:uid="{E202F22F-EF2B-45B7-976C-208380C4C886}"/>
    <cellStyle name="Comma 3 2 11 4" xfId="13168" xr:uid="{D09A2C5A-B053-4D58-A51C-E0F69F835A0E}"/>
    <cellStyle name="Comma 3 2 11 4 2" xfId="23702" xr:uid="{9D5B7906-47FB-406B-95FD-38373A002B59}"/>
    <cellStyle name="Comma 3 2 11 5" xfId="15820" xr:uid="{5C12657A-EF04-479A-96F7-3E008652B0E6}"/>
    <cellStyle name="Comma 3 2 11 6" xfId="5281" xr:uid="{AC205354-B1C8-413C-82B1-697A0385510E}"/>
    <cellStyle name="Comma 3 2 12" xfId="2648" xr:uid="{00000000-0005-0000-0000-000020050000}"/>
    <cellStyle name="Comma 3 2 12 2" xfId="7967" xr:uid="{0E8DF4B5-4AEE-46C8-9302-B281FCF1F351}"/>
    <cellStyle name="Comma 3 2 12 2 2" xfId="18501" xr:uid="{39AAAD72-714C-405F-99DD-3C2511D2F0C0}"/>
    <cellStyle name="Comma 3 2 12 3" xfId="10595" xr:uid="{18BC6FAC-FFB5-4372-A77A-C7334481B8CE}"/>
    <cellStyle name="Comma 3 2 12 3 2" xfId="21129" xr:uid="{B9FF33A4-B2C8-4E94-A84B-15F4B0948E85}"/>
    <cellStyle name="Comma 3 2 12 4" xfId="13222" xr:uid="{DADDB810-9DE9-43DE-8148-5965A433958A}"/>
    <cellStyle name="Comma 3 2 12 4 2" xfId="23756" xr:uid="{8E76B45A-2F29-4A7D-AD54-AAE7187ABDCA}"/>
    <cellStyle name="Comma 3 2 12 5" xfId="15874" xr:uid="{5A4E338A-3509-4D1F-A8E5-9AEE4C45E5F0}"/>
    <cellStyle name="Comma 3 2 12 6" xfId="5335" xr:uid="{2BFC95EE-37A9-4514-B05A-A66F3FFE866B}"/>
    <cellStyle name="Comma 3 2 13" xfId="1302" xr:uid="{00000000-0005-0000-0000-000021050000}"/>
    <cellStyle name="Comma 3 2 13 2" xfId="6667" xr:uid="{93665B61-3AE7-42C6-9CAB-EE176F2E84CB}"/>
    <cellStyle name="Comma 3 2 13 2 2" xfId="17201" xr:uid="{D4D9BE61-612A-46DF-920B-7F1BA385528B}"/>
    <cellStyle name="Comma 3 2 13 3" xfId="9295" xr:uid="{D5B4E85E-7077-41C0-96ED-AB2A1D358E9A}"/>
    <cellStyle name="Comma 3 2 13 3 2" xfId="19829" xr:uid="{54CFF5E8-D39C-4EBF-8E3A-B7899C629777}"/>
    <cellStyle name="Comma 3 2 13 4" xfId="11922" xr:uid="{C9E563B2-C4E3-4AC2-AB2C-85928A465227}"/>
    <cellStyle name="Comma 3 2 13 4 2" xfId="22456" xr:uid="{38A325B6-B1BC-43B7-9C55-4C09E65164AD}"/>
    <cellStyle name="Comma 3 2 13 5" xfId="14574" xr:uid="{2D85316B-AD38-475C-8AEC-921AE4379C4E}"/>
    <cellStyle name="Comma 3 2 13 6" xfId="4034" xr:uid="{19CDB4AA-39D9-4C01-8A4A-394CDD0EA82F}"/>
    <cellStyle name="Comma 3 2 14" xfId="5448" xr:uid="{3C77F101-5366-4301-9FF3-B4DE8D9112FD}"/>
    <cellStyle name="Comma 3 2 14 2" xfId="15982" xr:uid="{AD293674-127D-4EDC-8407-5090782FA9D5}"/>
    <cellStyle name="Comma 3 2 15" xfId="8076" xr:uid="{170C288F-114F-4AB4-A642-372D0E44DCAC}"/>
    <cellStyle name="Comma 3 2 15 2" xfId="18610" xr:uid="{C39AC094-028C-4BB5-921D-EE119FBB923C}"/>
    <cellStyle name="Comma 3 2 16" xfId="10703" xr:uid="{108670F4-6716-4357-ADE0-EE2E097DE90D}"/>
    <cellStyle name="Comma 3 2 16 2" xfId="21237" xr:uid="{0E39DD04-A894-4FFC-891A-942EBE58C84C}"/>
    <cellStyle name="Comma 3 2 17" xfId="13356" xr:uid="{22BD2D27-E418-428E-9CAB-CC6A222C5E87}"/>
    <cellStyle name="Comma 3 2 18" xfId="2814" xr:uid="{903F46E7-3C20-48FB-BE93-15C4C789876F}"/>
    <cellStyle name="Comma 3 2 2" xfId="99" xr:uid="{00000000-0005-0000-0000-000022050000}"/>
    <cellStyle name="Comma 3 2 2 10" xfId="2616" xr:uid="{00000000-0005-0000-0000-000023050000}"/>
    <cellStyle name="Comma 3 2 2 10 2" xfId="7940" xr:uid="{1519B72D-9397-419B-A556-4715FB8B2428}"/>
    <cellStyle name="Comma 3 2 2 10 2 2" xfId="18474" xr:uid="{AE74BDCE-2C10-48D8-819B-C4CF34024B05}"/>
    <cellStyle name="Comma 3 2 2 10 3" xfId="10568" xr:uid="{D4F43E09-3F42-4E66-8D6A-D54FDFFA289A}"/>
    <cellStyle name="Comma 3 2 2 10 3 2" xfId="21102" xr:uid="{6D00F066-3E83-4ADB-95B2-EB591998C2F4}"/>
    <cellStyle name="Comma 3 2 2 10 4" xfId="13195" xr:uid="{760F7405-4EEC-4038-A1E6-5D7B394552F1}"/>
    <cellStyle name="Comma 3 2 2 10 4 2" xfId="23729" xr:uid="{EBB96923-5DB2-4854-9B29-033786943205}"/>
    <cellStyle name="Comma 3 2 2 10 5" xfId="15847" xr:uid="{7900E9EC-09B1-4CDE-8530-827E3DF41596}"/>
    <cellStyle name="Comma 3 2 2 10 6" xfId="5308" xr:uid="{C6E1D5CA-1E05-4C0E-9D23-7762BD30A89A}"/>
    <cellStyle name="Comma 3 2 2 11" xfId="2675" xr:uid="{00000000-0005-0000-0000-000024050000}"/>
    <cellStyle name="Comma 3 2 2 11 2" xfId="7994" xr:uid="{2B8FD32F-0896-424C-8D56-F8CF5C50F0E1}"/>
    <cellStyle name="Comma 3 2 2 11 2 2" xfId="18528" xr:uid="{79CD3926-8444-4D2C-B83F-80E4FF3B79BD}"/>
    <cellStyle name="Comma 3 2 2 11 3" xfId="10622" xr:uid="{811ACF3A-2636-4955-B412-F3D334793A38}"/>
    <cellStyle name="Comma 3 2 2 11 3 2" xfId="21156" xr:uid="{313F6B52-A598-410A-BF26-BF1D1118D7A2}"/>
    <cellStyle name="Comma 3 2 2 11 4" xfId="13249" xr:uid="{ABC8842D-7375-469C-8BF8-25A0A64B7215}"/>
    <cellStyle name="Comma 3 2 2 11 4 2" xfId="23783" xr:uid="{B9EC0190-0745-4099-A0DC-296CC275BA27}"/>
    <cellStyle name="Comma 3 2 2 11 5" xfId="15901" xr:uid="{41B6730E-D7BB-48B5-98E9-164378B8B0B3}"/>
    <cellStyle name="Comma 3 2 2 11 6" xfId="5362" xr:uid="{3234C2C7-4EA9-454E-8559-3E481916B9CD}"/>
    <cellStyle name="Comma 3 2 2 12" xfId="1304" xr:uid="{00000000-0005-0000-0000-000025050000}"/>
    <cellStyle name="Comma 3 2 2 12 2" xfId="6669" xr:uid="{8F319680-7040-48B0-B8AB-FCBF392E60A8}"/>
    <cellStyle name="Comma 3 2 2 12 2 2" xfId="17203" xr:uid="{3D7C194A-3129-4D4A-B52C-E9324DADFC29}"/>
    <cellStyle name="Comma 3 2 2 12 3" xfId="9297" xr:uid="{6F53A189-0083-4B54-BB9A-5E2B1A6003EB}"/>
    <cellStyle name="Comma 3 2 2 12 3 2" xfId="19831" xr:uid="{347906EF-3D82-4FB7-8032-7F06984279ED}"/>
    <cellStyle name="Comma 3 2 2 12 4" xfId="11924" xr:uid="{2037CCAE-6681-442D-BCB2-A562D8BB8E24}"/>
    <cellStyle name="Comma 3 2 2 12 4 2" xfId="22458" xr:uid="{B4F73FAA-711F-4B39-A260-CBA887D66D25}"/>
    <cellStyle name="Comma 3 2 2 12 5" xfId="14576" xr:uid="{AF1723A9-658C-46A3-AF76-7E26B29B1170}"/>
    <cellStyle name="Comma 3 2 2 12 6" xfId="4036" xr:uid="{7474BC4C-D6F6-4FFA-B20D-4692008C16E8}"/>
    <cellStyle name="Comma 3 2 2 13" xfId="5475" xr:uid="{BCA81C12-0646-4841-93C8-D73E1E9CDA98}"/>
    <cellStyle name="Comma 3 2 2 13 2" xfId="16009" xr:uid="{80B61A5D-CA25-4355-975A-0C98D8584726}"/>
    <cellStyle name="Comma 3 2 2 14" xfId="8103" xr:uid="{808C769D-0BB1-4F24-A557-3F5D7A3522A3}"/>
    <cellStyle name="Comma 3 2 2 14 2" xfId="18637" xr:uid="{3FA3CFAE-B0D4-4A6E-9C7C-63C9952407BE}"/>
    <cellStyle name="Comma 3 2 2 15" xfId="10730" xr:uid="{097D80FC-4C8E-40DF-8EA5-B81AC8728147}"/>
    <cellStyle name="Comma 3 2 2 15 2" xfId="21264" xr:uid="{D86B1CF5-BC32-4148-8609-605A52C06810}"/>
    <cellStyle name="Comma 3 2 2 16" xfId="13382" xr:uid="{F3B610A0-E318-4D06-A920-4B2AE7445F6D}"/>
    <cellStyle name="Comma 3 2 2 17" xfId="2842" xr:uid="{A82C216B-83E7-45CA-99BF-EFD2DC7B3696}"/>
    <cellStyle name="Comma 3 2 2 2" xfId="153" xr:uid="{00000000-0005-0000-0000-000026050000}"/>
    <cellStyle name="Comma 3 2 2 2 10" xfId="13436" xr:uid="{BC6420E2-C85D-4EA3-AA15-E6C5576BACA1}"/>
    <cellStyle name="Comma 3 2 2 2 11" xfId="2896" xr:uid="{0F3A6692-D551-46A5-ABEC-3BDD623A2E2F}"/>
    <cellStyle name="Comma 3 2 2 2 2" xfId="1306" xr:uid="{00000000-0005-0000-0000-000027050000}"/>
    <cellStyle name="Comma 3 2 2 2 2 2" xfId="1307" xr:uid="{00000000-0005-0000-0000-000028050000}"/>
    <cellStyle name="Comma 3 2 2 2 2 2 2" xfId="6672" xr:uid="{5412B5CC-1773-4F32-9D27-9D7DE5786BF4}"/>
    <cellStyle name="Comma 3 2 2 2 2 2 2 2" xfId="17206" xr:uid="{00605B24-A5AE-46D3-9687-C9FCCC8C140E}"/>
    <cellStyle name="Comma 3 2 2 2 2 2 3" xfId="9300" xr:uid="{707EB3D0-CA7B-4B13-A1B0-2F9A12438C7C}"/>
    <cellStyle name="Comma 3 2 2 2 2 2 3 2" xfId="19834" xr:uid="{60E9A6AB-ECF1-42C3-912F-B1A20CC570A7}"/>
    <cellStyle name="Comma 3 2 2 2 2 2 4" xfId="11927" xr:uid="{29FB61A1-7B52-4B8F-8A17-1ED64E13E525}"/>
    <cellStyle name="Comma 3 2 2 2 2 2 4 2" xfId="22461" xr:uid="{039AF163-59D4-42DA-9A77-870CDE248CF0}"/>
    <cellStyle name="Comma 3 2 2 2 2 2 5" xfId="14579" xr:uid="{79D9E55E-F989-473A-9EAD-AB0BAAAFC7D0}"/>
    <cellStyle name="Comma 3 2 2 2 2 2 6" xfId="4039" xr:uid="{F6BC3765-4F88-45F9-AA20-AEF2628B3F6C}"/>
    <cellStyle name="Comma 3 2 2 2 2 3" xfId="6671" xr:uid="{91C2F42B-D82A-4B51-9FD8-7AFE5E6B4EF5}"/>
    <cellStyle name="Comma 3 2 2 2 2 3 2" xfId="17205" xr:uid="{852F86E5-1DC8-4204-BDB7-47B61BD261BA}"/>
    <cellStyle name="Comma 3 2 2 2 2 4" xfId="9299" xr:uid="{B8C1ECC9-B605-4E70-AEDD-C4AD3539E423}"/>
    <cellStyle name="Comma 3 2 2 2 2 4 2" xfId="19833" xr:uid="{08C6CABE-5510-431F-AE6C-CD9F47169A38}"/>
    <cellStyle name="Comma 3 2 2 2 2 5" xfId="11926" xr:uid="{E1D3B1D2-DA02-4B7D-8C2D-0E5E9C0EBC0C}"/>
    <cellStyle name="Comma 3 2 2 2 2 5 2" xfId="22460" xr:uid="{4E63F2C0-60C2-4F4B-A78E-A5635002A304}"/>
    <cellStyle name="Comma 3 2 2 2 2 6" xfId="14578" xr:uid="{823CE45C-08F8-44BB-B760-B5F5E6B4E9A3}"/>
    <cellStyle name="Comma 3 2 2 2 2 7" xfId="4038" xr:uid="{1F66FF15-7927-4A7A-AA81-AA209E33ADD7}"/>
    <cellStyle name="Comma 3 2 2 2 3" xfId="1308" xr:uid="{00000000-0005-0000-0000-000029050000}"/>
    <cellStyle name="Comma 3 2 2 2 3 2" xfId="6673" xr:uid="{34BCACB8-A5CD-4593-8ADE-72FE7B42B485}"/>
    <cellStyle name="Comma 3 2 2 2 3 2 2" xfId="17207" xr:uid="{78072684-555F-4033-AA9A-EC976994F898}"/>
    <cellStyle name="Comma 3 2 2 2 3 3" xfId="9301" xr:uid="{83C50A61-0E87-4037-9D31-1DB7ED4284B4}"/>
    <cellStyle name="Comma 3 2 2 2 3 3 2" xfId="19835" xr:uid="{0E85C768-5AC8-4F45-9493-6B13C77DD302}"/>
    <cellStyle name="Comma 3 2 2 2 3 4" xfId="11928" xr:uid="{7C6B22CE-5E88-4E3C-B2CC-9CFA112F1918}"/>
    <cellStyle name="Comma 3 2 2 2 3 4 2" xfId="22462" xr:uid="{AE692D01-344E-4386-8B7D-C1F77DE1FAA6}"/>
    <cellStyle name="Comma 3 2 2 2 3 5" xfId="14580" xr:uid="{87E207EC-3D81-4A42-90A1-CD0E0A99C067}"/>
    <cellStyle name="Comma 3 2 2 2 3 6" xfId="4040" xr:uid="{F5DB920C-37CB-4D20-8877-FC05EDA175BE}"/>
    <cellStyle name="Comma 3 2 2 2 4" xfId="1309" xr:uid="{00000000-0005-0000-0000-00002A050000}"/>
    <cellStyle name="Comma 3 2 2 2 4 2" xfId="6674" xr:uid="{AA9E57FB-DA4E-4265-B200-698102F88036}"/>
    <cellStyle name="Comma 3 2 2 2 4 2 2" xfId="17208" xr:uid="{C24FBB07-BE6E-45A1-899B-62952FE134E0}"/>
    <cellStyle name="Comma 3 2 2 2 4 3" xfId="9302" xr:uid="{DF12E6BA-1517-42F2-8836-D8ADAE5470E7}"/>
    <cellStyle name="Comma 3 2 2 2 4 3 2" xfId="19836" xr:uid="{97777095-39C3-487C-95EB-66C9F8CD2231}"/>
    <cellStyle name="Comma 3 2 2 2 4 4" xfId="11929" xr:uid="{374ABF82-542E-4011-A505-2696FCB8D7A9}"/>
    <cellStyle name="Comma 3 2 2 2 4 4 2" xfId="22463" xr:uid="{C1FCA556-A7A7-4316-83B8-AE4FC8AED40A}"/>
    <cellStyle name="Comma 3 2 2 2 4 5" xfId="14581" xr:uid="{DCF97EC8-A072-427A-BA56-0B8096D30A24}"/>
    <cellStyle name="Comma 3 2 2 2 4 6" xfId="4041" xr:uid="{8DBB8E61-F8D3-461A-8617-579101835D11}"/>
    <cellStyle name="Comma 3 2 2 2 5" xfId="2729" xr:uid="{00000000-0005-0000-0000-00002B050000}"/>
    <cellStyle name="Comma 3 2 2 2 5 2" xfId="8048" xr:uid="{AAB0DE26-E6A5-4464-AC64-403EA18233D9}"/>
    <cellStyle name="Comma 3 2 2 2 5 2 2" xfId="18582" xr:uid="{C70C7A2B-AF8A-4C26-A022-ED21633F06ED}"/>
    <cellStyle name="Comma 3 2 2 2 5 3" xfId="10676" xr:uid="{C60BE10B-641B-414A-8B78-4C6C40512F0A}"/>
    <cellStyle name="Comma 3 2 2 2 5 3 2" xfId="21210" xr:uid="{19BEE589-B1BE-41BE-A876-5230DFB8557A}"/>
    <cellStyle name="Comma 3 2 2 2 5 4" xfId="13303" xr:uid="{E03460E1-CCF1-47FB-A617-E3314FF25435}"/>
    <cellStyle name="Comma 3 2 2 2 5 4 2" xfId="23837" xr:uid="{1CAA8DF4-D43F-4C02-B0DF-97816617F332}"/>
    <cellStyle name="Comma 3 2 2 2 5 5" xfId="15955" xr:uid="{EF8EE012-7F56-47B4-A229-BF8A372B5234}"/>
    <cellStyle name="Comma 3 2 2 2 5 6" xfId="5416" xr:uid="{A7074D95-C6F3-4832-A351-1A7C283D5655}"/>
    <cellStyle name="Comma 3 2 2 2 6" xfId="1305" xr:uid="{00000000-0005-0000-0000-00002C050000}"/>
    <cellStyle name="Comma 3 2 2 2 6 2" xfId="6670" xr:uid="{E8B9B7FB-BCA5-4C02-ADC9-A1B67844536E}"/>
    <cellStyle name="Comma 3 2 2 2 6 2 2" xfId="17204" xr:uid="{BB0161C8-AFC7-4DB9-B9C6-1A5210F54679}"/>
    <cellStyle name="Comma 3 2 2 2 6 3" xfId="9298" xr:uid="{AF47ED78-35DF-4188-B151-30D5FA047AC8}"/>
    <cellStyle name="Comma 3 2 2 2 6 3 2" xfId="19832" xr:uid="{5B274728-2195-425F-8B43-0B260161CED3}"/>
    <cellStyle name="Comma 3 2 2 2 6 4" xfId="11925" xr:uid="{580C0980-38C4-4D4C-BAC3-D18EE793CE0C}"/>
    <cellStyle name="Comma 3 2 2 2 6 4 2" xfId="22459" xr:uid="{BF5EC0DE-683B-478B-A3C6-0570003B80B5}"/>
    <cellStyle name="Comma 3 2 2 2 6 5" xfId="14577" xr:uid="{2BB213B0-5193-4CA2-9575-80F152980CDF}"/>
    <cellStyle name="Comma 3 2 2 2 6 6" xfId="4037" xr:uid="{E12298C0-0078-4FE8-8AE3-D49E46F57D1E}"/>
    <cellStyle name="Comma 3 2 2 2 7" xfId="5529" xr:uid="{6E71A250-F515-4E33-B106-D32AE3298290}"/>
    <cellStyle name="Comma 3 2 2 2 7 2" xfId="16063" xr:uid="{9138FF0B-A8D1-42E2-95B6-F4FB762A7238}"/>
    <cellStyle name="Comma 3 2 2 2 8" xfId="8157" xr:uid="{A95666E6-7971-4D42-9429-6FE8FF0154BE}"/>
    <cellStyle name="Comma 3 2 2 2 8 2" xfId="18691" xr:uid="{987715E9-6B18-4FF5-91D3-8DFDE917FBAF}"/>
    <cellStyle name="Comma 3 2 2 2 9" xfId="10784" xr:uid="{A15A5F53-08D6-4808-90CB-0A0D8781E28A}"/>
    <cellStyle name="Comma 3 2 2 2 9 2" xfId="21318" xr:uid="{9AD10A7D-51DD-4972-BCFF-A4259D71B046}"/>
    <cellStyle name="Comma 3 2 2 3" xfId="1310" xr:uid="{00000000-0005-0000-0000-00002D050000}"/>
    <cellStyle name="Comma 3 2 2 3 2" xfId="1311" xr:uid="{00000000-0005-0000-0000-00002E050000}"/>
    <cellStyle name="Comma 3 2 2 3 2 2" xfId="1312" xr:uid="{00000000-0005-0000-0000-00002F050000}"/>
    <cellStyle name="Comma 3 2 2 3 2 2 2" xfId="6677" xr:uid="{CB143421-06E8-4E42-9911-65FA1A6E1E5F}"/>
    <cellStyle name="Comma 3 2 2 3 2 2 2 2" xfId="17211" xr:uid="{A40847C9-463C-4D36-AF24-EC81CF6A1CFF}"/>
    <cellStyle name="Comma 3 2 2 3 2 2 3" xfId="9305" xr:uid="{82D7D013-7BDB-4E41-AB9E-36E5CF65A18A}"/>
    <cellStyle name="Comma 3 2 2 3 2 2 3 2" xfId="19839" xr:uid="{C87070A1-3595-46FC-A114-7178C79741C4}"/>
    <cellStyle name="Comma 3 2 2 3 2 2 4" xfId="11932" xr:uid="{4995365C-9F08-4065-990A-31C1A70FAA0D}"/>
    <cellStyle name="Comma 3 2 2 3 2 2 4 2" xfId="22466" xr:uid="{05CFFA1D-3BC1-4D24-868E-4CD79D199785}"/>
    <cellStyle name="Comma 3 2 2 3 2 2 5" xfId="14584" xr:uid="{0CF6BB16-DB01-4393-9139-425879DA41AE}"/>
    <cellStyle name="Comma 3 2 2 3 2 2 6" xfId="4044" xr:uid="{3862E19D-4483-4054-B1F8-BB379B7FCD00}"/>
    <cellStyle name="Comma 3 2 2 3 2 3" xfId="6676" xr:uid="{5B56701D-DF66-4D00-9506-2DD52F517734}"/>
    <cellStyle name="Comma 3 2 2 3 2 3 2" xfId="17210" xr:uid="{EF2E78C0-DD06-4CB9-938D-4ABC0A44CA39}"/>
    <cellStyle name="Comma 3 2 2 3 2 4" xfId="9304" xr:uid="{90A6D66D-104C-45F1-9134-4EA79D681CA8}"/>
    <cellStyle name="Comma 3 2 2 3 2 4 2" xfId="19838" xr:uid="{A2DB0717-AAB8-4426-B97A-475B0B169910}"/>
    <cellStyle name="Comma 3 2 2 3 2 5" xfId="11931" xr:uid="{E4B0D256-89EC-433B-A5A9-15174A932F5F}"/>
    <cellStyle name="Comma 3 2 2 3 2 5 2" xfId="22465" xr:uid="{71CD6732-28A8-49EA-9BD5-8DC7B7F980F1}"/>
    <cellStyle name="Comma 3 2 2 3 2 6" xfId="14583" xr:uid="{4D141150-CE25-4F35-BE5D-833CB66638F0}"/>
    <cellStyle name="Comma 3 2 2 3 2 7" xfId="4043" xr:uid="{9FAD2553-1231-4061-AD5F-BD0F4748A1A7}"/>
    <cellStyle name="Comma 3 2 2 3 3" xfId="1313" xr:uid="{00000000-0005-0000-0000-000030050000}"/>
    <cellStyle name="Comma 3 2 2 3 3 2" xfId="6678" xr:uid="{04FA275D-26F7-4B8F-BDA2-A49BBBF0EBB4}"/>
    <cellStyle name="Comma 3 2 2 3 3 2 2" xfId="17212" xr:uid="{AA195BF0-93D0-4062-BCEE-9AE5B4F5B035}"/>
    <cellStyle name="Comma 3 2 2 3 3 3" xfId="9306" xr:uid="{E10BEFA0-6CE4-4BDF-BDF5-5AC43A8298E7}"/>
    <cellStyle name="Comma 3 2 2 3 3 3 2" xfId="19840" xr:uid="{DDA6B79D-B0BB-49EE-AC3D-3D021240B383}"/>
    <cellStyle name="Comma 3 2 2 3 3 4" xfId="11933" xr:uid="{DB499CC8-B021-429B-887B-B1F7AFC71561}"/>
    <cellStyle name="Comma 3 2 2 3 3 4 2" xfId="22467" xr:uid="{67273ACB-C4DF-49A9-BB4A-1CBE3D66CBD7}"/>
    <cellStyle name="Comma 3 2 2 3 3 5" xfId="14585" xr:uid="{EC169017-6259-4A0B-87CE-8A557B2647C5}"/>
    <cellStyle name="Comma 3 2 2 3 3 6" xfId="4045" xr:uid="{0855A92C-1044-48CB-93B8-EEFFA5319253}"/>
    <cellStyle name="Comma 3 2 2 3 4" xfId="1314" xr:uid="{00000000-0005-0000-0000-000031050000}"/>
    <cellStyle name="Comma 3 2 2 3 4 2" xfId="6679" xr:uid="{E930B080-3D18-4AB9-AB14-BEEA1A2B30B8}"/>
    <cellStyle name="Comma 3 2 2 3 4 2 2" xfId="17213" xr:uid="{DCDC9789-9B8B-47BD-A44B-1A89C9F53E67}"/>
    <cellStyle name="Comma 3 2 2 3 4 3" xfId="9307" xr:uid="{00CD57F4-7579-455F-ABE4-293741B1ED46}"/>
    <cellStyle name="Comma 3 2 2 3 4 3 2" xfId="19841" xr:uid="{CC7B1C49-4839-4BC8-A0AE-5CE6645642CC}"/>
    <cellStyle name="Comma 3 2 2 3 4 4" xfId="11934" xr:uid="{4DADDC15-F9A6-4704-9CAC-E54C9BA723BC}"/>
    <cellStyle name="Comma 3 2 2 3 4 4 2" xfId="22468" xr:uid="{980326AB-ABF5-4773-943C-95597816BBE3}"/>
    <cellStyle name="Comma 3 2 2 3 4 5" xfId="14586" xr:uid="{B174B5CE-0CB3-472B-BEBF-F33E442AB81B}"/>
    <cellStyle name="Comma 3 2 2 3 4 6" xfId="4046" xr:uid="{054BB8A0-2537-4AB9-9E33-B01CF124D931}"/>
    <cellStyle name="Comma 3 2 2 3 5" xfId="6675" xr:uid="{C0EFEEA0-7575-4B3D-819A-08FDD68887D2}"/>
    <cellStyle name="Comma 3 2 2 3 5 2" xfId="17209" xr:uid="{AC6741E7-41AB-4882-B7E8-4B112CEEFC5B}"/>
    <cellStyle name="Comma 3 2 2 3 6" xfId="9303" xr:uid="{A17F79A7-12C6-4042-9F49-C01290DF50DC}"/>
    <cellStyle name="Comma 3 2 2 3 6 2" xfId="19837" xr:uid="{95836210-DED8-4D31-8C40-2A5E91CA233B}"/>
    <cellStyle name="Comma 3 2 2 3 7" xfId="11930" xr:uid="{CF3AEF62-C860-415F-9B07-3768FC0C5971}"/>
    <cellStyle name="Comma 3 2 2 3 7 2" xfId="22464" xr:uid="{85F8E886-6ADE-4D1E-B90C-A8BC1857D3A2}"/>
    <cellStyle name="Comma 3 2 2 3 8" xfId="14582" xr:uid="{DE0434D1-5A8D-4A01-BE1F-C1DC55C46229}"/>
    <cellStyle name="Comma 3 2 2 3 9" xfId="4042" xr:uid="{BEC6E091-EFA5-4FF8-B210-9110B08A8B67}"/>
    <cellStyle name="Comma 3 2 2 4" xfId="1315" xr:uid="{00000000-0005-0000-0000-000032050000}"/>
    <cellStyle name="Comma 3 2 2 4 2" xfId="1316" xr:uid="{00000000-0005-0000-0000-000033050000}"/>
    <cellStyle name="Comma 3 2 2 4 2 2" xfId="1317" xr:uid="{00000000-0005-0000-0000-000034050000}"/>
    <cellStyle name="Comma 3 2 2 4 2 2 2" xfId="6682" xr:uid="{F7A81F9C-2532-4CA8-AA45-FF1AAA14704B}"/>
    <cellStyle name="Comma 3 2 2 4 2 2 2 2" xfId="17216" xr:uid="{7CD21FA4-83FF-443D-B81F-0A58E71211EB}"/>
    <cellStyle name="Comma 3 2 2 4 2 2 3" xfId="9310" xr:uid="{35CD42E7-CA55-4E21-9213-9DE3D5CD6640}"/>
    <cellStyle name="Comma 3 2 2 4 2 2 3 2" xfId="19844" xr:uid="{124D4DB1-A628-47D1-88A1-E1267262046C}"/>
    <cellStyle name="Comma 3 2 2 4 2 2 4" xfId="11937" xr:uid="{82E18287-BC73-4D60-8DC2-1F8C4B630000}"/>
    <cellStyle name="Comma 3 2 2 4 2 2 4 2" xfId="22471" xr:uid="{78E915DB-B282-42FC-AB1D-A478C82DE446}"/>
    <cellStyle name="Comma 3 2 2 4 2 2 5" xfId="14589" xr:uid="{7F317ED5-B8D5-4352-8534-41CEE4BAACAA}"/>
    <cellStyle name="Comma 3 2 2 4 2 2 6" xfId="4049" xr:uid="{E825FCDD-3283-43E7-AD77-8C9EFD0E8A49}"/>
    <cellStyle name="Comma 3 2 2 4 2 3" xfId="6681" xr:uid="{8E290500-17CB-47B4-BA89-95E9A7CA2E2B}"/>
    <cellStyle name="Comma 3 2 2 4 2 3 2" xfId="17215" xr:uid="{72954993-FCFE-4834-A94E-AF2118383323}"/>
    <cellStyle name="Comma 3 2 2 4 2 4" xfId="9309" xr:uid="{5D0337E9-A459-4C3A-918A-11F4128B495C}"/>
    <cellStyle name="Comma 3 2 2 4 2 4 2" xfId="19843" xr:uid="{96AC79FE-B315-4BEA-A614-99A0CD62CEA6}"/>
    <cellStyle name="Comma 3 2 2 4 2 5" xfId="11936" xr:uid="{8E62CFCC-66CD-4878-8B48-8C69A327FF91}"/>
    <cellStyle name="Comma 3 2 2 4 2 5 2" xfId="22470" xr:uid="{6E9300F4-C61E-4C84-B6F9-03F8DE2363AE}"/>
    <cellStyle name="Comma 3 2 2 4 2 6" xfId="14588" xr:uid="{6E1EBC61-614B-4D87-A576-D7019B300F57}"/>
    <cellStyle name="Comma 3 2 2 4 2 7" xfId="4048" xr:uid="{05E1468C-758B-4F7A-872D-2EFEE94736BF}"/>
    <cellStyle name="Comma 3 2 2 4 3" xfId="1318" xr:uid="{00000000-0005-0000-0000-000035050000}"/>
    <cellStyle name="Comma 3 2 2 4 3 2" xfId="6683" xr:uid="{3BBCBF8E-4C5F-4836-BF7F-920A8E723B99}"/>
    <cellStyle name="Comma 3 2 2 4 3 2 2" xfId="17217" xr:uid="{04D35768-B994-4DA3-A5DD-4A8398700060}"/>
    <cellStyle name="Comma 3 2 2 4 3 3" xfId="9311" xr:uid="{538FBA58-7694-41ED-8178-47EF6BB47EC6}"/>
    <cellStyle name="Comma 3 2 2 4 3 3 2" xfId="19845" xr:uid="{C503B022-8B26-42A2-B154-DB75DAB986F3}"/>
    <cellStyle name="Comma 3 2 2 4 3 4" xfId="11938" xr:uid="{089493D5-E3E0-4E77-9FEC-5829FF887237}"/>
    <cellStyle name="Comma 3 2 2 4 3 4 2" xfId="22472" xr:uid="{DCB41587-FD5A-46B6-BE36-EB421998D029}"/>
    <cellStyle name="Comma 3 2 2 4 3 5" xfId="14590" xr:uid="{D7632417-FC36-48EA-9FCC-C0D97C299009}"/>
    <cellStyle name="Comma 3 2 2 4 3 6" xfId="4050" xr:uid="{CDD1730B-65DA-4EB1-92B4-681B78D4B63D}"/>
    <cellStyle name="Comma 3 2 2 4 4" xfId="1319" xr:uid="{00000000-0005-0000-0000-000036050000}"/>
    <cellStyle name="Comma 3 2 2 4 4 2" xfId="6684" xr:uid="{D91640B9-D473-4B72-8E0A-305315BE476E}"/>
    <cellStyle name="Comma 3 2 2 4 4 2 2" xfId="17218" xr:uid="{7B5747D0-0DCE-44B4-9626-B429B1109044}"/>
    <cellStyle name="Comma 3 2 2 4 4 3" xfId="9312" xr:uid="{AAE39466-F52C-4BC5-B27B-D90FFB7CD117}"/>
    <cellStyle name="Comma 3 2 2 4 4 3 2" xfId="19846" xr:uid="{0394BECF-CC20-48CA-8771-9E3D156EDC22}"/>
    <cellStyle name="Comma 3 2 2 4 4 4" xfId="11939" xr:uid="{133FF4F5-EBEF-4506-8C4A-12F04BAF0EEB}"/>
    <cellStyle name="Comma 3 2 2 4 4 4 2" xfId="22473" xr:uid="{DDD9A37D-2D7B-4F64-9F87-ED41E1B3E386}"/>
    <cellStyle name="Comma 3 2 2 4 4 5" xfId="14591" xr:uid="{6E84DC55-7ADA-4358-82D8-C08210FC18D5}"/>
    <cellStyle name="Comma 3 2 2 4 4 6" xfId="4051" xr:uid="{E1ECD909-BC41-4924-AAC6-B0DF19FBB272}"/>
    <cellStyle name="Comma 3 2 2 4 5" xfId="6680" xr:uid="{AA2C29A4-5D3C-46FB-AB1C-383E91005980}"/>
    <cellStyle name="Comma 3 2 2 4 5 2" xfId="17214" xr:uid="{7E8867C4-A88C-4C97-88D5-3FCC8E29B493}"/>
    <cellStyle name="Comma 3 2 2 4 6" xfId="9308" xr:uid="{18444160-3499-419C-A3A3-BBFA3468B0C6}"/>
    <cellStyle name="Comma 3 2 2 4 6 2" xfId="19842" xr:uid="{80F79E22-EDB2-4944-9204-C98A23D6DA9E}"/>
    <cellStyle name="Comma 3 2 2 4 7" xfId="11935" xr:uid="{9EC05E75-F46C-4DA2-8EC4-2991B04B714E}"/>
    <cellStyle name="Comma 3 2 2 4 7 2" xfId="22469" xr:uid="{9FA07E62-C1CD-40BD-8877-FC6420E81287}"/>
    <cellStyle name="Comma 3 2 2 4 8" xfId="14587" xr:uid="{57927CD4-4C62-4D90-AF3A-36F776B53203}"/>
    <cellStyle name="Comma 3 2 2 4 9" xfId="4047" xr:uid="{DA03DA53-FBE9-4E0E-A728-63E5F5C831C4}"/>
    <cellStyle name="Comma 3 2 2 5" xfId="1320" xr:uid="{00000000-0005-0000-0000-000037050000}"/>
    <cellStyle name="Comma 3 2 2 5 2" xfId="1321" xr:uid="{00000000-0005-0000-0000-000038050000}"/>
    <cellStyle name="Comma 3 2 2 5 2 2" xfId="1322" xr:uid="{00000000-0005-0000-0000-000039050000}"/>
    <cellStyle name="Comma 3 2 2 5 2 2 2" xfId="6687" xr:uid="{059B374F-23E2-4C7D-BE7F-45430C174BFC}"/>
    <cellStyle name="Comma 3 2 2 5 2 2 2 2" xfId="17221" xr:uid="{623FF45C-BC44-45B1-A0C7-248F20F5C170}"/>
    <cellStyle name="Comma 3 2 2 5 2 2 3" xfId="9315" xr:uid="{595A168D-4DA1-4E2E-A46C-C1CD9BE04B48}"/>
    <cellStyle name="Comma 3 2 2 5 2 2 3 2" xfId="19849" xr:uid="{E5F26ADF-273B-4944-A79F-7B23ADADE853}"/>
    <cellStyle name="Comma 3 2 2 5 2 2 4" xfId="11942" xr:uid="{73C2FEEF-B12C-4118-BAF4-9B2931882C00}"/>
    <cellStyle name="Comma 3 2 2 5 2 2 4 2" xfId="22476" xr:uid="{A9D97317-CD27-4605-AF78-042415D07CFF}"/>
    <cellStyle name="Comma 3 2 2 5 2 2 5" xfId="14594" xr:uid="{7CB8A80B-E4A2-4703-8B02-591A5C0C984B}"/>
    <cellStyle name="Comma 3 2 2 5 2 2 6" xfId="4054" xr:uid="{D65B115D-3DC5-4F7A-98BD-EB124994331D}"/>
    <cellStyle name="Comma 3 2 2 5 2 3" xfId="6686" xr:uid="{7D661893-9055-474C-A361-883FDE39D541}"/>
    <cellStyle name="Comma 3 2 2 5 2 3 2" xfId="17220" xr:uid="{4F22E066-8530-4CBA-BA71-CA5932D73ABD}"/>
    <cellStyle name="Comma 3 2 2 5 2 4" xfId="9314" xr:uid="{BBB42AB6-5B5F-4472-89EA-EE280747522D}"/>
    <cellStyle name="Comma 3 2 2 5 2 4 2" xfId="19848" xr:uid="{6D26E6ED-AA0B-4F61-9ABF-7BE63ADC28CA}"/>
    <cellStyle name="Comma 3 2 2 5 2 5" xfId="11941" xr:uid="{20B1ABA4-C662-4D0A-92AE-605B174680E5}"/>
    <cellStyle name="Comma 3 2 2 5 2 5 2" xfId="22475" xr:uid="{B2465294-AF81-43D1-88AF-2037F9D605C1}"/>
    <cellStyle name="Comma 3 2 2 5 2 6" xfId="14593" xr:uid="{BEEDFE13-29ED-499F-BE94-6A3A098E20E0}"/>
    <cellStyle name="Comma 3 2 2 5 2 7" xfId="4053" xr:uid="{6BAA011C-92A5-4271-ABBD-286AFBB7966E}"/>
    <cellStyle name="Comma 3 2 2 5 3" xfId="1323" xr:uid="{00000000-0005-0000-0000-00003A050000}"/>
    <cellStyle name="Comma 3 2 2 5 3 2" xfId="6688" xr:uid="{012CD179-3718-4F9F-A2ED-535D84C31947}"/>
    <cellStyle name="Comma 3 2 2 5 3 2 2" xfId="17222" xr:uid="{9378CF80-45FA-4D3B-90F0-783670E72D61}"/>
    <cellStyle name="Comma 3 2 2 5 3 3" xfId="9316" xr:uid="{CC20E972-D80B-4872-B498-D20AEEB0F928}"/>
    <cellStyle name="Comma 3 2 2 5 3 3 2" xfId="19850" xr:uid="{9419D554-BD9A-4405-87F2-DE869E0B44D1}"/>
    <cellStyle name="Comma 3 2 2 5 3 4" xfId="11943" xr:uid="{3556103C-C491-402C-A59D-410D25CF4926}"/>
    <cellStyle name="Comma 3 2 2 5 3 4 2" xfId="22477" xr:uid="{EB93FC0D-CCCD-4DBB-BF78-10F8AC1BF549}"/>
    <cellStyle name="Comma 3 2 2 5 3 5" xfId="14595" xr:uid="{33E9A0B9-7575-4912-A576-A02077F7C7C4}"/>
    <cellStyle name="Comma 3 2 2 5 3 6" xfId="4055" xr:uid="{6E886ECC-E212-4835-8CF4-0C4535748925}"/>
    <cellStyle name="Comma 3 2 2 5 4" xfId="1324" xr:uid="{00000000-0005-0000-0000-00003B050000}"/>
    <cellStyle name="Comma 3 2 2 5 4 2" xfId="6689" xr:uid="{354BA795-ECB1-45B0-9CE8-B8CAAB90BC54}"/>
    <cellStyle name="Comma 3 2 2 5 4 2 2" xfId="17223" xr:uid="{25D596AF-8E2F-4ED8-A872-0B21E2C578FA}"/>
    <cellStyle name="Comma 3 2 2 5 4 3" xfId="9317" xr:uid="{7D49A25C-678B-47FF-8DEB-4F0F936FD29F}"/>
    <cellStyle name="Comma 3 2 2 5 4 3 2" xfId="19851" xr:uid="{1898C84F-0DB6-4D28-AB20-D715BDF57044}"/>
    <cellStyle name="Comma 3 2 2 5 4 4" xfId="11944" xr:uid="{4E44B513-1F26-40AE-B6C6-5E3ADD8C799E}"/>
    <cellStyle name="Comma 3 2 2 5 4 4 2" xfId="22478" xr:uid="{D90A2A42-13DE-477F-AC6F-3DE20117AD61}"/>
    <cellStyle name="Comma 3 2 2 5 4 5" xfId="14596" xr:uid="{6BEC0448-0FFB-429F-8E51-3974C4FB2D39}"/>
    <cellStyle name="Comma 3 2 2 5 4 6" xfId="4056" xr:uid="{E5A96F32-2EC7-4ACB-8C70-1211C271B398}"/>
    <cellStyle name="Comma 3 2 2 5 5" xfId="6685" xr:uid="{84CE5B31-BC7F-48CB-9012-C4534838E3B7}"/>
    <cellStyle name="Comma 3 2 2 5 5 2" xfId="17219" xr:uid="{9E06D363-C302-4C06-A694-9C691EE9F91D}"/>
    <cellStyle name="Comma 3 2 2 5 6" xfId="9313" xr:uid="{CB5B5D38-D727-4972-9F4A-2AA66F809097}"/>
    <cellStyle name="Comma 3 2 2 5 6 2" xfId="19847" xr:uid="{96016F83-BC68-4479-962A-57DFFDDE9458}"/>
    <cellStyle name="Comma 3 2 2 5 7" xfId="11940" xr:uid="{EB20C8C7-EF1A-46FA-845A-884C0AC2DC82}"/>
    <cellStyle name="Comma 3 2 2 5 7 2" xfId="22474" xr:uid="{61E7371B-15DA-4D16-89EE-E2E27A092465}"/>
    <cellStyle name="Comma 3 2 2 5 8" xfId="14592" xr:uid="{AEDC28E6-67A3-4CB5-B4D5-862ADFDE4C6F}"/>
    <cellStyle name="Comma 3 2 2 5 9" xfId="4052" xr:uid="{13F33C0B-20CE-474E-9116-A0996CB833C5}"/>
    <cellStyle name="Comma 3 2 2 6" xfId="1325" xr:uid="{00000000-0005-0000-0000-00003C050000}"/>
    <cellStyle name="Comma 3 2 2 6 2" xfId="1326" xr:uid="{00000000-0005-0000-0000-00003D050000}"/>
    <cellStyle name="Comma 3 2 2 6 2 2" xfId="6691" xr:uid="{1D5B4187-8EF3-4F4A-B79A-C98B22C6710D}"/>
    <cellStyle name="Comma 3 2 2 6 2 2 2" xfId="17225" xr:uid="{1C836569-0A9A-4BEB-A06F-246D3A6B43A7}"/>
    <cellStyle name="Comma 3 2 2 6 2 3" xfId="9319" xr:uid="{4DFDDCA7-BA8A-4322-B106-CD3E2BF5FCBA}"/>
    <cellStyle name="Comma 3 2 2 6 2 3 2" xfId="19853" xr:uid="{132F52CF-1E1B-4D06-AA9D-4FC7C7B4ECEE}"/>
    <cellStyle name="Comma 3 2 2 6 2 4" xfId="11946" xr:uid="{61BA7C84-5180-45FB-8F54-542B3FA9B1DA}"/>
    <cellStyle name="Comma 3 2 2 6 2 4 2" xfId="22480" xr:uid="{F62B00AE-A529-42DD-BC6B-B8C30317DAB1}"/>
    <cellStyle name="Comma 3 2 2 6 2 5" xfId="14598" xr:uid="{14B59A9C-B072-4CB4-B6D4-25E32679F167}"/>
    <cellStyle name="Comma 3 2 2 6 2 6" xfId="4058" xr:uid="{0A829DDA-44DB-4FD0-AA0D-8FEA041EDA6D}"/>
    <cellStyle name="Comma 3 2 2 6 3" xfId="1327" xr:uid="{00000000-0005-0000-0000-00003E050000}"/>
    <cellStyle name="Comma 3 2 2 6 3 2" xfId="6692" xr:uid="{D04682DD-2ADD-4E7C-BEE7-8D5FEC800666}"/>
    <cellStyle name="Comma 3 2 2 6 3 2 2" xfId="17226" xr:uid="{A9181B4C-D55C-498B-A544-5883A526181F}"/>
    <cellStyle name="Comma 3 2 2 6 3 3" xfId="9320" xr:uid="{CD70AECD-ED9A-46DC-80AD-B2C160A85919}"/>
    <cellStyle name="Comma 3 2 2 6 3 3 2" xfId="19854" xr:uid="{C678959B-12B6-4C4D-AA28-D7EDB147A185}"/>
    <cellStyle name="Comma 3 2 2 6 3 4" xfId="11947" xr:uid="{74570A34-E3F3-4437-A1AE-0F287F7E9D9E}"/>
    <cellStyle name="Comma 3 2 2 6 3 4 2" xfId="22481" xr:uid="{318CA291-7EB5-451E-9CD8-50F64108E2C4}"/>
    <cellStyle name="Comma 3 2 2 6 3 5" xfId="14599" xr:uid="{24F1476B-C652-466B-A1E9-DA41D5867F2B}"/>
    <cellStyle name="Comma 3 2 2 6 3 6" xfId="4059" xr:uid="{135787B2-46B8-4298-B258-ABD4F7CF1F4A}"/>
    <cellStyle name="Comma 3 2 2 6 4" xfId="6690" xr:uid="{57150B04-58FF-4BFB-B549-C18C3B4D9506}"/>
    <cellStyle name="Comma 3 2 2 6 4 2" xfId="17224" xr:uid="{60FDFEFB-C396-4ECB-BE46-D5F2EF1A95D6}"/>
    <cellStyle name="Comma 3 2 2 6 5" xfId="9318" xr:uid="{91234AE2-24AF-4EB5-820C-18FBCD39F4A9}"/>
    <cellStyle name="Comma 3 2 2 6 5 2" xfId="19852" xr:uid="{6A0DD812-E891-4EF7-B861-A620856228BD}"/>
    <cellStyle name="Comma 3 2 2 6 6" xfId="11945" xr:uid="{FE528D83-AD8B-47AB-A80C-166861EC863D}"/>
    <cellStyle name="Comma 3 2 2 6 6 2" xfId="22479" xr:uid="{C40B1022-7421-48AF-AA34-937EF92322A3}"/>
    <cellStyle name="Comma 3 2 2 6 7" xfId="14597" xr:uid="{BA813B62-6DE7-4A27-ABE1-0EEA8828545A}"/>
    <cellStyle name="Comma 3 2 2 6 8" xfId="4057" xr:uid="{F564DE66-13EC-475F-A9BC-B3E74EB30717}"/>
    <cellStyle name="Comma 3 2 2 7" xfId="1328" xr:uid="{00000000-0005-0000-0000-00003F050000}"/>
    <cellStyle name="Comma 3 2 2 7 2" xfId="1329" xr:uid="{00000000-0005-0000-0000-000040050000}"/>
    <cellStyle name="Comma 3 2 2 7 2 2" xfId="6694" xr:uid="{22E6104B-770A-45B5-96E2-1C95EB9FDE00}"/>
    <cellStyle name="Comma 3 2 2 7 2 2 2" xfId="17228" xr:uid="{DC2AAF43-DAB8-4FF6-AB38-A44C64BF8BA3}"/>
    <cellStyle name="Comma 3 2 2 7 2 3" xfId="9322" xr:uid="{CD9353EA-7705-4606-A67D-BFE204C008D3}"/>
    <cellStyle name="Comma 3 2 2 7 2 3 2" xfId="19856" xr:uid="{98D0418C-1CBA-4720-BBCD-89FE26323E84}"/>
    <cellStyle name="Comma 3 2 2 7 2 4" xfId="11949" xr:uid="{590064F6-5221-4F57-942E-78E4A9B34CF4}"/>
    <cellStyle name="Comma 3 2 2 7 2 4 2" xfId="22483" xr:uid="{6535FB05-2BD8-4604-A7C1-519CB4A89348}"/>
    <cellStyle name="Comma 3 2 2 7 2 5" xfId="14601" xr:uid="{488114D8-2183-4F3F-B03B-AC7726B3BBDA}"/>
    <cellStyle name="Comma 3 2 2 7 2 6" xfId="4061" xr:uid="{1C93FB15-3FD2-4410-850C-357EAF110258}"/>
    <cellStyle name="Comma 3 2 2 7 3" xfId="6693" xr:uid="{BCC2A641-2A2C-4899-8A0D-D1A939199E62}"/>
    <cellStyle name="Comma 3 2 2 7 3 2" xfId="17227" xr:uid="{17195A3D-F7E0-46A9-8522-B1C2D643BDB5}"/>
    <cellStyle name="Comma 3 2 2 7 4" xfId="9321" xr:uid="{67D60636-F432-4F31-87F4-2C4F4F9F160F}"/>
    <cellStyle name="Comma 3 2 2 7 4 2" xfId="19855" xr:uid="{C7E91A45-D38B-48FE-9F28-07C9B9CB5530}"/>
    <cellStyle name="Comma 3 2 2 7 5" xfId="11948" xr:uid="{77A1C083-05DF-4143-B69A-12B90080B755}"/>
    <cellStyle name="Comma 3 2 2 7 5 2" xfId="22482" xr:uid="{9D7F9529-82B5-4059-9FF5-930C9A98B460}"/>
    <cellStyle name="Comma 3 2 2 7 6" xfId="14600" xr:uid="{04EA2E13-9F5E-408B-ABF7-29FAD82C437F}"/>
    <cellStyle name="Comma 3 2 2 7 7" xfId="4060" xr:uid="{2B83AE5E-381F-4EA5-A6E5-6CF586FF6B84}"/>
    <cellStyle name="Comma 3 2 2 8" xfId="1330" xr:uid="{00000000-0005-0000-0000-000041050000}"/>
    <cellStyle name="Comma 3 2 2 8 2" xfId="6695" xr:uid="{D6B8D931-2368-4C76-98C7-4D1FF6C57C9C}"/>
    <cellStyle name="Comma 3 2 2 8 2 2" xfId="17229" xr:uid="{054022C2-715A-414B-A16C-B5B445B3D755}"/>
    <cellStyle name="Comma 3 2 2 8 3" xfId="9323" xr:uid="{CB4A58AD-1FCB-4441-8828-A67101461FFB}"/>
    <cellStyle name="Comma 3 2 2 8 3 2" xfId="19857" xr:uid="{2B5B4068-B76C-47C7-8EC8-98170DA972D2}"/>
    <cellStyle name="Comma 3 2 2 8 4" xfId="11950" xr:uid="{044B2FE2-B6B6-449B-96DE-1A7348BF26EF}"/>
    <cellStyle name="Comma 3 2 2 8 4 2" xfId="22484" xr:uid="{CED9E4EE-493B-4676-AF53-0F4702D2491B}"/>
    <cellStyle name="Comma 3 2 2 8 5" xfId="14602" xr:uid="{2F08CF75-04D2-4AB3-9061-66298D312EF3}"/>
    <cellStyle name="Comma 3 2 2 8 6" xfId="4062" xr:uid="{92B0E54C-CFD3-45FC-A61E-BB42BD18F84A}"/>
    <cellStyle name="Comma 3 2 2 9" xfId="1331" xr:uid="{00000000-0005-0000-0000-000042050000}"/>
    <cellStyle name="Comma 3 2 2 9 2" xfId="6696" xr:uid="{16F4A85E-C8C2-47CA-BE3B-63208DBD8B55}"/>
    <cellStyle name="Comma 3 2 2 9 2 2" xfId="17230" xr:uid="{19D4A5F5-2B42-4066-A391-5DEBDA24BF49}"/>
    <cellStyle name="Comma 3 2 2 9 3" xfId="9324" xr:uid="{89EF5FF1-7032-4A69-97FB-98993CA8E406}"/>
    <cellStyle name="Comma 3 2 2 9 3 2" xfId="19858" xr:uid="{1B8DF84A-3894-4B1A-86E1-7E607C5BCB3D}"/>
    <cellStyle name="Comma 3 2 2 9 4" xfId="11951" xr:uid="{B6007429-F40A-4703-A2CF-8DD1DDF7878C}"/>
    <cellStyle name="Comma 3 2 2 9 4 2" xfId="22485" xr:uid="{138FCB7F-085F-4947-9494-F795FB2AC887}"/>
    <cellStyle name="Comma 3 2 2 9 5" xfId="14603" xr:uid="{95E68272-5931-4F13-91F7-912B0516D0C4}"/>
    <cellStyle name="Comma 3 2 2 9 6" xfId="4063" xr:uid="{FFB62918-F0CD-40CE-9EA3-18B0D4B197ED}"/>
    <cellStyle name="Comma 3 2 3" xfId="126" xr:uid="{00000000-0005-0000-0000-000043050000}"/>
    <cellStyle name="Comma 3 2 3 10" xfId="13409" xr:uid="{846B475D-B1C5-4654-A076-DF4BF70CC633}"/>
    <cellStyle name="Comma 3 2 3 11" xfId="2869" xr:uid="{2BD47AE5-6D61-4E2A-B063-E2401A10BD17}"/>
    <cellStyle name="Comma 3 2 3 2" xfId="1333" xr:uid="{00000000-0005-0000-0000-000044050000}"/>
    <cellStyle name="Comma 3 2 3 2 2" xfId="1334" xr:uid="{00000000-0005-0000-0000-000045050000}"/>
    <cellStyle name="Comma 3 2 3 2 2 2" xfId="6699" xr:uid="{D95FB6B7-10B2-49E3-BD9A-3A474B0931B9}"/>
    <cellStyle name="Comma 3 2 3 2 2 2 2" xfId="17233" xr:uid="{686C1980-A7EA-42E1-975F-942352059919}"/>
    <cellStyle name="Comma 3 2 3 2 2 3" xfId="9327" xr:uid="{9852A565-B4EC-4361-90B5-8F8355197991}"/>
    <cellStyle name="Comma 3 2 3 2 2 3 2" xfId="19861" xr:uid="{29FF04BA-9DDD-4E8D-88AB-1194F2AD1F28}"/>
    <cellStyle name="Comma 3 2 3 2 2 4" xfId="11954" xr:uid="{487FCE03-6F76-4FE0-8406-E0B348BB2617}"/>
    <cellStyle name="Comma 3 2 3 2 2 4 2" xfId="22488" xr:uid="{F518F99B-E3D5-4F1D-B5BE-135FBC528EBB}"/>
    <cellStyle name="Comma 3 2 3 2 2 5" xfId="14606" xr:uid="{FF0803EB-2CE6-4D47-8ED3-9E2BCC562916}"/>
    <cellStyle name="Comma 3 2 3 2 2 6" xfId="4066" xr:uid="{95DD11C0-B727-46D4-9031-7731C13BC430}"/>
    <cellStyle name="Comma 3 2 3 2 3" xfId="6698" xr:uid="{7010AA55-E91A-4543-BA00-8A192854EBC4}"/>
    <cellStyle name="Comma 3 2 3 2 3 2" xfId="17232" xr:uid="{BA450936-4996-4CCA-B8AA-DE4B294D7940}"/>
    <cellStyle name="Comma 3 2 3 2 4" xfId="9326" xr:uid="{DE920A92-5742-48A7-B009-14719AC1177E}"/>
    <cellStyle name="Comma 3 2 3 2 4 2" xfId="19860" xr:uid="{85AAEA91-A603-451D-9375-76913C3BF7D8}"/>
    <cellStyle name="Comma 3 2 3 2 5" xfId="11953" xr:uid="{B41BCF8A-EF6E-4D65-82BF-843AB7BD99A5}"/>
    <cellStyle name="Comma 3 2 3 2 5 2" xfId="22487" xr:uid="{A2B889D8-7746-42E9-A5CF-232D4710CDEB}"/>
    <cellStyle name="Comma 3 2 3 2 6" xfId="14605" xr:uid="{4FB18D67-EC8C-4AF8-87C0-13E40CC2B118}"/>
    <cellStyle name="Comma 3 2 3 2 7" xfId="4065" xr:uid="{36ADF1BC-7FAC-4593-896D-8D3EB8804445}"/>
    <cellStyle name="Comma 3 2 3 3" xfId="1335" xr:uid="{00000000-0005-0000-0000-000046050000}"/>
    <cellStyle name="Comma 3 2 3 3 2" xfId="6700" xr:uid="{E5233ED6-0D75-404D-8FDD-26B0ECE06379}"/>
    <cellStyle name="Comma 3 2 3 3 2 2" xfId="17234" xr:uid="{3127877F-082C-4CCD-AD41-1C7006C9AD2A}"/>
    <cellStyle name="Comma 3 2 3 3 3" xfId="9328" xr:uid="{EF9ED749-0477-44E7-AF56-13C4A89F0872}"/>
    <cellStyle name="Comma 3 2 3 3 3 2" xfId="19862" xr:uid="{2BE03DB9-6AE9-4D34-A2F2-F2E331609B85}"/>
    <cellStyle name="Comma 3 2 3 3 4" xfId="11955" xr:uid="{8A484694-5997-46B6-860F-38E37A7163B5}"/>
    <cellStyle name="Comma 3 2 3 3 4 2" xfId="22489" xr:uid="{2E401687-5F42-4A45-BB5B-2F1377474F49}"/>
    <cellStyle name="Comma 3 2 3 3 5" xfId="14607" xr:uid="{41C33B90-6B7C-449E-A657-1703C7CE5741}"/>
    <cellStyle name="Comma 3 2 3 3 6" xfId="4067" xr:uid="{0963FAC9-1AFB-43A8-BE9E-94D0DEE3B8A9}"/>
    <cellStyle name="Comma 3 2 3 4" xfId="1336" xr:uid="{00000000-0005-0000-0000-000047050000}"/>
    <cellStyle name="Comma 3 2 3 4 2" xfId="6701" xr:uid="{40F69BBF-0FEF-46D3-B60F-27F427EB2B55}"/>
    <cellStyle name="Comma 3 2 3 4 2 2" xfId="17235" xr:uid="{3F2C5600-8C2B-4D5D-B688-8347A0711CDA}"/>
    <cellStyle name="Comma 3 2 3 4 3" xfId="9329" xr:uid="{8B84E6CE-49EB-4881-B7BD-E944EE995C34}"/>
    <cellStyle name="Comma 3 2 3 4 3 2" xfId="19863" xr:uid="{C92FBB4E-D68B-4CBF-B4D8-262D590621BB}"/>
    <cellStyle name="Comma 3 2 3 4 4" xfId="11956" xr:uid="{DA530CAF-20F1-43A9-9C93-A28AF94191D0}"/>
    <cellStyle name="Comma 3 2 3 4 4 2" xfId="22490" xr:uid="{14F8E099-2535-4FC3-B53F-C34E982D0161}"/>
    <cellStyle name="Comma 3 2 3 4 5" xfId="14608" xr:uid="{4B80DE31-9B14-4B03-A432-38A225A7C7E0}"/>
    <cellStyle name="Comma 3 2 3 4 6" xfId="4068" xr:uid="{8F0D8D35-1E61-4C0C-A0C2-2C4746F64E44}"/>
    <cellStyle name="Comma 3 2 3 5" xfId="2702" xr:uid="{00000000-0005-0000-0000-000048050000}"/>
    <cellStyle name="Comma 3 2 3 5 2" xfId="8021" xr:uid="{6D96AFCA-6CC4-47DA-8FDD-B925C91A6BA7}"/>
    <cellStyle name="Comma 3 2 3 5 2 2" xfId="18555" xr:uid="{6255B015-8B4C-4785-990B-1CBD40856E0D}"/>
    <cellStyle name="Comma 3 2 3 5 3" xfId="10649" xr:uid="{F13F87D4-6E53-4DE5-8B5D-4FB569F38AAA}"/>
    <cellStyle name="Comma 3 2 3 5 3 2" xfId="21183" xr:uid="{43D65193-9104-4BCF-9917-6336068CCF3A}"/>
    <cellStyle name="Comma 3 2 3 5 4" xfId="13276" xr:uid="{715B6D1F-6C95-4F21-AA4E-67A26F5DE239}"/>
    <cellStyle name="Comma 3 2 3 5 4 2" xfId="23810" xr:uid="{F4DC6F15-6276-44FB-AE54-D2D4C1EF97CA}"/>
    <cellStyle name="Comma 3 2 3 5 5" xfId="15928" xr:uid="{8032BFBB-6DB5-4D80-BBC8-4D82D4419EFE}"/>
    <cellStyle name="Comma 3 2 3 5 6" xfId="5389" xr:uid="{C30AE795-D20D-41B2-8D02-49878786ED84}"/>
    <cellStyle name="Comma 3 2 3 6" xfId="1332" xr:uid="{00000000-0005-0000-0000-000049050000}"/>
    <cellStyle name="Comma 3 2 3 6 2" xfId="6697" xr:uid="{3F052176-DFA0-4D2F-9DB6-347693455156}"/>
    <cellStyle name="Comma 3 2 3 6 2 2" xfId="17231" xr:uid="{45557131-FE8C-4291-8857-3B4E5E258D26}"/>
    <cellStyle name="Comma 3 2 3 6 3" xfId="9325" xr:uid="{34AAE50C-7A33-446A-AEB8-053BEF24FE96}"/>
    <cellStyle name="Comma 3 2 3 6 3 2" xfId="19859" xr:uid="{D12EE78F-7231-4DA7-9F8C-F1203EC9B1D5}"/>
    <cellStyle name="Comma 3 2 3 6 4" xfId="11952" xr:uid="{76CCB26B-2F36-4269-BFCD-D5ED39750A27}"/>
    <cellStyle name="Comma 3 2 3 6 4 2" xfId="22486" xr:uid="{9B931D03-6B84-4484-979A-193EB20D09B8}"/>
    <cellStyle name="Comma 3 2 3 6 5" xfId="14604" xr:uid="{5F569678-13F8-46A5-ABA0-27BB4944CC95}"/>
    <cellStyle name="Comma 3 2 3 6 6" xfId="4064" xr:uid="{7789CF2A-F70D-4020-829C-0491E7A5CDA3}"/>
    <cellStyle name="Comma 3 2 3 7" xfId="5502" xr:uid="{77564D89-1241-4FF9-9E61-5481E4E91E1A}"/>
    <cellStyle name="Comma 3 2 3 7 2" xfId="16036" xr:uid="{03340FBB-C81D-4CC7-A11C-AE38745389E1}"/>
    <cellStyle name="Comma 3 2 3 8" xfId="8130" xr:uid="{2CDE572C-BBBC-46AD-822C-1F777F058F07}"/>
    <cellStyle name="Comma 3 2 3 8 2" xfId="18664" xr:uid="{15841E1E-BD0D-4A21-BB30-F6D8717FF0D2}"/>
    <cellStyle name="Comma 3 2 3 9" xfId="10757" xr:uid="{B0B3027D-2361-4F7C-90D7-76A06886E4EF}"/>
    <cellStyle name="Comma 3 2 3 9 2" xfId="21291" xr:uid="{6341F545-71DC-40D9-A177-259D4C811723}"/>
    <cellStyle name="Comma 3 2 4" xfId="1337" xr:uid="{00000000-0005-0000-0000-00004A050000}"/>
    <cellStyle name="Comma 3 2 4 2" xfId="1338" xr:uid="{00000000-0005-0000-0000-00004B050000}"/>
    <cellStyle name="Comma 3 2 4 2 2" xfId="1339" xr:uid="{00000000-0005-0000-0000-00004C050000}"/>
    <cellStyle name="Comma 3 2 4 2 2 2" xfId="6704" xr:uid="{391F88C3-F7BD-45D2-88CD-E58DE6475234}"/>
    <cellStyle name="Comma 3 2 4 2 2 2 2" xfId="17238" xr:uid="{BB8B175A-6047-46BB-A168-F51A4ACBCEE7}"/>
    <cellStyle name="Comma 3 2 4 2 2 3" xfId="9332" xr:uid="{57F43BEA-4860-4BB2-80AA-BD122681D74F}"/>
    <cellStyle name="Comma 3 2 4 2 2 3 2" xfId="19866" xr:uid="{9A8B79A0-C668-4597-9B97-158F499D072A}"/>
    <cellStyle name="Comma 3 2 4 2 2 4" xfId="11959" xr:uid="{33215254-6B8D-45BC-A104-31CAE5268AC3}"/>
    <cellStyle name="Comma 3 2 4 2 2 4 2" xfId="22493" xr:uid="{033838EE-8A4C-432D-B1C6-8B19AF349A29}"/>
    <cellStyle name="Comma 3 2 4 2 2 5" xfId="14611" xr:uid="{5287E3DC-999D-4CC9-AC0A-4DBFD067E6E6}"/>
    <cellStyle name="Comma 3 2 4 2 2 6" xfId="4071" xr:uid="{651A1A6C-14E5-4D5E-8C3F-61BF820B1A32}"/>
    <cellStyle name="Comma 3 2 4 2 3" xfId="6703" xr:uid="{561335AE-63E2-489F-872A-696C289C1AC6}"/>
    <cellStyle name="Comma 3 2 4 2 3 2" xfId="17237" xr:uid="{299A55C0-2831-4ABA-8388-7A831A803309}"/>
    <cellStyle name="Comma 3 2 4 2 4" xfId="9331" xr:uid="{BD4DFA1E-1803-40CC-93B4-AF92F5EA76A7}"/>
    <cellStyle name="Comma 3 2 4 2 4 2" xfId="19865" xr:uid="{DB1AD7EB-9982-4CBE-9E98-1A4F57D86132}"/>
    <cellStyle name="Comma 3 2 4 2 5" xfId="11958" xr:uid="{B1B831BB-3D44-428C-BD83-74EEAA2BECA0}"/>
    <cellStyle name="Comma 3 2 4 2 5 2" xfId="22492" xr:uid="{D7F214B4-DA52-4544-8D60-79C682DF2360}"/>
    <cellStyle name="Comma 3 2 4 2 6" xfId="14610" xr:uid="{8968FBBB-137C-451D-9114-510226A1DED6}"/>
    <cellStyle name="Comma 3 2 4 2 7" xfId="4070" xr:uid="{FC32A77C-52E3-4385-A124-2315F8558885}"/>
    <cellStyle name="Comma 3 2 4 3" xfId="1340" xr:uid="{00000000-0005-0000-0000-00004D050000}"/>
    <cellStyle name="Comma 3 2 4 3 2" xfId="6705" xr:uid="{2AD83C4B-C7B0-4A52-8C6E-8F4551D2CD8C}"/>
    <cellStyle name="Comma 3 2 4 3 2 2" xfId="17239" xr:uid="{44D3A670-CC47-4E49-AF9A-93BD9E2B1049}"/>
    <cellStyle name="Comma 3 2 4 3 3" xfId="9333" xr:uid="{AC63443D-F639-405E-9FE3-60C545802924}"/>
    <cellStyle name="Comma 3 2 4 3 3 2" xfId="19867" xr:uid="{D824C3CE-15B3-481E-9DE6-E36FEE35DD70}"/>
    <cellStyle name="Comma 3 2 4 3 4" xfId="11960" xr:uid="{40AF5C97-7C7E-4FA2-8011-C76B6E7AB67F}"/>
    <cellStyle name="Comma 3 2 4 3 4 2" xfId="22494" xr:uid="{6439AA30-F1FC-452D-B099-435EBCE2B823}"/>
    <cellStyle name="Comma 3 2 4 3 5" xfId="14612" xr:uid="{A8372BA4-6973-45D9-921D-CDF7E591D82C}"/>
    <cellStyle name="Comma 3 2 4 3 6" xfId="4072" xr:uid="{768761CA-AE97-4D76-9DAF-CCC7AB411D7B}"/>
    <cellStyle name="Comma 3 2 4 4" xfId="1341" xr:uid="{00000000-0005-0000-0000-00004E050000}"/>
    <cellStyle name="Comma 3 2 4 4 2" xfId="6706" xr:uid="{9FD273A9-9D49-4D46-BBB8-55D5C3DE8679}"/>
    <cellStyle name="Comma 3 2 4 4 2 2" xfId="17240" xr:uid="{3086B075-BDC3-4500-9CA3-447F013411BE}"/>
    <cellStyle name="Comma 3 2 4 4 3" xfId="9334" xr:uid="{62C7B3C5-4432-4FB2-93B2-94D0745874FF}"/>
    <cellStyle name="Comma 3 2 4 4 3 2" xfId="19868" xr:uid="{2764E6D7-055B-471B-A35B-3D196BAF2096}"/>
    <cellStyle name="Comma 3 2 4 4 4" xfId="11961" xr:uid="{2F909E71-FE2A-423B-808F-34ABCA0C99FC}"/>
    <cellStyle name="Comma 3 2 4 4 4 2" xfId="22495" xr:uid="{422CAB1D-0D0A-4E81-BC69-A78D8FF5FCC5}"/>
    <cellStyle name="Comma 3 2 4 4 5" xfId="14613" xr:uid="{2061C294-C62C-46B2-9AF7-0190B4ADD7FA}"/>
    <cellStyle name="Comma 3 2 4 4 6" xfId="4073" xr:uid="{F77108F8-A2DE-47A9-A28D-F01394A4A1A1}"/>
    <cellStyle name="Comma 3 2 4 5" xfId="6702" xr:uid="{5013F097-BF31-4245-9EC3-EC3E07295557}"/>
    <cellStyle name="Comma 3 2 4 5 2" xfId="17236" xr:uid="{DFFCC0B4-8FDE-452F-9E32-6AE31C9277CE}"/>
    <cellStyle name="Comma 3 2 4 6" xfId="9330" xr:uid="{83CE948E-8F2C-4738-ABA2-F55DD156175D}"/>
    <cellStyle name="Comma 3 2 4 6 2" xfId="19864" xr:uid="{73A139E4-4738-4361-9E47-512605CE06FB}"/>
    <cellStyle name="Comma 3 2 4 7" xfId="11957" xr:uid="{FD8590D9-73A0-46EE-A5EB-A05EFADB24BF}"/>
    <cellStyle name="Comma 3 2 4 7 2" xfId="22491" xr:uid="{A766BE67-F241-4680-B12D-9910FA9AE886}"/>
    <cellStyle name="Comma 3 2 4 8" xfId="14609" xr:uid="{BE8A2B58-E334-4330-AB42-453BF5F98806}"/>
    <cellStyle name="Comma 3 2 4 9" xfId="4069" xr:uid="{35C169B1-405C-470A-AEE1-7D90FD9D38E2}"/>
    <cellStyle name="Comma 3 2 5" xfId="1342" xr:uid="{00000000-0005-0000-0000-00004F050000}"/>
    <cellStyle name="Comma 3 2 5 2" xfId="1343" xr:uid="{00000000-0005-0000-0000-000050050000}"/>
    <cellStyle name="Comma 3 2 5 2 2" xfId="1344" xr:uid="{00000000-0005-0000-0000-000051050000}"/>
    <cellStyle name="Comma 3 2 5 2 2 2" xfId="6709" xr:uid="{92855791-B556-4BD3-912E-048184BB41C7}"/>
    <cellStyle name="Comma 3 2 5 2 2 2 2" xfId="17243" xr:uid="{A8382D49-7090-4FE4-9014-EE1DF93A8A79}"/>
    <cellStyle name="Comma 3 2 5 2 2 3" xfId="9337" xr:uid="{F3860B98-FFFF-4F5A-BCCB-1A6EF2ED66DD}"/>
    <cellStyle name="Comma 3 2 5 2 2 3 2" xfId="19871" xr:uid="{49B8F5BC-84AF-41AD-8C6C-35294B0BCC58}"/>
    <cellStyle name="Comma 3 2 5 2 2 4" xfId="11964" xr:uid="{92F2FB25-6064-45B6-BD74-507D347D65B2}"/>
    <cellStyle name="Comma 3 2 5 2 2 4 2" xfId="22498" xr:uid="{B9B3A1E8-93E8-4467-ABDC-991448A5F7F0}"/>
    <cellStyle name="Comma 3 2 5 2 2 5" xfId="14616" xr:uid="{22D1863F-0F54-4BFA-968A-3CDF791DBA91}"/>
    <cellStyle name="Comma 3 2 5 2 2 6" xfId="4076" xr:uid="{80D024FC-DDB8-429B-900C-269FD76DFFD4}"/>
    <cellStyle name="Comma 3 2 5 2 3" xfId="6708" xr:uid="{37867FB4-08DD-4A64-8970-01EF7DE23D2B}"/>
    <cellStyle name="Comma 3 2 5 2 3 2" xfId="17242" xr:uid="{2E84C156-1080-4B65-B8A4-8E13503FD2B3}"/>
    <cellStyle name="Comma 3 2 5 2 4" xfId="9336" xr:uid="{8869A3B7-14F2-4852-B851-9FD4A8F015E5}"/>
    <cellStyle name="Comma 3 2 5 2 4 2" xfId="19870" xr:uid="{A598E9C2-E670-4C0E-BE98-C7AB10805B8F}"/>
    <cellStyle name="Comma 3 2 5 2 5" xfId="11963" xr:uid="{F94254D4-4DD8-45A8-8411-58615CE7F881}"/>
    <cellStyle name="Comma 3 2 5 2 5 2" xfId="22497" xr:uid="{8E0DD0FF-3D4A-4EEF-9F67-2223B0F21C18}"/>
    <cellStyle name="Comma 3 2 5 2 6" xfId="14615" xr:uid="{B9CE26C9-57C2-43A9-A24E-87076EA21062}"/>
    <cellStyle name="Comma 3 2 5 2 7" xfId="4075" xr:uid="{18982E6A-FBFE-418E-8C5F-34FCF54A754A}"/>
    <cellStyle name="Comma 3 2 5 3" xfId="1345" xr:uid="{00000000-0005-0000-0000-000052050000}"/>
    <cellStyle name="Comma 3 2 5 3 2" xfId="6710" xr:uid="{AF0E283A-5FC0-4C43-A379-2A1CC8ED890A}"/>
    <cellStyle name="Comma 3 2 5 3 2 2" xfId="17244" xr:uid="{1AF4BA29-F7BA-494E-B234-DC024425C06C}"/>
    <cellStyle name="Comma 3 2 5 3 3" xfId="9338" xr:uid="{91416E18-77F5-4EA8-AD4D-9C46CB2C96A0}"/>
    <cellStyle name="Comma 3 2 5 3 3 2" xfId="19872" xr:uid="{2BA9197C-E668-4CC1-AB41-024092FFE212}"/>
    <cellStyle name="Comma 3 2 5 3 4" xfId="11965" xr:uid="{93DDC736-9A72-4BA6-87F1-1350E31BCC95}"/>
    <cellStyle name="Comma 3 2 5 3 4 2" xfId="22499" xr:uid="{C367E14E-7D8C-4E7D-87E7-CB4B19872ECF}"/>
    <cellStyle name="Comma 3 2 5 3 5" xfId="14617" xr:uid="{80B1D45F-C7A5-4BA7-9A3B-16595A4BC6DD}"/>
    <cellStyle name="Comma 3 2 5 3 6" xfId="4077" xr:uid="{4C6A8656-1011-41A5-8D31-EBA29B109937}"/>
    <cellStyle name="Comma 3 2 5 4" xfId="1346" xr:uid="{00000000-0005-0000-0000-000053050000}"/>
    <cellStyle name="Comma 3 2 5 4 2" xfId="6711" xr:uid="{2B79AB0F-37F3-4C3D-B32A-259AB6861679}"/>
    <cellStyle name="Comma 3 2 5 4 2 2" xfId="17245" xr:uid="{FC48DF13-2C89-45D9-83D8-F04D7A3A6438}"/>
    <cellStyle name="Comma 3 2 5 4 3" xfId="9339" xr:uid="{0D766991-176E-4702-882F-ECE0E52927FE}"/>
    <cellStyle name="Comma 3 2 5 4 3 2" xfId="19873" xr:uid="{02A1BD81-92D8-4B81-B8EB-521470FE62FA}"/>
    <cellStyle name="Comma 3 2 5 4 4" xfId="11966" xr:uid="{4D106992-82FE-4C3C-A032-8C2E7C335985}"/>
    <cellStyle name="Comma 3 2 5 4 4 2" xfId="22500" xr:uid="{589C17E1-DC91-49A5-B305-A36FB934E3AE}"/>
    <cellStyle name="Comma 3 2 5 4 5" xfId="14618" xr:uid="{74973349-B278-4084-AA72-ACC904143F56}"/>
    <cellStyle name="Comma 3 2 5 4 6" xfId="4078" xr:uid="{966BF0CD-B50B-4A89-B607-A21531D27C9E}"/>
    <cellStyle name="Comma 3 2 5 5" xfId="6707" xr:uid="{7CA549E6-841C-4EE3-BA05-6CB89EFA3B8F}"/>
    <cellStyle name="Comma 3 2 5 5 2" xfId="17241" xr:uid="{4BBF1C79-17B5-4D42-B7CD-DDC20F792CED}"/>
    <cellStyle name="Comma 3 2 5 6" xfId="9335" xr:uid="{D4696F70-EF00-41D4-9AC1-E2E548A2E4F5}"/>
    <cellStyle name="Comma 3 2 5 6 2" xfId="19869" xr:uid="{F28E21B9-D114-4B9E-B3CD-2CACF512080C}"/>
    <cellStyle name="Comma 3 2 5 7" xfId="11962" xr:uid="{A54AF9E8-4B55-4977-A675-902D8FEE8570}"/>
    <cellStyle name="Comma 3 2 5 7 2" xfId="22496" xr:uid="{BAC37573-45C4-4D21-A0B0-754D48B3F06F}"/>
    <cellStyle name="Comma 3 2 5 8" xfId="14614" xr:uid="{151C66DD-DEF0-472A-A9FB-7F7BA909409A}"/>
    <cellStyle name="Comma 3 2 5 9" xfId="4074" xr:uid="{65FE63EA-88AE-4B5D-8529-B9E0C98E1570}"/>
    <cellStyle name="Comma 3 2 6" xfId="1347" xr:uid="{00000000-0005-0000-0000-000054050000}"/>
    <cellStyle name="Comma 3 2 6 2" xfId="1348" xr:uid="{00000000-0005-0000-0000-000055050000}"/>
    <cellStyle name="Comma 3 2 6 2 2" xfId="1349" xr:uid="{00000000-0005-0000-0000-000056050000}"/>
    <cellStyle name="Comma 3 2 6 2 2 2" xfId="6714" xr:uid="{45138099-1CA0-4093-86C6-E7794E5C74B8}"/>
    <cellStyle name="Comma 3 2 6 2 2 2 2" xfId="17248" xr:uid="{9AF31027-3005-460F-AAC6-F14277EF3CFC}"/>
    <cellStyle name="Comma 3 2 6 2 2 3" xfId="9342" xr:uid="{98A8A0DF-D277-4DF3-943A-A6119B5ADD6D}"/>
    <cellStyle name="Comma 3 2 6 2 2 3 2" xfId="19876" xr:uid="{48C9A5CB-8B1C-43A1-B5FC-5F0BB64EA889}"/>
    <cellStyle name="Comma 3 2 6 2 2 4" xfId="11969" xr:uid="{39FECABE-72A9-471F-84A4-659E7A0F4275}"/>
    <cellStyle name="Comma 3 2 6 2 2 4 2" xfId="22503" xr:uid="{6B8A7196-5099-4B31-8257-C74FCDCD05AA}"/>
    <cellStyle name="Comma 3 2 6 2 2 5" xfId="14621" xr:uid="{A6C14F8B-7A6B-4586-A396-EE9EA4ADC9CE}"/>
    <cellStyle name="Comma 3 2 6 2 2 6" xfId="4081" xr:uid="{0580AA06-B97E-44BA-AED5-C8F1428B826A}"/>
    <cellStyle name="Comma 3 2 6 2 3" xfId="6713" xr:uid="{E30AAA10-EFA1-40D6-AB94-EB65E43643D9}"/>
    <cellStyle name="Comma 3 2 6 2 3 2" xfId="17247" xr:uid="{974B9B0A-6877-4234-BF23-537B6137C2B4}"/>
    <cellStyle name="Comma 3 2 6 2 4" xfId="9341" xr:uid="{86D8D85E-2CE0-499E-9F43-59EB0DD9847D}"/>
    <cellStyle name="Comma 3 2 6 2 4 2" xfId="19875" xr:uid="{3FCC5581-8A55-4EF3-90CF-CC588213F438}"/>
    <cellStyle name="Comma 3 2 6 2 5" xfId="11968" xr:uid="{309D8BDE-6786-4F4A-9C96-D6EF8A9BF646}"/>
    <cellStyle name="Comma 3 2 6 2 5 2" xfId="22502" xr:uid="{5EEC2174-366B-4A05-B2A0-29F0EF7BC798}"/>
    <cellStyle name="Comma 3 2 6 2 6" xfId="14620" xr:uid="{68E47DB8-2A63-4ED5-97AC-F944182FF90A}"/>
    <cellStyle name="Comma 3 2 6 2 7" xfId="4080" xr:uid="{88E24845-4223-47D4-940B-0F367CA33F99}"/>
    <cellStyle name="Comma 3 2 6 3" xfId="1350" xr:uid="{00000000-0005-0000-0000-000057050000}"/>
    <cellStyle name="Comma 3 2 6 3 2" xfId="6715" xr:uid="{19338068-7EF9-47B4-AE7B-BA69D5D88293}"/>
    <cellStyle name="Comma 3 2 6 3 2 2" xfId="17249" xr:uid="{50320DD6-B12B-43C7-B95B-EA7C4D4BA606}"/>
    <cellStyle name="Comma 3 2 6 3 3" xfId="9343" xr:uid="{960DD147-E142-4DEB-B0B0-918C80F7F6E7}"/>
    <cellStyle name="Comma 3 2 6 3 3 2" xfId="19877" xr:uid="{EB23A4C7-0141-4481-BBE2-2348A3A37B89}"/>
    <cellStyle name="Comma 3 2 6 3 4" xfId="11970" xr:uid="{2FE726EC-177B-45DF-B4E0-BF8D184B9DF2}"/>
    <cellStyle name="Comma 3 2 6 3 4 2" xfId="22504" xr:uid="{8408D9F2-C996-4FF8-A884-84376DF7E843}"/>
    <cellStyle name="Comma 3 2 6 3 5" xfId="14622" xr:uid="{42676AA1-0B34-4704-AA3C-7E0A0A91DC0F}"/>
    <cellStyle name="Comma 3 2 6 3 6" xfId="4082" xr:uid="{C1C6857A-13A4-4ED6-A3B8-1DF60F5393CE}"/>
    <cellStyle name="Comma 3 2 6 4" xfId="1351" xr:uid="{00000000-0005-0000-0000-000058050000}"/>
    <cellStyle name="Comma 3 2 6 4 2" xfId="6716" xr:uid="{73561384-724C-4312-8499-B65E1636A580}"/>
    <cellStyle name="Comma 3 2 6 4 2 2" xfId="17250" xr:uid="{64FB90B6-86C3-45C8-87A3-8AE25104368C}"/>
    <cellStyle name="Comma 3 2 6 4 3" xfId="9344" xr:uid="{50C49223-9C62-4B52-8D38-13DB3F6484C2}"/>
    <cellStyle name="Comma 3 2 6 4 3 2" xfId="19878" xr:uid="{2C15875D-B5A1-42EC-9325-34867AE79F5D}"/>
    <cellStyle name="Comma 3 2 6 4 4" xfId="11971" xr:uid="{D8F6F61B-6A9D-4AAE-A34B-9FEC166EAC71}"/>
    <cellStyle name="Comma 3 2 6 4 4 2" xfId="22505" xr:uid="{9FFFD4C3-DE8B-4386-B7ED-9A8A37D92B01}"/>
    <cellStyle name="Comma 3 2 6 4 5" xfId="14623" xr:uid="{8BD9841C-4315-4133-8F1C-7EA94572D001}"/>
    <cellStyle name="Comma 3 2 6 4 6" xfId="4083" xr:uid="{DC110E4E-1088-43CE-B664-BEEE9D53EACF}"/>
    <cellStyle name="Comma 3 2 6 5" xfId="6712" xr:uid="{5F3C7CD9-75AC-4BAE-AED3-20901DA1D540}"/>
    <cellStyle name="Comma 3 2 6 5 2" xfId="17246" xr:uid="{2D21599D-8B97-4AE0-884C-3E7BF3138E27}"/>
    <cellStyle name="Comma 3 2 6 6" xfId="9340" xr:uid="{0332BA23-9688-4606-984D-3FED5111A6EB}"/>
    <cellStyle name="Comma 3 2 6 6 2" xfId="19874" xr:uid="{869F4456-065B-4AE5-89A3-4A0BB2384786}"/>
    <cellStyle name="Comma 3 2 6 7" xfId="11967" xr:uid="{1D6C6594-4AAA-47F7-8549-35CAFA85423F}"/>
    <cellStyle name="Comma 3 2 6 7 2" xfId="22501" xr:uid="{D9A49D46-CCD1-4FEF-A865-85DD7AB20C16}"/>
    <cellStyle name="Comma 3 2 6 8" xfId="14619" xr:uid="{92D8841C-EE18-4832-82D0-E5261B1399EF}"/>
    <cellStyle name="Comma 3 2 6 9" xfId="4079" xr:uid="{17627BBE-FCC4-4704-AF73-AB348F5C19DC}"/>
    <cellStyle name="Comma 3 2 7" xfId="1352" xr:uid="{00000000-0005-0000-0000-000059050000}"/>
    <cellStyle name="Comma 3 2 7 2" xfId="1353" xr:uid="{00000000-0005-0000-0000-00005A050000}"/>
    <cellStyle name="Comma 3 2 7 2 2" xfId="6718" xr:uid="{CB207A34-89DD-46C7-91E9-3787F27ACB15}"/>
    <cellStyle name="Comma 3 2 7 2 2 2" xfId="17252" xr:uid="{ED2AB2D6-E7F6-4CED-8D93-4E44A638C98D}"/>
    <cellStyle name="Comma 3 2 7 2 3" xfId="9346" xr:uid="{7689773C-9C50-4ECB-B3FF-464593BE897A}"/>
    <cellStyle name="Comma 3 2 7 2 3 2" xfId="19880" xr:uid="{71292E5A-FE3E-4994-A8F1-623B17072532}"/>
    <cellStyle name="Comma 3 2 7 2 4" xfId="11973" xr:uid="{D313D801-3527-4494-88BF-85C99B13F706}"/>
    <cellStyle name="Comma 3 2 7 2 4 2" xfId="22507" xr:uid="{6354DC9F-462E-4A4B-9611-AC33700B7857}"/>
    <cellStyle name="Comma 3 2 7 2 5" xfId="14625" xr:uid="{501310C7-5B63-4D37-8045-46BEFF95DFF4}"/>
    <cellStyle name="Comma 3 2 7 2 6" xfId="4085" xr:uid="{14E647D5-5184-4B34-94C5-B43CC7DA4C91}"/>
    <cellStyle name="Comma 3 2 7 3" xfId="1354" xr:uid="{00000000-0005-0000-0000-00005B050000}"/>
    <cellStyle name="Comma 3 2 7 3 2" xfId="6719" xr:uid="{EE32A3EF-719B-438A-84A8-36863BC918DD}"/>
    <cellStyle name="Comma 3 2 7 3 2 2" xfId="17253" xr:uid="{03D8382B-9015-411F-A862-6557E61BF191}"/>
    <cellStyle name="Comma 3 2 7 3 3" xfId="9347" xr:uid="{8C10AECB-B907-422E-B194-88C1D79DE5F5}"/>
    <cellStyle name="Comma 3 2 7 3 3 2" xfId="19881" xr:uid="{5EDB356C-51CA-4F6F-A1B0-155819B50CF3}"/>
    <cellStyle name="Comma 3 2 7 3 4" xfId="11974" xr:uid="{A93A1EA1-8E43-49D3-A48D-8D6A212FB272}"/>
    <cellStyle name="Comma 3 2 7 3 4 2" xfId="22508" xr:uid="{70156454-58FA-4332-B7D4-D7DEB27E9F5F}"/>
    <cellStyle name="Comma 3 2 7 3 5" xfId="14626" xr:uid="{FC624BA6-0F80-4B06-944E-A362F0C7EC05}"/>
    <cellStyle name="Comma 3 2 7 3 6" xfId="4086" xr:uid="{0270D465-C7A5-4261-A959-3A64ED8C9C0C}"/>
    <cellStyle name="Comma 3 2 7 4" xfId="6717" xr:uid="{8AD80516-5FAF-41CE-AB0E-AA856BB38922}"/>
    <cellStyle name="Comma 3 2 7 4 2" xfId="17251" xr:uid="{091B5992-98EA-417F-8C9A-200CBB501C63}"/>
    <cellStyle name="Comma 3 2 7 5" xfId="9345" xr:uid="{2C8BC7CA-63E9-4FEE-B7BF-5E58B3227EB0}"/>
    <cellStyle name="Comma 3 2 7 5 2" xfId="19879" xr:uid="{ED4B9CE8-C356-49FD-9E2E-F9F80031BF4B}"/>
    <cellStyle name="Comma 3 2 7 6" xfId="11972" xr:uid="{092ED92B-2BD5-4DC4-98C0-1DBB2498EE97}"/>
    <cellStyle name="Comma 3 2 7 6 2" xfId="22506" xr:uid="{C53F9F56-67FD-4F6E-8DCE-D53CFC6C1B4D}"/>
    <cellStyle name="Comma 3 2 7 7" xfId="14624" xr:uid="{27144168-FD26-4DF3-9051-F972FD7EFE37}"/>
    <cellStyle name="Comma 3 2 7 8" xfId="4084" xr:uid="{284C47BF-E3F2-4378-95B9-F4F9EC83B197}"/>
    <cellStyle name="Comma 3 2 8" xfId="1355" xr:uid="{00000000-0005-0000-0000-00005C050000}"/>
    <cellStyle name="Comma 3 2 8 2" xfId="1356" xr:uid="{00000000-0005-0000-0000-00005D050000}"/>
    <cellStyle name="Comma 3 2 8 2 2" xfId="6721" xr:uid="{AE90D137-C778-4677-B992-B8A526FD3DBB}"/>
    <cellStyle name="Comma 3 2 8 2 2 2" xfId="17255" xr:uid="{B7AA6219-25BA-4523-A021-079566563A27}"/>
    <cellStyle name="Comma 3 2 8 2 3" xfId="9349" xr:uid="{941FA45F-4C24-4439-A560-71174112A205}"/>
    <cellStyle name="Comma 3 2 8 2 3 2" xfId="19883" xr:uid="{12DD8413-C26F-4E36-BE2E-4E245610A9DA}"/>
    <cellStyle name="Comma 3 2 8 2 4" xfId="11976" xr:uid="{25EB2FCB-9C79-4E29-BF82-EE48D63DFE03}"/>
    <cellStyle name="Comma 3 2 8 2 4 2" xfId="22510" xr:uid="{09C9C73E-F346-49CB-9835-56BC92F6FF75}"/>
    <cellStyle name="Comma 3 2 8 2 5" xfId="14628" xr:uid="{B26AD615-EA97-4BEC-B87C-E8F013A008EA}"/>
    <cellStyle name="Comma 3 2 8 2 6" xfId="4088" xr:uid="{1863F837-144B-4743-9056-1FC3E73C4200}"/>
    <cellStyle name="Comma 3 2 8 3" xfId="6720" xr:uid="{0BBC02CD-80B1-49AB-9ED2-A811F70183F9}"/>
    <cellStyle name="Comma 3 2 8 3 2" xfId="17254" xr:uid="{123FD0F3-E81F-496B-82E9-538686A0EF5A}"/>
    <cellStyle name="Comma 3 2 8 4" xfId="9348" xr:uid="{E4A6E91D-E5F1-4766-BDF8-E88552AD63FF}"/>
    <cellStyle name="Comma 3 2 8 4 2" xfId="19882" xr:uid="{DEAD3378-FFA3-4BA4-A482-116C62AADF74}"/>
    <cellStyle name="Comma 3 2 8 5" xfId="11975" xr:uid="{62914A7A-C33F-469D-ADBC-2407758301B1}"/>
    <cellStyle name="Comma 3 2 8 5 2" xfId="22509" xr:uid="{678D956D-CA82-4914-A125-18853FCB447A}"/>
    <cellStyle name="Comma 3 2 8 6" xfId="14627" xr:uid="{8FCFAF34-E365-46C3-867F-4BCA6D93C252}"/>
    <cellStyle name="Comma 3 2 8 7" xfId="4087" xr:uid="{D76A5060-F282-44F0-8C47-48C79536F0E5}"/>
    <cellStyle name="Comma 3 2 9" xfId="1357" xr:uid="{00000000-0005-0000-0000-00005E050000}"/>
    <cellStyle name="Comma 3 2 9 2" xfId="6722" xr:uid="{DF9CEA16-5613-4E08-9479-841E464C09A0}"/>
    <cellStyle name="Comma 3 2 9 2 2" xfId="17256" xr:uid="{01DB33BC-BBC6-4A39-9A00-67ABFEBDF3C3}"/>
    <cellStyle name="Comma 3 2 9 3" xfId="9350" xr:uid="{2C63537B-1B3D-4843-B5BD-7FE3EB4E66A6}"/>
    <cellStyle name="Comma 3 2 9 3 2" xfId="19884" xr:uid="{5B8E6594-5BD2-4016-9802-CEC2EDB6F3F9}"/>
    <cellStyle name="Comma 3 2 9 4" xfId="11977" xr:uid="{6587C647-CA7B-4601-98CA-BE295DDDB970}"/>
    <cellStyle name="Comma 3 2 9 4 2" xfId="22511" xr:uid="{4D37EC84-44B6-4287-9760-D579F4EFA34E}"/>
    <cellStyle name="Comma 3 2 9 5" xfId="14629" xr:uid="{98A5E6AE-CDFF-4E01-993C-1AAEB341CE38}"/>
    <cellStyle name="Comma 3 2 9 6" xfId="4089" xr:uid="{E85A7AC2-FB63-4B4B-A90E-4A2E67EFEAFE}"/>
    <cellStyle name="Comma 3 20" xfId="10684" xr:uid="{08A0D3C2-2074-4823-8A3B-4282A71AC15E}"/>
    <cellStyle name="Comma 3 20 2" xfId="21218" xr:uid="{CFE1B0C2-41ED-47D8-80C1-3645AC275910}"/>
    <cellStyle name="Comma 3 21" xfId="13325" xr:uid="{B04B24C3-4CF0-4FD2-80F5-CB68C59BF52F}"/>
    <cellStyle name="Comma 3 22" xfId="2786" xr:uid="{D40E250E-C8AE-4EDE-A70F-615B80753A1B}"/>
    <cellStyle name="Comma 3 3" xfId="86" xr:uid="{00000000-0005-0000-0000-00005F050000}"/>
    <cellStyle name="Comma 3 3 10" xfId="1359" xr:uid="{00000000-0005-0000-0000-000060050000}"/>
    <cellStyle name="Comma 3 3 10 2" xfId="6724" xr:uid="{3096354F-15E0-48C9-9E25-08D5838F5CB9}"/>
    <cellStyle name="Comma 3 3 10 2 2" xfId="17258" xr:uid="{44059909-0764-4991-B03D-C52793D2BC38}"/>
    <cellStyle name="Comma 3 3 10 3" xfId="9352" xr:uid="{6ED3D7C8-C78A-42B4-94A2-AEEEA0AC08C4}"/>
    <cellStyle name="Comma 3 3 10 3 2" xfId="19886" xr:uid="{C6596E6B-DDB6-455D-8EDF-8B49BC1D303A}"/>
    <cellStyle name="Comma 3 3 10 4" xfId="11979" xr:uid="{40E36DF1-F1B0-4447-A887-5E803C228844}"/>
    <cellStyle name="Comma 3 3 10 4 2" xfId="22513" xr:uid="{98B11030-3160-4DB7-8B16-567E4E547356}"/>
    <cellStyle name="Comma 3 3 10 5" xfId="14631" xr:uid="{16AD272C-FED3-451A-A8D5-8699F99BCE91}"/>
    <cellStyle name="Comma 3 3 10 6" xfId="4091" xr:uid="{91C0469C-474A-406C-B281-551679344CD4}"/>
    <cellStyle name="Comma 3 3 11" xfId="2603" xr:uid="{00000000-0005-0000-0000-000061050000}"/>
    <cellStyle name="Comma 3 3 11 2" xfId="7927" xr:uid="{59645DF1-B774-46B0-8A69-82E9569241D5}"/>
    <cellStyle name="Comma 3 3 11 2 2" xfId="18461" xr:uid="{78457516-6AC5-4D19-A35D-288BB77A16E0}"/>
    <cellStyle name="Comma 3 3 11 3" xfId="10555" xr:uid="{FCAE1576-9784-418A-BD16-96505F51320F}"/>
    <cellStyle name="Comma 3 3 11 3 2" xfId="21089" xr:uid="{16D4C5C9-17FB-4942-9A96-12817A890264}"/>
    <cellStyle name="Comma 3 3 11 4" xfId="13182" xr:uid="{26D4C97A-91FD-43D8-8AE7-C089D67C1907}"/>
    <cellStyle name="Comma 3 3 11 4 2" xfId="23716" xr:uid="{E2F8B48F-2AAC-4784-B98A-326529CEFE50}"/>
    <cellStyle name="Comma 3 3 11 5" xfId="15834" xr:uid="{CA806605-566B-4BB2-9F10-3645EDFF3EA3}"/>
    <cellStyle name="Comma 3 3 11 6" xfId="5295" xr:uid="{83E15D26-4AA5-4AC2-846E-6D58DB2BBC3B}"/>
    <cellStyle name="Comma 3 3 12" xfId="2662" xr:uid="{00000000-0005-0000-0000-000062050000}"/>
    <cellStyle name="Comma 3 3 12 2" xfId="7981" xr:uid="{A7EC0251-A01D-4829-AD31-86E4DAF57763}"/>
    <cellStyle name="Comma 3 3 12 2 2" xfId="18515" xr:uid="{0FB03E58-25C3-4737-992C-D3A7B454C85A}"/>
    <cellStyle name="Comma 3 3 12 3" xfId="10609" xr:uid="{89E71144-FA6A-4557-9094-4379E609730F}"/>
    <cellStyle name="Comma 3 3 12 3 2" xfId="21143" xr:uid="{5A589BE4-D535-4A35-8F5F-C0AD2749CE43}"/>
    <cellStyle name="Comma 3 3 12 4" xfId="13236" xr:uid="{8AF3941B-6BAA-40BD-9FCB-23ED6F216085}"/>
    <cellStyle name="Comma 3 3 12 4 2" xfId="23770" xr:uid="{905297A4-2CE6-4216-9959-89F6E79893AE}"/>
    <cellStyle name="Comma 3 3 12 5" xfId="15888" xr:uid="{520F9F87-D887-4762-AAE6-0FCEB3F4F358}"/>
    <cellStyle name="Comma 3 3 12 6" xfId="5349" xr:uid="{0A153EFC-E124-44F6-BD63-7B6AB25A12EF}"/>
    <cellStyle name="Comma 3 3 13" xfId="1358" xr:uid="{00000000-0005-0000-0000-000063050000}"/>
    <cellStyle name="Comma 3 3 13 2" xfId="6723" xr:uid="{04E8CF8A-1651-4D42-84EE-4FC4E3EC6554}"/>
    <cellStyle name="Comma 3 3 13 2 2" xfId="17257" xr:uid="{C786A70E-9875-4B24-AA90-C332B38576D5}"/>
    <cellStyle name="Comma 3 3 13 3" xfId="9351" xr:uid="{4BDAB76A-4787-4B2B-A2C7-319CE205AB56}"/>
    <cellStyle name="Comma 3 3 13 3 2" xfId="19885" xr:uid="{BECE508F-B046-42D8-9BA0-FB2835C43069}"/>
    <cellStyle name="Comma 3 3 13 4" xfId="11978" xr:uid="{B0B54966-E6DF-4572-AED4-F3CC30168669}"/>
    <cellStyle name="Comma 3 3 13 4 2" xfId="22512" xr:uid="{3E2D1D24-462F-4480-B346-9494FAD126E3}"/>
    <cellStyle name="Comma 3 3 13 5" xfId="14630" xr:uid="{B942C0C5-F32B-47E0-A35D-ADEC19EFCC95}"/>
    <cellStyle name="Comma 3 3 13 6" xfId="4090" xr:uid="{8F2D6D97-AACF-455A-9D86-9262D330521E}"/>
    <cellStyle name="Comma 3 3 14" xfId="5462" xr:uid="{BE0D33A0-CA8F-4E44-A7C8-DC666B3A2035}"/>
    <cellStyle name="Comma 3 3 14 2" xfId="15996" xr:uid="{4B3B3767-C477-400C-BC29-AA0A0ED2537B}"/>
    <cellStyle name="Comma 3 3 15" xfId="8090" xr:uid="{BDC50A35-9243-423A-9D0D-B66782C71000}"/>
    <cellStyle name="Comma 3 3 15 2" xfId="18624" xr:uid="{3D1E9EFB-4543-4697-9EF8-C2CE8BCE813F}"/>
    <cellStyle name="Comma 3 3 16" xfId="10717" xr:uid="{A64301F2-ACB5-4CC3-96EF-366A100D0F47}"/>
    <cellStyle name="Comma 3 3 16 2" xfId="21251" xr:uid="{7F15B6F5-D47A-4477-8782-F0B72B531FB6}"/>
    <cellStyle name="Comma 3 3 17" xfId="13369" xr:uid="{95E9AB04-B811-46FC-8B4A-79E606C4DAA3}"/>
    <cellStyle name="Comma 3 3 18" xfId="2829" xr:uid="{B9B1C7FB-8CBC-4E94-85F2-8DEC5F33554B}"/>
    <cellStyle name="Comma 3 3 2" xfId="140" xr:uid="{00000000-0005-0000-0000-000064050000}"/>
    <cellStyle name="Comma 3 3 2 10" xfId="2716" xr:uid="{00000000-0005-0000-0000-000065050000}"/>
    <cellStyle name="Comma 3 3 2 10 2" xfId="8035" xr:uid="{A16994C1-A95B-4BBF-86E7-4A396E309496}"/>
    <cellStyle name="Comma 3 3 2 10 2 2" xfId="18569" xr:uid="{60C612D7-F9FB-48B5-806F-AE629EC32F1B}"/>
    <cellStyle name="Comma 3 3 2 10 3" xfId="10663" xr:uid="{42E2B6E1-1017-486E-B66B-171A8122B330}"/>
    <cellStyle name="Comma 3 3 2 10 3 2" xfId="21197" xr:uid="{D4FB3E2A-4974-4CD4-B9AF-D2E32827CD29}"/>
    <cellStyle name="Comma 3 3 2 10 4" xfId="13290" xr:uid="{4144EDE6-20E9-43AD-A384-0F115E710EB7}"/>
    <cellStyle name="Comma 3 3 2 10 4 2" xfId="23824" xr:uid="{80185D90-5F28-45D2-89C1-6F5E0B3CFE3B}"/>
    <cellStyle name="Comma 3 3 2 10 5" xfId="15942" xr:uid="{F14BB1B6-EB6F-437E-AE76-962700452DC3}"/>
    <cellStyle name="Comma 3 3 2 10 6" xfId="5403" xr:uid="{973A37FB-3BC6-453C-80C7-F0006F4D7D5E}"/>
    <cellStyle name="Comma 3 3 2 11" xfId="1360" xr:uid="{00000000-0005-0000-0000-000066050000}"/>
    <cellStyle name="Comma 3 3 2 11 2" xfId="6725" xr:uid="{EF8DF120-697D-43AA-9007-80B2437F799C}"/>
    <cellStyle name="Comma 3 3 2 11 2 2" xfId="17259" xr:uid="{0BE09958-5CF3-4079-B443-7A5DCCD92C1F}"/>
    <cellStyle name="Comma 3 3 2 11 3" xfId="9353" xr:uid="{0F409382-C179-4032-A0C9-EF818ACB8FAB}"/>
    <cellStyle name="Comma 3 3 2 11 3 2" xfId="19887" xr:uid="{2AE50A2E-4D12-418A-91C7-C4ACA3B3AAC8}"/>
    <cellStyle name="Comma 3 3 2 11 4" xfId="11980" xr:uid="{8E63E147-9A4F-48CC-8EAA-1D94FF3D2F1A}"/>
    <cellStyle name="Comma 3 3 2 11 4 2" xfId="22514" xr:uid="{B8C6A7A1-AB62-4B44-9C43-67C753B218EA}"/>
    <cellStyle name="Comma 3 3 2 11 5" xfId="14632" xr:uid="{7B342960-9D2C-4C01-B976-EC83C2FBC661}"/>
    <cellStyle name="Comma 3 3 2 11 6" xfId="4092" xr:uid="{136B4B76-8B9F-414F-BFB4-342F7A6E1A7C}"/>
    <cellStyle name="Comma 3 3 2 12" xfId="5516" xr:uid="{A41975E1-9B48-4673-81E5-3C2FD101FD4F}"/>
    <cellStyle name="Comma 3 3 2 12 2" xfId="16050" xr:uid="{F596462C-16E0-4BF3-883E-085948038E6D}"/>
    <cellStyle name="Comma 3 3 2 13" xfId="8144" xr:uid="{B4530A40-F7AE-4EC7-BC1A-7A71D72407F2}"/>
    <cellStyle name="Comma 3 3 2 13 2" xfId="18678" xr:uid="{B783AFAD-1F74-483E-A605-CBD43C0C8377}"/>
    <cellStyle name="Comma 3 3 2 14" xfId="10771" xr:uid="{9EF3B397-768B-4FA4-9F27-E27AD827E013}"/>
    <cellStyle name="Comma 3 3 2 14 2" xfId="21305" xr:uid="{0809463C-C1A9-4A64-8E30-6BED78A3568B}"/>
    <cellStyle name="Comma 3 3 2 15" xfId="13423" xr:uid="{B4CC704B-5212-432B-B716-B78EB1574439}"/>
    <cellStyle name="Comma 3 3 2 16" xfId="2883" xr:uid="{149D7E43-26D9-46E2-9691-568B6600D7F4}"/>
    <cellStyle name="Comma 3 3 2 2" xfId="1361" xr:uid="{00000000-0005-0000-0000-000067050000}"/>
    <cellStyle name="Comma 3 3 2 2 2" xfId="1362" xr:uid="{00000000-0005-0000-0000-000068050000}"/>
    <cellStyle name="Comma 3 3 2 2 2 2" xfId="1363" xr:uid="{00000000-0005-0000-0000-000069050000}"/>
    <cellStyle name="Comma 3 3 2 2 2 2 2" xfId="6728" xr:uid="{22C3C924-37E7-4D71-8FC6-3821B4B15371}"/>
    <cellStyle name="Comma 3 3 2 2 2 2 2 2" xfId="17262" xr:uid="{873B8E83-FDDA-419C-AEFF-768C331D315D}"/>
    <cellStyle name="Comma 3 3 2 2 2 2 3" xfId="9356" xr:uid="{1AC87C53-CE4F-4D4E-B049-FC3D4E586EB2}"/>
    <cellStyle name="Comma 3 3 2 2 2 2 3 2" xfId="19890" xr:uid="{C57F6F5F-A9B5-472A-890E-D7D86BDD0296}"/>
    <cellStyle name="Comma 3 3 2 2 2 2 4" xfId="11983" xr:uid="{F99C9209-4BDE-4F62-A8DD-CE0C746F5B2A}"/>
    <cellStyle name="Comma 3 3 2 2 2 2 4 2" xfId="22517" xr:uid="{D2F8D2BD-B571-4075-82C1-7ADADDDD087D}"/>
    <cellStyle name="Comma 3 3 2 2 2 2 5" xfId="14635" xr:uid="{9219879F-F290-495F-807D-398EEAE168F9}"/>
    <cellStyle name="Comma 3 3 2 2 2 2 6" xfId="4095" xr:uid="{E9F4BBC8-1477-4B8E-A06A-8A7ADCDDD16C}"/>
    <cellStyle name="Comma 3 3 2 2 2 3" xfId="6727" xr:uid="{A8BF0064-6F38-4B3C-B89D-06A206ED15B9}"/>
    <cellStyle name="Comma 3 3 2 2 2 3 2" xfId="17261" xr:uid="{903C222A-0CF8-4B98-8035-36D7A0B2060E}"/>
    <cellStyle name="Comma 3 3 2 2 2 4" xfId="9355" xr:uid="{ADB77C3D-BAF5-4D87-A4E3-E5F30E559968}"/>
    <cellStyle name="Comma 3 3 2 2 2 4 2" xfId="19889" xr:uid="{6CE60384-759D-4ABB-88B9-69FF0FE3B9DD}"/>
    <cellStyle name="Comma 3 3 2 2 2 5" xfId="11982" xr:uid="{57BFFBBE-FF5E-46E4-A725-322C567CC40C}"/>
    <cellStyle name="Comma 3 3 2 2 2 5 2" xfId="22516" xr:uid="{118AED07-844F-43F9-8038-3CC0258D2F38}"/>
    <cellStyle name="Comma 3 3 2 2 2 6" xfId="14634" xr:uid="{AAD2A750-2A5A-475E-8A23-1A72AD708314}"/>
    <cellStyle name="Comma 3 3 2 2 2 7" xfId="4094" xr:uid="{3FF6DD45-A7F3-4B6B-B57A-AE360A41EF1D}"/>
    <cellStyle name="Comma 3 3 2 2 3" xfId="1364" xr:uid="{00000000-0005-0000-0000-00006A050000}"/>
    <cellStyle name="Comma 3 3 2 2 3 2" xfId="6729" xr:uid="{45AD8918-FB74-42F3-8791-D1FB8FF9B193}"/>
    <cellStyle name="Comma 3 3 2 2 3 2 2" xfId="17263" xr:uid="{EDDBA574-FE14-496E-A3ED-075795D21907}"/>
    <cellStyle name="Comma 3 3 2 2 3 3" xfId="9357" xr:uid="{95256F2A-9410-4C08-ABF6-4AB61BF44132}"/>
    <cellStyle name="Comma 3 3 2 2 3 3 2" xfId="19891" xr:uid="{5D58FB37-DFF1-4437-8DD7-A63D140EE3F7}"/>
    <cellStyle name="Comma 3 3 2 2 3 4" xfId="11984" xr:uid="{81D5CD1D-352D-4408-8479-81272C6A3734}"/>
    <cellStyle name="Comma 3 3 2 2 3 4 2" xfId="22518" xr:uid="{461150D1-20C7-473D-9425-8228CCE28EF7}"/>
    <cellStyle name="Comma 3 3 2 2 3 5" xfId="14636" xr:uid="{CA8BB152-7AAB-4674-9605-46597030975F}"/>
    <cellStyle name="Comma 3 3 2 2 3 6" xfId="4096" xr:uid="{AF74E77D-46B6-4068-8A3F-45C1D7A49037}"/>
    <cellStyle name="Comma 3 3 2 2 4" xfId="1365" xr:uid="{00000000-0005-0000-0000-00006B050000}"/>
    <cellStyle name="Comma 3 3 2 2 4 2" xfId="6730" xr:uid="{C7A4641D-7F15-4D2D-9A24-905DA7BC9F9D}"/>
    <cellStyle name="Comma 3 3 2 2 4 2 2" xfId="17264" xr:uid="{C06C7905-5CD0-4292-B6C4-BED4D77A69AE}"/>
    <cellStyle name="Comma 3 3 2 2 4 3" xfId="9358" xr:uid="{98DC9D7B-0929-4CAF-A414-4C344546D3B0}"/>
    <cellStyle name="Comma 3 3 2 2 4 3 2" xfId="19892" xr:uid="{91CC2638-4518-4414-970D-9C0353CF16C2}"/>
    <cellStyle name="Comma 3 3 2 2 4 4" xfId="11985" xr:uid="{B5BA124D-66F9-44CC-BD91-7BD320C53685}"/>
    <cellStyle name="Comma 3 3 2 2 4 4 2" xfId="22519" xr:uid="{30F32A7F-2E10-4738-B663-DB9CEDEA6439}"/>
    <cellStyle name="Comma 3 3 2 2 4 5" xfId="14637" xr:uid="{AE194848-6DAF-4140-ACC6-759D14F010E4}"/>
    <cellStyle name="Comma 3 3 2 2 4 6" xfId="4097" xr:uid="{7341DC11-D7F7-4579-8FB5-7B14879E8156}"/>
    <cellStyle name="Comma 3 3 2 2 5" xfId="6726" xr:uid="{FCF1452C-1656-4117-87EF-009DAF8ABFF2}"/>
    <cellStyle name="Comma 3 3 2 2 5 2" xfId="17260" xr:uid="{10081B61-F14F-421E-999B-41B415BAB4CF}"/>
    <cellStyle name="Comma 3 3 2 2 6" xfId="9354" xr:uid="{CCC46341-DD4A-40A2-8E21-0676FBB16C31}"/>
    <cellStyle name="Comma 3 3 2 2 6 2" xfId="19888" xr:uid="{D3FAE1C8-B52F-448A-A25D-31F7D790A607}"/>
    <cellStyle name="Comma 3 3 2 2 7" xfId="11981" xr:uid="{E0CDCB6B-D175-473F-B8D1-F43CDB6E6BD1}"/>
    <cellStyle name="Comma 3 3 2 2 7 2" xfId="22515" xr:uid="{C63B92F7-86FB-454E-AB9E-C38F6E366EE8}"/>
    <cellStyle name="Comma 3 3 2 2 8" xfId="14633" xr:uid="{46716F09-47EC-46A2-9FAF-EEE6CE8D9114}"/>
    <cellStyle name="Comma 3 3 2 2 9" xfId="4093" xr:uid="{063D2063-83D9-4356-B33E-713CA73E383E}"/>
    <cellStyle name="Comma 3 3 2 3" xfId="1366" xr:uid="{00000000-0005-0000-0000-00006C050000}"/>
    <cellStyle name="Comma 3 3 2 3 2" xfId="1367" xr:uid="{00000000-0005-0000-0000-00006D050000}"/>
    <cellStyle name="Comma 3 3 2 3 2 2" xfId="1368" xr:uid="{00000000-0005-0000-0000-00006E050000}"/>
    <cellStyle name="Comma 3 3 2 3 2 2 2" xfId="6733" xr:uid="{32D0FE02-8A52-403F-A911-8F18E92DC223}"/>
    <cellStyle name="Comma 3 3 2 3 2 2 2 2" xfId="17267" xr:uid="{EE0D2F8D-04EE-4697-BA88-513F5FE3C4D7}"/>
    <cellStyle name="Comma 3 3 2 3 2 2 3" xfId="9361" xr:uid="{3BDD7193-7A26-416F-A4AF-A7085D4DB412}"/>
    <cellStyle name="Comma 3 3 2 3 2 2 3 2" xfId="19895" xr:uid="{5046B607-57C2-4A5F-83AB-CFB26CC32311}"/>
    <cellStyle name="Comma 3 3 2 3 2 2 4" xfId="11988" xr:uid="{0A32AF4A-C3EF-48A4-9FDA-47713BDD0D7B}"/>
    <cellStyle name="Comma 3 3 2 3 2 2 4 2" xfId="22522" xr:uid="{626951C9-F0B1-4FC1-B450-51CA6AE2220D}"/>
    <cellStyle name="Comma 3 3 2 3 2 2 5" xfId="14640" xr:uid="{8DC8C239-C4E0-4001-9A9A-4724FB8439C5}"/>
    <cellStyle name="Comma 3 3 2 3 2 2 6" xfId="4100" xr:uid="{39D892A3-460D-4AE8-BFB5-3463D7C0ABCF}"/>
    <cellStyle name="Comma 3 3 2 3 2 3" xfId="6732" xr:uid="{31CC9221-7406-4024-9AE4-EC7FB04829B1}"/>
    <cellStyle name="Comma 3 3 2 3 2 3 2" xfId="17266" xr:uid="{60D87E0A-021B-4052-B6D8-3D6FFABE14D3}"/>
    <cellStyle name="Comma 3 3 2 3 2 4" xfId="9360" xr:uid="{9A403F8F-910C-4A6A-B47D-24AF113DF2A8}"/>
    <cellStyle name="Comma 3 3 2 3 2 4 2" xfId="19894" xr:uid="{B32FD250-593C-443B-95E5-69A743819E84}"/>
    <cellStyle name="Comma 3 3 2 3 2 5" xfId="11987" xr:uid="{1EC0655E-2755-4A44-A091-5E29AC817B85}"/>
    <cellStyle name="Comma 3 3 2 3 2 5 2" xfId="22521" xr:uid="{3E00715B-15FB-44D7-9F5A-A069B9D9DBA5}"/>
    <cellStyle name="Comma 3 3 2 3 2 6" xfId="14639" xr:uid="{1684CDBF-6871-48E8-8499-D769482FD4F9}"/>
    <cellStyle name="Comma 3 3 2 3 2 7" xfId="4099" xr:uid="{14814FEA-6E25-49BE-A5B5-EB14AC773495}"/>
    <cellStyle name="Comma 3 3 2 3 3" xfId="1369" xr:uid="{00000000-0005-0000-0000-00006F050000}"/>
    <cellStyle name="Comma 3 3 2 3 3 2" xfId="6734" xr:uid="{DA3F88A0-4B47-49EF-8986-015C7C1990FD}"/>
    <cellStyle name="Comma 3 3 2 3 3 2 2" xfId="17268" xr:uid="{746DB673-33DC-4DC1-A005-0AD665F1614B}"/>
    <cellStyle name="Comma 3 3 2 3 3 3" xfId="9362" xr:uid="{19BC505D-70C6-4F1C-8612-1B6D6E523628}"/>
    <cellStyle name="Comma 3 3 2 3 3 3 2" xfId="19896" xr:uid="{3DAD3FFC-2BAB-4699-B36D-18B58E1FC406}"/>
    <cellStyle name="Comma 3 3 2 3 3 4" xfId="11989" xr:uid="{07B4BCCE-933C-45F5-A7D6-44E89FD208F0}"/>
    <cellStyle name="Comma 3 3 2 3 3 4 2" xfId="22523" xr:uid="{B571DCC8-C560-4580-AAF9-F92413D27137}"/>
    <cellStyle name="Comma 3 3 2 3 3 5" xfId="14641" xr:uid="{D10CD8DD-A782-49D2-BEB9-B4AA24133BEC}"/>
    <cellStyle name="Comma 3 3 2 3 3 6" xfId="4101" xr:uid="{D39ACD3E-758D-47C1-AE03-6D5D76C2D588}"/>
    <cellStyle name="Comma 3 3 2 3 4" xfId="1370" xr:uid="{00000000-0005-0000-0000-000070050000}"/>
    <cellStyle name="Comma 3 3 2 3 4 2" xfId="6735" xr:uid="{50F84C85-2850-4998-8C21-5DC6462E1298}"/>
    <cellStyle name="Comma 3 3 2 3 4 2 2" xfId="17269" xr:uid="{C739FD33-A03B-4FF9-98E1-FA37E6ACC813}"/>
    <cellStyle name="Comma 3 3 2 3 4 3" xfId="9363" xr:uid="{E874A307-B660-4C96-B3C6-D9AC7C3862E8}"/>
    <cellStyle name="Comma 3 3 2 3 4 3 2" xfId="19897" xr:uid="{A46E971E-A571-486D-B659-240B0EC81603}"/>
    <cellStyle name="Comma 3 3 2 3 4 4" xfId="11990" xr:uid="{B4A113C0-3AAA-4031-A0EA-8C95767A884B}"/>
    <cellStyle name="Comma 3 3 2 3 4 4 2" xfId="22524" xr:uid="{6BB56C93-C5B9-4C64-80AA-06CB750A29EF}"/>
    <cellStyle name="Comma 3 3 2 3 4 5" xfId="14642" xr:uid="{4251A7B2-ED6F-41B1-9034-609A8755AEF4}"/>
    <cellStyle name="Comma 3 3 2 3 4 6" xfId="4102" xr:uid="{E6EB24E3-A5D2-4574-BBBB-C8CB1C2E9AC9}"/>
    <cellStyle name="Comma 3 3 2 3 5" xfId="6731" xr:uid="{964B4EE3-2AFB-4B9C-ABB9-572386F46CE7}"/>
    <cellStyle name="Comma 3 3 2 3 5 2" xfId="17265" xr:uid="{C96F8215-D6C2-4A6E-9B9C-5F1BBF7F173A}"/>
    <cellStyle name="Comma 3 3 2 3 6" xfId="9359" xr:uid="{E71E5E11-104D-4076-808C-BB4470A19692}"/>
    <cellStyle name="Comma 3 3 2 3 6 2" xfId="19893" xr:uid="{00661097-4B75-492D-82A3-A8F342B2A8F2}"/>
    <cellStyle name="Comma 3 3 2 3 7" xfId="11986" xr:uid="{1AB82FE7-2ED8-4AD2-93BD-8548719345C6}"/>
    <cellStyle name="Comma 3 3 2 3 7 2" xfId="22520" xr:uid="{F4E5B073-C570-434A-8EA1-33196A9AFE59}"/>
    <cellStyle name="Comma 3 3 2 3 8" xfId="14638" xr:uid="{A24D1462-F674-429C-97E5-A4A640C6FDF2}"/>
    <cellStyle name="Comma 3 3 2 3 9" xfId="4098" xr:uid="{9EAB8EB7-905E-4F70-B511-9D7B386FC16E}"/>
    <cellStyle name="Comma 3 3 2 4" xfId="1371" xr:uid="{00000000-0005-0000-0000-000071050000}"/>
    <cellStyle name="Comma 3 3 2 4 2" xfId="1372" xr:uid="{00000000-0005-0000-0000-000072050000}"/>
    <cellStyle name="Comma 3 3 2 4 2 2" xfId="1373" xr:uid="{00000000-0005-0000-0000-000073050000}"/>
    <cellStyle name="Comma 3 3 2 4 2 2 2" xfId="6738" xr:uid="{BCECFDE1-104A-4A9D-947E-F6BA5D845173}"/>
    <cellStyle name="Comma 3 3 2 4 2 2 2 2" xfId="17272" xr:uid="{0E1C9B85-10B8-4666-9A95-02A799589F0F}"/>
    <cellStyle name="Comma 3 3 2 4 2 2 3" xfId="9366" xr:uid="{8C665E82-B25C-4DBA-B7B6-76993A0C1B01}"/>
    <cellStyle name="Comma 3 3 2 4 2 2 3 2" xfId="19900" xr:uid="{A3F41413-7852-45F1-9059-6CEDAA0E71D0}"/>
    <cellStyle name="Comma 3 3 2 4 2 2 4" xfId="11993" xr:uid="{2E7581D0-2C5B-443C-9BAF-259A95F77836}"/>
    <cellStyle name="Comma 3 3 2 4 2 2 4 2" xfId="22527" xr:uid="{946E2BB1-0297-468F-AD02-055D684C8F80}"/>
    <cellStyle name="Comma 3 3 2 4 2 2 5" xfId="14645" xr:uid="{A02E34B9-3E46-4207-8878-6BD05B009AA2}"/>
    <cellStyle name="Comma 3 3 2 4 2 2 6" xfId="4105" xr:uid="{098E6F56-3416-4FA2-8D71-F585D309F74E}"/>
    <cellStyle name="Comma 3 3 2 4 2 3" xfId="6737" xr:uid="{61B1151A-94A6-4C71-90AF-B75627FE423E}"/>
    <cellStyle name="Comma 3 3 2 4 2 3 2" xfId="17271" xr:uid="{795E03C7-1DCD-47BA-B3AE-72D31B330471}"/>
    <cellStyle name="Comma 3 3 2 4 2 4" xfId="9365" xr:uid="{A439DA97-2994-46E0-8352-5388D6A03DC4}"/>
    <cellStyle name="Comma 3 3 2 4 2 4 2" xfId="19899" xr:uid="{87954574-C69D-401C-B126-4FCA7F731133}"/>
    <cellStyle name="Comma 3 3 2 4 2 5" xfId="11992" xr:uid="{193E796F-296C-4AFF-AB1F-3C89D13C7816}"/>
    <cellStyle name="Comma 3 3 2 4 2 5 2" xfId="22526" xr:uid="{D7DFCC49-DEE8-45F1-9B99-23715CFBF15E}"/>
    <cellStyle name="Comma 3 3 2 4 2 6" xfId="14644" xr:uid="{74CDB70A-B876-4A60-8451-40E057E134E2}"/>
    <cellStyle name="Comma 3 3 2 4 2 7" xfId="4104" xr:uid="{577CC495-A5A6-4260-9A28-E41D090EC69F}"/>
    <cellStyle name="Comma 3 3 2 4 3" xfId="1374" xr:uid="{00000000-0005-0000-0000-000074050000}"/>
    <cellStyle name="Comma 3 3 2 4 3 2" xfId="6739" xr:uid="{E14D12A4-77E7-4D7D-9537-01984CC79F90}"/>
    <cellStyle name="Comma 3 3 2 4 3 2 2" xfId="17273" xr:uid="{A680ADAC-D6E9-43C4-A9AF-AE07DE5B74FB}"/>
    <cellStyle name="Comma 3 3 2 4 3 3" xfId="9367" xr:uid="{A6972A39-9ADE-49F6-8C32-04E894BFD29F}"/>
    <cellStyle name="Comma 3 3 2 4 3 3 2" xfId="19901" xr:uid="{B871D909-96DB-445A-AEE3-1D7F46CE430C}"/>
    <cellStyle name="Comma 3 3 2 4 3 4" xfId="11994" xr:uid="{858B954C-98AC-4744-B0F3-F72554B426F2}"/>
    <cellStyle name="Comma 3 3 2 4 3 4 2" xfId="22528" xr:uid="{E81545D5-CFED-423E-A3BC-781B35313704}"/>
    <cellStyle name="Comma 3 3 2 4 3 5" xfId="14646" xr:uid="{5CC4632A-EFC8-4B5A-97C9-C1A44D57C0BD}"/>
    <cellStyle name="Comma 3 3 2 4 3 6" xfId="4106" xr:uid="{87BA99C8-89B7-4D83-BB68-D0567141833F}"/>
    <cellStyle name="Comma 3 3 2 4 4" xfId="1375" xr:uid="{00000000-0005-0000-0000-000075050000}"/>
    <cellStyle name="Comma 3 3 2 4 4 2" xfId="6740" xr:uid="{6A5742CB-FE38-43F5-A4E9-B9FC697AB0A4}"/>
    <cellStyle name="Comma 3 3 2 4 4 2 2" xfId="17274" xr:uid="{E8560B77-EDB1-4FF1-890E-AF04330F4510}"/>
    <cellStyle name="Comma 3 3 2 4 4 3" xfId="9368" xr:uid="{3BBA47FC-89CD-4123-B5E3-7F9584643B39}"/>
    <cellStyle name="Comma 3 3 2 4 4 3 2" xfId="19902" xr:uid="{231EB696-0729-4BB1-81C7-8A47CAAA156E}"/>
    <cellStyle name="Comma 3 3 2 4 4 4" xfId="11995" xr:uid="{CEBB67A4-EE2D-4AC0-B763-317CCA3EF2DD}"/>
    <cellStyle name="Comma 3 3 2 4 4 4 2" xfId="22529" xr:uid="{F8F6AF62-5D20-4D9D-8B6B-7C541656B279}"/>
    <cellStyle name="Comma 3 3 2 4 4 5" xfId="14647" xr:uid="{59AD5FBB-200F-4E30-90C2-14A3D27E63D0}"/>
    <cellStyle name="Comma 3 3 2 4 4 6" xfId="4107" xr:uid="{C9B5D6DC-8851-4169-82D9-95DBC7FE0330}"/>
    <cellStyle name="Comma 3 3 2 4 5" xfId="6736" xr:uid="{532DCE72-5000-43F0-A9C5-4814E201CCDC}"/>
    <cellStyle name="Comma 3 3 2 4 5 2" xfId="17270" xr:uid="{B55880A7-2ADB-4FA3-BB83-53C1C5ED102B}"/>
    <cellStyle name="Comma 3 3 2 4 6" xfId="9364" xr:uid="{E381E7EA-0212-4B00-8CD0-E65ACB8401E3}"/>
    <cellStyle name="Comma 3 3 2 4 6 2" xfId="19898" xr:uid="{80E5C011-7E92-419B-A19B-0B1EB9901341}"/>
    <cellStyle name="Comma 3 3 2 4 7" xfId="11991" xr:uid="{A7CF3C52-BD51-4ACE-BF3D-1C93F81F5780}"/>
    <cellStyle name="Comma 3 3 2 4 7 2" xfId="22525" xr:uid="{716D8391-7C02-4C2C-9B28-5C4C7859F0FA}"/>
    <cellStyle name="Comma 3 3 2 4 8" xfId="14643" xr:uid="{F1FAB487-7D52-4090-86F4-A1B9000B19CB}"/>
    <cellStyle name="Comma 3 3 2 4 9" xfId="4103" xr:uid="{16B2F1F5-3057-475E-B90B-D20471BD749D}"/>
    <cellStyle name="Comma 3 3 2 5" xfId="1376" xr:uid="{00000000-0005-0000-0000-000076050000}"/>
    <cellStyle name="Comma 3 3 2 5 2" xfId="1377" xr:uid="{00000000-0005-0000-0000-000077050000}"/>
    <cellStyle name="Comma 3 3 2 5 2 2" xfId="1378" xr:uid="{00000000-0005-0000-0000-000078050000}"/>
    <cellStyle name="Comma 3 3 2 5 2 2 2" xfId="6743" xr:uid="{BB6C36DD-7F93-44E7-937A-84202D1CF46F}"/>
    <cellStyle name="Comma 3 3 2 5 2 2 2 2" xfId="17277" xr:uid="{D3D605AC-2B43-46D0-8DA0-DDF25784F847}"/>
    <cellStyle name="Comma 3 3 2 5 2 2 3" xfId="9371" xr:uid="{429D8D22-4875-4956-8C80-FA6A78C118D9}"/>
    <cellStyle name="Comma 3 3 2 5 2 2 3 2" xfId="19905" xr:uid="{51F55C52-EA8B-4D82-A1B9-38D352AB51EF}"/>
    <cellStyle name="Comma 3 3 2 5 2 2 4" xfId="11998" xr:uid="{B3AFBFE1-8CE7-4E91-972F-EF8E0EC37ABA}"/>
    <cellStyle name="Comma 3 3 2 5 2 2 4 2" xfId="22532" xr:uid="{9E3E2AF4-E380-4F83-9EE4-3B0D9B05ECD6}"/>
    <cellStyle name="Comma 3 3 2 5 2 2 5" xfId="14650" xr:uid="{7DEEC77A-E11B-43D9-A498-9053AFC45487}"/>
    <cellStyle name="Comma 3 3 2 5 2 2 6" xfId="4110" xr:uid="{CD1A0EF8-EB20-4309-B233-599055581554}"/>
    <cellStyle name="Comma 3 3 2 5 2 3" xfId="6742" xr:uid="{AEFE4F60-D9D5-4505-8B4D-C21CA288F168}"/>
    <cellStyle name="Comma 3 3 2 5 2 3 2" xfId="17276" xr:uid="{3DBBEAF9-33D7-41B6-B576-B2856337531C}"/>
    <cellStyle name="Comma 3 3 2 5 2 4" xfId="9370" xr:uid="{0B590DC0-70F6-435C-8324-D8D45E9A81F8}"/>
    <cellStyle name="Comma 3 3 2 5 2 4 2" xfId="19904" xr:uid="{A6DD2692-EC1F-4ADC-BE39-FB092AA7D6F6}"/>
    <cellStyle name="Comma 3 3 2 5 2 5" xfId="11997" xr:uid="{BCFA80BD-48DB-47A9-957E-42E7FA864286}"/>
    <cellStyle name="Comma 3 3 2 5 2 5 2" xfId="22531" xr:uid="{A563D5BF-7EA8-4BDC-92E6-F376DC82EAE4}"/>
    <cellStyle name="Comma 3 3 2 5 2 6" xfId="14649" xr:uid="{8447E799-FDEF-47B4-B8FE-F3B152B9AB1D}"/>
    <cellStyle name="Comma 3 3 2 5 2 7" xfId="4109" xr:uid="{F0F68EE9-A209-40CE-9141-F37A4E20DBB8}"/>
    <cellStyle name="Comma 3 3 2 5 3" xfId="1379" xr:uid="{00000000-0005-0000-0000-000079050000}"/>
    <cellStyle name="Comma 3 3 2 5 3 2" xfId="6744" xr:uid="{61439E96-AC7B-47A2-A6CD-C590019E080F}"/>
    <cellStyle name="Comma 3 3 2 5 3 2 2" xfId="17278" xr:uid="{5C28CB3F-1F90-44D9-9DC7-5D3898C77956}"/>
    <cellStyle name="Comma 3 3 2 5 3 3" xfId="9372" xr:uid="{6179B0BA-D765-4712-82AC-0FF29FCBD373}"/>
    <cellStyle name="Comma 3 3 2 5 3 3 2" xfId="19906" xr:uid="{75DF679F-D21A-4A2C-8259-0331B469CA27}"/>
    <cellStyle name="Comma 3 3 2 5 3 4" xfId="11999" xr:uid="{990FA5CA-2871-41B1-8005-17FA86100383}"/>
    <cellStyle name="Comma 3 3 2 5 3 4 2" xfId="22533" xr:uid="{8B5EE1F0-856D-4409-B71B-DF161D1F8164}"/>
    <cellStyle name="Comma 3 3 2 5 3 5" xfId="14651" xr:uid="{248AF3C0-8DC3-4A72-BBA1-3C16205F5950}"/>
    <cellStyle name="Comma 3 3 2 5 3 6" xfId="4111" xr:uid="{393F17B1-437D-4492-9F60-E60769DD9A5F}"/>
    <cellStyle name="Comma 3 3 2 5 4" xfId="1380" xr:uid="{00000000-0005-0000-0000-00007A050000}"/>
    <cellStyle name="Comma 3 3 2 5 4 2" xfId="6745" xr:uid="{8002D247-3B43-459E-917F-68F036C2208B}"/>
    <cellStyle name="Comma 3 3 2 5 4 2 2" xfId="17279" xr:uid="{17EF1ED8-26DD-4C25-896F-FDFD8996146D}"/>
    <cellStyle name="Comma 3 3 2 5 4 3" xfId="9373" xr:uid="{AC38FFDF-9564-4F10-8C19-08224879DB5A}"/>
    <cellStyle name="Comma 3 3 2 5 4 3 2" xfId="19907" xr:uid="{58C715E0-D476-47EC-8258-01E0A55243B1}"/>
    <cellStyle name="Comma 3 3 2 5 4 4" xfId="12000" xr:uid="{39612A35-75B0-401B-8A1C-9B962B5D4A35}"/>
    <cellStyle name="Comma 3 3 2 5 4 4 2" xfId="22534" xr:uid="{1BC12F60-5B64-478B-A850-03B3EC3CFFB9}"/>
    <cellStyle name="Comma 3 3 2 5 4 5" xfId="14652" xr:uid="{D47123EB-EEB2-4317-9608-AFBC5E3C2785}"/>
    <cellStyle name="Comma 3 3 2 5 4 6" xfId="4112" xr:uid="{9DD331E8-49D0-4C97-9DF9-2CE71222934C}"/>
    <cellStyle name="Comma 3 3 2 5 5" xfId="6741" xr:uid="{3FD99D1B-7273-46D2-9378-E55B763E4DFF}"/>
    <cellStyle name="Comma 3 3 2 5 5 2" xfId="17275" xr:uid="{D87EB985-A151-4F79-A265-12713D2D453D}"/>
    <cellStyle name="Comma 3 3 2 5 6" xfId="9369" xr:uid="{329ACAF5-332D-4B45-B9BD-874198F950C7}"/>
    <cellStyle name="Comma 3 3 2 5 6 2" xfId="19903" xr:uid="{CA387914-F02F-4444-8F07-B078C9E9C7BB}"/>
    <cellStyle name="Comma 3 3 2 5 7" xfId="11996" xr:uid="{E590DA13-B943-4501-9D44-071247EEFC58}"/>
    <cellStyle name="Comma 3 3 2 5 7 2" xfId="22530" xr:uid="{B428AF09-6E8E-4551-9B48-E650E1860DAA}"/>
    <cellStyle name="Comma 3 3 2 5 8" xfId="14648" xr:uid="{D91114A4-A3A5-4F45-94B7-CC7C8FF56633}"/>
    <cellStyle name="Comma 3 3 2 5 9" xfId="4108" xr:uid="{1417D301-1CF6-4732-B627-30A911EAAC80}"/>
    <cellStyle name="Comma 3 3 2 6" xfId="1381" xr:uid="{00000000-0005-0000-0000-00007B050000}"/>
    <cellStyle name="Comma 3 3 2 6 2" xfId="1382" xr:uid="{00000000-0005-0000-0000-00007C050000}"/>
    <cellStyle name="Comma 3 3 2 6 2 2" xfId="6747" xr:uid="{B4A84E7F-7331-4089-B36A-D175AF3074BE}"/>
    <cellStyle name="Comma 3 3 2 6 2 2 2" xfId="17281" xr:uid="{2F26631F-BDBC-42EA-9049-5ADE4ACF1A1B}"/>
    <cellStyle name="Comma 3 3 2 6 2 3" xfId="9375" xr:uid="{BA847BB2-777C-436E-8B10-98EA8E22FAE9}"/>
    <cellStyle name="Comma 3 3 2 6 2 3 2" xfId="19909" xr:uid="{1ECD06B5-E843-40C2-902E-F816822E6D24}"/>
    <cellStyle name="Comma 3 3 2 6 2 4" xfId="12002" xr:uid="{3FF2B736-D03F-4F40-83A5-318099E706FF}"/>
    <cellStyle name="Comma 3 3 2 6 2 4 2" xfId="22536" xr:uid="{43CF0F5E-F9F0-4ABC-A65D-996F0B572199}"/>
    <cellStyle name="Comma 3 3 2 6 2 5" xfId="14654" xr:uid="{73E60370-81CC-45F3-BD86-0AD78DAC2995}"/>
    <cellStyle name="Comma 3 3 2 6 2 6" xfId="4114" xr:uid="{12698C58-E56C-4D1C-B2EC-5C2AF183BC09}"/>
    <cellStyle name="Comma 3 3 2 6 3" xfId="1383" xr:uid="{00000000-0005-0000-0000-00007D050000}"/>
    <cellStyle name="Comma 3 3 2 6 3 2" xfId="6748" xr:uid="{D96ADCE8-4579-4E97-825A-0157AD8B8FC7}"/>
    <cellStyle name="Comma 3 3 2 6 3 2 2" xfId="17282" xr:uid="{760F6199-7F91-4D9F-8DE9-D21B6E56D307}"/>
    <cellStyle name="Comma 3 3 2 6 3 3" xfId="9376" xr:uid="{3B0F820A-8180-4460-97AA-867C27177EC0}"/>
    <cellStyle name="Comma 3 3 2 6 3 3 2" xfId="19910" xr:uid="{1BFB2ADB-E1A2-423B-B8BE-98D8603F79DE}"/>
    <cellStyle name="Comma 3 3 2 6 3 4" xfId="12003" xr:uid="{423D1385-D6ED-4F68-84EF-840C7A47D3BA}"/>
    <cellStyle name="Comma 3 3 2 6 3 4 2" xfId="22537" xr:uid="{B8F269F7-C80B-40D8-B102-5BCB6D27263F}"/>
    <cellStyle name="Comma 3 3 2 6 3 5" xfId="14655" xr:uid="{315FBDE3-6ED2-4BDF-BD14-E256B8EC0F66}"/>
    <cellStyle name="Comma 3 3 2 6 3 6" xfId="4115" xr:uid="{3380E268-FDBF-4398-84A8-70B732772B57}"/>
    <cellStyle name="Comma 3 3 2 6 4" xfId="6746" xr:uid="{918E6B0C-8CD7-4D16-A1CF-6C84D573BDDE}"/>
    <cellStyle name="Comma 3 3 2 6 4 2" xfId="17280" xr:uid="{4DD9334F-9097-44FA-8A4F-5A1E7DD9B2A3}"/>
    <cellStyle name="Comma 3 3 2 6 5" xfId="9374" xr:uid="{065C017C-2B21-4C89-93CB-7FE5A61F8524}"/>
    <cellStyle name="Comma 3 3 2 6 5 2" xfId="19908" xr:uid="{ADC0CCB2-4862-4F7D-BAE3-370256858B8F}"/>
    <cellStyle name="Comma 3 3 2 6 6" xfId="12001" xr:uid="{4C1388BA-898C-4FC3-93F9-A241A52E215A}"/>
    <cellStyle name="Comma 3 3 2 6 6 2" xfId="22535" xr:uid="{E59A6D9D-4088-4E80-9C17-89DA2E0A1B48}"/>
    <cellStyle name="Comma 3 3 2 6 7" xfId="14653" xr:uid="{9A63ED5F-6FD1-4B99-A2A4-3EB1756869BB}"/>
    <cellStyle name="Comma 3 3 2 6 8" xfId="4113" xr:uid="{E1862BFB-25B0-4330-90F3-CDCDCDFE4752}"/>
    <cellStyle name="Comma 3 3 2 7" xfId="1384" xr:uid="{00000000-0005-0000-0000-00007E050000}"/>
    <cellStyle name="Comma 3 3 2 7 2" xfId="1385" xr:uid="{00000000-0005-0000-0000-00007F050000}"/>
    <cellStyle name="Comma 3 3 2 7 2 2" xfId="6750" xr:uid="{389C9CEC-2425-46F2-8E02-599DE94086E9}"/>
    <cellStyle name="Comma 3 3 2 7 2 2 2" xfId="17284" xr:uid="{0412FC58-7375-4100-815A-7767CF3BDB9C}"/>
    <cellStyle name="Comma 3 3 2 7 2 3" xfId="9378" xr:uid="{9841C6EA-7CD5-4FED-9399-C090DBABE2F0}"/>
    <cellStyle name="Comma 3 3 2 7 2 3 2" xfId="19912" xr:uid="{446CD95A-3254-4F1C-89F3-8BF68401190A}"/>
    <cellStyle name="Comma 3 3 2 7 2 4" xfId="12005" xr:uid="{B884203E-A666-4013-BCB7-1BD7F7096438}"/>
    <cellStyle name="Comma 3 3 2 7 2 4 2" xfId="22539" xr:uid="{0AFFC5CE-955F-4915-BEA5-A176AD11A9E3}"/>
    <cellStyle name="Comma 3 3 2 7 2 5" xfId="14657" xr:uid="{B64B3EBA-0C3D-47B6-A97D-A386EEAAA190}"/>
    <cellStyle name="Comma 3 3 2 7 2 6" xfId="4117" xr:uid="{EE6E27CD-1414-4C1F-8414-495155EDBA29}"/>
    <cellStyle name="Comma 3 3 2 7 3" xfId="6749" xr:uid="{CA67D0F0-71A1-4FC3-9E01-1BE4B7939AB4}"/>
    <cellStyle name="Comma 3 3 2 7 3 2" xfId="17283" xr:uid="{DB964D39-483B-4943-96BB-029176CEA829}"/>
    <cellStyle name="Comma 3 3 2 7 4" xfId="9377" xr:uid="{1F4BF46D-8B8A-4B4E-8F58-A0AA97D799DC}"/>
    <cellStyle name="Comma 3 3 2 7 4 2" xfId="19911" xr:uid="{6FA8C9AC-EFE6-470F-8280-DE822DCDFC4B}"/>
    <cellStyle name="Comma 3 3 2 7 5" xfId="12004" xr:uid="{0260D66B-E469-4F9F-B55D-607BC712DD91}"/>
    <cellStyle name="Comma 3 3 2 7 5 2" xfId="22538" xr:uid="{A4420AB0-BC6E-4291-A0E0-A83B995F9A06}"/>
    <cellStyle name="Comma 3 3 2 7 6" xfId="14656" xr:uid="{1123CA01-A3D1-491B-935D-5A74BD0F035A}"/>
    <cellStyle name="Comma 3 3 2 7 7" xfId="4116" xr:uid="{756E9FB8-FADF-45B5-8D54-4369A949543B}"/>
    <cellStyle name="Comma 3 3 2 8" xfId="1386" xr:uid="{00000000-0005-0000-0000-000080050000}"/>
    <cellStyle name="Comma 3 3 2 8 2" xfId="6751" xr:uid="{2D74DA61-28C6-4C82-9536-D678DFC05A6B}"/>
    <cellStyle name="Comma 3 3 2 8 2 2" xfId="17285" xr:uid="{F74413D2-08EE-4D02-BACE-47E29F0727D4}"/>
    <cellStyle name="Comma 3 3 2 8 3" xfId="9379" xr:uid="{76B366D8-A1E0-4B0A-BF7E-91E2A933F103}"/>
    <cellStyle name="Comma 3 3 2 8 3 2" xfId="19913" xr:uid="{780D19BD-97F5-4F02-A35C-DC6A633ACFD0}"/>
    <cellStyle name="Comma 3 3 2 8 4" xfId="12006" xr:uid="{5ABD6035-7B3B-4620-AE7F-EA04F25AD23B}"/>
    <cellStyle name="Comma 3 3 2 8 4 2" xfId="22540" xr:uid="{14E2DFEF-13EB-4881-8EF9-FFF00F9AC42F}"/>
    <cellStyle name="Comma 3 3 2 8 5" xfId="14658" xr:uid="{EA40B999-BF78-4BF3-A843-99269C3F056A}"/>
    <cellStyle name="Comma 3 3 2 8 6" xfId="4118" xr:uid="{B23EDF26-05F9-492F-A123-0AF64AD5FCD6}"/>
    <cellStyle name="Comma 3 3 2 9" xfId="1387" xr:uid="{00000000-0005-0000-0000-000081050000}"/>
    <cellStyle name="Comma 3 3 2 9 2" xfId="6752" xr:uid="{0634DF98-5448-416D-BD78-763EFD6323B8}"/>
    <cellStyle name="Comma 3 3 2 9 2 2" xfId="17286" xr:uid="{CB9D9721-47A6-4C20-9EB4-52AC7F9D288B}"/>
    <cellStyle name="Comma 3 3 2 9 3" xfId="9380" xr:uid="{E817517A-660C-447F-B436-5BBEDDCEDCBD}"/>
    <cellStyle name="Comma 3 3 2 9 3 2" xfId="19914" xr:uid="{7A1E5446-84BE-411B-82E4-8AD0210C9412}"/>
    <cellStyle name="Comma 3 3 2 9 4" xfId="12007" xr:uid="{74833ACD-763B-4ADF-BB04-7D5221792E88}"/>
    <cellStyle name="Comma 3 3 2 9 4 2" xfId="22541" xr:uid="{B6BCD3AA-06A5-4812-A7CA-AE5E18E91F7E}"/>
    <cellStyle name="Comma 3 3 2 9 5" xfId="14659" xr:uid="{047BE501-D8BC-4AF9-B4A3-0A0DA2D93035}"/>
    <cellStyle name="Comma 3 3 2 9 6" xfId="4119" xr:uid="{E15FB5BE-914C-42D4-B080-CC3BAE87102A}"/>
    <cellStyle name="Comma 3 3 3" xfId="1388" xr:uid="{00000000-0005-0000-0000-000082050000}"/>
    <cellStyle name="Comma 3 3 3 2" xfId="1389" xr:uid="{00000000-0005-0000-0000-000083050000}"/>
    <cellStyle name="Comma 3 3 3 2 2" xfId="1390" xr:uid="{00000000-0005-0000-0000-000084050000}"/>
    <cellStyle name="Comma 3 3 3 2 2 2" xfId="6755" xr:uid="{BF37E7D3-0D2F-4705-B403-D11883619F5E}"/>
    <cellStyle name="Comma 3 3 3 2 2 2 2" xfId="17289" xr:uid="{59A49743-FC5B-4538-8C84-D977FAB4123E}"/>
    <cellStyle name="Comma 3 3 3 2 2 3" xfId="9383" xr:uid="{5D69D60B-AB02-4AE8-85A2-E1A2E3C003B7}"/>
    <cellStyle name="Comma 3 3 3 2 2 3 2" xfId="19917" xr:uid="{27CD1031-9FE5-4AF0-8DF6-EC657CF47804}"/>
    <cellStyle name="Comma 3 3 3 2 2 4" xfId="12010" xr:uid="{A37621FE-7726-4895-9F31-F439E185BBE4}"/>
    <cellStyle name="Comma 3 3 3 2 2 4 2" xfId="22544" xr:uid="{A93DD6FF-5F1C-4810-836F-23C2566BCF9D}"/>
    <cellStyle name="Comma 3 3 3 2 2 5" xfId="14662" xr:uid="{21777F27-94EE-4270-85AC-E9529563F627}"/>
    <cellStyle name="Comma 3 3 3 2 2 6" xfId="4122" xr:uid="{A08BE7BF-3351-43ED-A04C-515F03696FAC}"/>
    <cellStyle name="Comma 3 3 3 2 3" xfId="6754" xr:uid="{17DA8BC3-FF0D-43FE-ADA3-557894417ABA}"/>
    <cellStyle name="Comma 3 3 3 2 3 2" xfId="17288" xr:uid="{28864AEA-8347-4EFE-9112-F669633A6320}"/>
    <cellStyle name="Comma 3 3 3 2 4" xfId="9382" xr:uid="{0C88E01F-9B15-4720-B19C-EF53C728ED09}"/>
    <cellStyle name="Comma 3 3 3 2 4 2" xfId="19916" xr:uid="{43C7A68C-7391-448D-A515-90A4788A8539}"/>
    <cellStyle name="Comma 3 3 3 2 5" xfId="12009" xr:uid="{8B5D3056-74C5-4793-A408-BDC66B5678C4}"/>
    <cellStyle name="Comma 3 3 3 2 5 2" xfId="22543" xr:uid="{A1EA4AC8-5494-4634-ABDD-757F0D1A8DDB}"/>
    <cellStyle name="Comma 3 3 3 2 6" xfId="14661" xr:uid="{3BE4282F-8EC5-4CA2-9218-5DE00C224022}"/>
    <cellStyle name="Comma 3 3 3 2 7" xfId="4121" xr:uid="{9C1D28E2-6E6A-4188-B930-483A8696167E}"/>
    <cellStyle name="Comma 3 3 3 3" xfId="1391" xr:uid="{00000000-0005-0000-0000-000085050000}"/>
    <cellStyle name="Comma 3 3 3 3 2" xfId="6756" xr:uid="{83815EC8-2670-4F4C-8533-A85392DE4114}"/>
    <cellStyle name="Comma 3 3 3 3 2 2" xfId="17290" xr:uid="{6C5E4E85-53D4-4BDA-851A-DCC2923F7B86}"/>
    <cellStyle name="Comma 3 3 3 3 3" xfId="9384" xr:uid="{ED8562E2-C354-4580-9DB3-BB4780DCD487}"/>
    <cellStyle name="Comma 3 3 3 3 3 2" xfId="19918" xr:uid="{8E28A18D-0F0B-4510-A490-A0C675974CDF}"/>
    <cellStyle name="Comma 3 3 3 3 4" xfId="12011" xr:uid="{762EC89C-8519-4726-8A53-114B3A4E657F}"/>
    <cellStyle name="Comma 3 3 3 3 4 2" xfId="22545" xr:uid="{ED66CF5A-9B0F-4E6D-8249-AF7C2CBE9083}"/>
    <cellStyle name="Comma 3 3 3 3 5" xfId="14663" xr:uid="{4A686163-9339-4B58-B873-21C23983DA48}"/>
    <cellStyle name="Comma 3 3 3 3 6" xfId="4123" xr:uid="{58F46CCC-7485-461F-AA05-9D639E59C21F}"/>
    <cellStyle name="Comma 3 3 3 4" xfId="1392" xr:uid="{00000000-0005-0000-0000-000086050000}"/>
    <cellStyle name="Comma 3 3 3 4 2" xfId="6757" xr:uid="{74BF413B-E109-40BA-ADD3-8B8599B0664B}"/>
    <cellStyle name="Comma 3 3 3 4 2 2" xfId="17291" xr:uid="{43F3B614-A2EA-4DC2-9002-C940058357D5}"/>
    <cellStyle name="Comma 3 3 3 4 3" xfId="9385" xr:uid="{595FEC62-A54E-4299-9C56-52038EE11749}"/>
    <cellStyle name="Comma 3 3 3 4 3 2" xfId="19919" xr:uid="{38F66BE9-2C78-4B94-9E7F-8BAD8C367AF6}"/>
    <cellStyle name="Comma 3 3 3 4 4" xfId="12012" xr:uid="{63B2A365-9D28-4A52-9C88-D2C0ECE7027B}"/>
    <cellStyle name="Comma 3 3 3 4 4 2" xfId="22546" xr:uid="{DBA731A5-E0FF-46EB-98EC-B83F0B65EC68}"/>
    <cellStyle name="Comma 3 3 3 4 5" xfId="14664" xr:uid="{B2F676B9-7FC8-43B9-BFE2-FB164ECFDE1F}"/>
    <cellStyle name="Comma 3 3 3 4 6" xfId="4124" xr:uid="{77129C2E-E8D5-471F-8DAF-A2717D6B6D7E}"/>
    <cellStyle name="Comma 3 3 3 5" xfId="6753" xr:uid="{427B30A3-B973-45EB-B187-255EBC18D665}"/>
    <cellStyle name="Comma 3 3 3 5 2" xfId="17287" xr:uid="{F43FEC88-29EF-40EA-AC96-506A599EE7C2}"/>
    <cellStyle name="Comma 3 3 3 6" xfId="9381" xr:uid="{BEE19B9E-EFC7-4C08-9957-40C0F9751527}"/>
    <cellStyle name="Comma 3 3 3 6 2" xfId="19915" xr:uid="{27461CDD-08AD-4569-8B01-44D7EFAB5716}"/>
    <cellStyle name="Comma 3 3 3 7" xfId="12008" xr:uid="{6188C7F8-E14C-49FD-A083-AFA1B7396630}"/>
    <cellStyle name="Comma 3 3 3 7 2" xfId="22542" xr:uid="{368FC19B-9B23-4387-A6E6-19BCB4F1AEC6}"/>
    <cellStyle name="Comma 3 3 3 8" xfId="14660" xr:uid="{9E81FF07-0CE1-4643-A0D3-9D454710F4AA}"/>
    <cellStyle name="Comma 3 3 3 9" xfId="4120" xr:uid="{D0A0B993-74FB-40AD-AB61-C366545652F7}"/>
    <cellStyle name="Comma 3 3 4" xfId="1393" xr:uid="{00000000-0005-0000-0000-000087050000}"/>
    <cellStyle name="Comma 3 3 4 2" xfId="1394" xr:uid="{00000000-0005-0000-0000-000088050000}"/>
    <cellStyle name="Comma 3 3 4 2 2" xfId="1395" xr:uid="{00000000-0005-0000-0000-000089050000}"/>
    <cellStyle name="Comma 3 3 4 2 2 2" xfId="6760" xr:uid="{8263C934-09ED-45F7-A3FD-FC7B529EE97D}"/>
    <cellStyle name="Comma 3 3 4 2 2 2 2" xfId="17294" xr:uid="{3DDF9EC7-E42F-4C11-A2EB-3540D2E49D31}"/>
    <cellStyle name="Comma 3 3 4 2 2 3" xfId="9388" xr:uid="{30795AD0-CCB8-4D29-9E2D-12359EF2EE95}"/>
    <cellStyle name="Comma 3 3 4 2 2 3 2" xfId="19922" xr:uid="{7B00A402-BFFE-44EA-A725-4FE92C5AE917}"/>
    <cellStyle name="Comma 3 3 4 2 2 4" xfId="12015" xr:uid="{16BC1A79-ED8B-4C7D-B8DD-C35ED431DB86}"/>
    <cellStyle name="Comma 3 3 4 2 2 4 2" xfId="22549" xr:uid="{D12C421C-DA73-4778-8845-B81D19DD6CA9}"/>
    <cellStyle name="Comma 3 3 4 2 2 5" xfId="14667" xr:uid="{7E355C89-84E7-4ED0-874E-D736E9C1ECDB}"/>
    <cellStyle name="Comma 3 3 4 2 2 6" xfId="4127" xr:uid="{3A834804-25B4-4AD3-BB9E-7E350E2A8D02}"/>
    <cellStyle name="Comma 3 3 4 2 3" xfId="6759" xr:uid="{1EE9E91F-E82E-4DD8-AEA7-9BDE63DB77DD}"/>
    <cellStyle name="Comma 3 3 4 2 3 2" xfId="17293" xr:uid="{6D52058C-6E29-4C77-AFD8-BAF10BE4F701}"/>
    <cellStyle name="Comma 3 3 4 2 4" xfId="9387" xr:uid="{7630BAA8-84BC-4B8B-B299-EAC959A47A48}"/>
    <cellStyle name="Comma 3 3 4 2 4 2" xfId="19921" xr:uid="{42C838E1-DB8B-48DF-A2A6-EE5EBF894A7F}"/>
    <cellStyle name="Comma 3 3 4 2 5" xfId="12014" xr:uid="{2B6B713B-CBD0-4928-9E26-D0447B4CD99F}"/>
    <cellStyle name="Comma 3 3 4 2 5 2" xfId="22548" xr:uid="{76A4FF25-30C7-4F8D-ACEF-2B3095BB0D09}"/>
    <cellStyle name="Comma 3 3 4 2 6" xfId="14666" xr:uid="{1EA5C87B-F2A4-4DAE-B43D-AA4ED419EEA7}"/>
    <cellStyle name="Comma 3 3 4 2 7" xfId="4126" xr:uid="{8A1CF1CF-ECB0-48B4-AA55-F8C48B74209E}"/>
    <cellStyle name="Comma 3 3 4 3" xfId="1396" xr:uid="{00000000-0005-0000-0000-00008A050000}"/>
    <cellStyle name="Comma 3 3 4 3 2" xfId="6761" xr:uid="{D022F4E9-A872-40AC-9F43-FB7A2503E0E5}"/>
    <cellStyle name="Comma 3 3 4 3 2 2" xfId="17295" xr:uid="{4EED4958-169A-4CD0-B989-09F99B1402D4}"/>
    <cellStyle name="Comma 3 3 4 3 3" xfId="9389" xr:uid="{8175B2ED-8366-4405-B492-17CBE6AC3495}"/>
    <cellStyle name="Comma 3 3 4 3 3 2" xfId="19923" xr:uid="{30624C12-4A19-407B-8DB8-F9D9691C352E}"/>
    <cellStyle name="Comma 3 3 4 3 4" xfId="12016" xr:uid="{81CEE53F-BD93-4F40-8056-464D8ECC2400}"/>
    <cellStyle name="Comma 3 3 4 3 4 2" xfId="22550" xr:uid="{F22E39EE-9F46-4CFB-802A-D684996C7D0F}"/>
    <cellStyle name="Comma 3 3 4 3 5" xfId="14668" xr:uid="{F6545D7C-3982-4ADF-A393-B949D1668686}"/>
    <cellStyle name="Comma 3 3 4 3 6" xfId="4128" xr:uid="{19473A2C-8C91-40F8-A1CB-49CC32020F1E}"/>
    <cellStyle name="Comma 3 3 4 4" xfId="1397" xr:uid="{00000000-0005-0000-0000-00008B050000}"/>
    <cellStyle name="Comma 3 3 4 4 2" xfId="6762" xr:uid="{7138F065-A302-44E1-AE1B-CD22C31654D8}"/>
    <cellStyle name="Comma 3 3 4 4 2 2" xfId="17296" xr:uid="{854017AB-4000-442A-B6E3-8134F9C8D337}"/>
    <cellStyle name="Comma 3 3 4 4 3" xfId="9390" xr:uid="{142A57EE-6589-430B-B321-56325CA8C984}"/>
    <cellStyle name="Comma 3 3 4 4 3 2" xfId="19924" xr:uid="{9523AB38-25EE-41AC-AEEE-DD1BBCE8508E}"/>
    <cellStyle name="Comma 3 3 4 4 4" xfId="12017" xr:uid="{1390661A-6935-47A0-BB12-08D08B5025D5}"/>
    <cellStyle name="Comma 3 3 4 4 4 2" xfId="22551" xr:uid="{248E9263-C853-4E7B-9197-DE9CCAD43FFA}"/>
    <cellStyle name="Comma 3 3 4 4 5" xfId="14669" xr:uid="{B67D7EFF-DA7A-441F-BDD9-5E86AE11D8F5}"/>
    <cellStyle name="Comma 3 3 4 4 6" xfId="4129" xr:uid="{0942A1DF-4A55-49DC-9B04-88A8818AD1BB}"/>
    <cellStyle name="Comma 3 3 4 5" xfId="6758" xr:uid="{37C16A76-49F5-451A-8B42-F47FAE2B07C7}"/>
    <cellStyle name="Comma 3 3 4 5 2" xfId="17292" xr:uid="{2E3E352C-7F98-402D-B471-0BE8024EFB1D}"/>
    <cellStyle name="Comma 3 3 4 6" xfId="9386" xr:uid="{0598B5E4-7945-441C-AEFE-78A9D624BAE6}"/>
    <cellStyle name="Comma 3 3 4 6 2" xfId="19920" xr:uid="{06D844B5-4DDA-49F1-8E9F-DDDFAD9CE176}"/>
    <cellStyle name="Comma 3 3 4 7" xfId="12013" xr:uid="{E11E49EF-FFD6-4E7C-9450-8BA210950DA6}"/>
    <cellStyle name="Comma 3 3 4 7 2" xfId="22547" xr:uid="{D1C9AA75-849D-47DD-AB54-9CA9DF62B2DB}"/>
    <cellStyle name="Comma 3 3 4 8" xfId="14665" xr:uid="{69C29F88-3DBC-416B-9700-97FE8EA98898}"/>
    <cellStyle name="Comma 3 3 4 9" xfId="4125" xr:uid="{5C7407EC-EB1E-43AB-B3E2-93C3C4B48FD0}"/>
    <cellStyle name="Comma 3 3 5" xfId="1398" xr:uid="{00000000-0005-0000-0000-00008C050000}"/>
    <cellStyle name="Comma 3 3 5 2" xfId="1399" xr:uid="{00000000-0005-0000-0000-00008D050000}"/>
    <cellStyle name="Comma 3 3 5 2 2" xfId="1400" xr:uid="{00000000-0005-0000-0000-00008E050000}"/>
    <cellStyle name="Comma 3 3 5 2 2 2" xfId="6765" xr:uid="{870CA559-DA2D-4E7E-B2CE-7168107372D7}"/>
    <cellStyle name="Comma 3 3 5 2 2 2 2" xfId="17299" xr:uid="{A049CD3F-3381-4280-B5BC-EC4213F68B95}"/>
    <cellStyle name="Comma 3 3 5 2 2 3" xfId="9393" xr:uid="{2F9CAC7F-1F12-46B0-AF80-067484F98622}"/>
    <cellStyle name="Comma 3 3 5 2 2 3 2" xfId="19927" xr:uid="{172A47DD-555C-497A-97B9-B3F9EDE093CA}"/>
    <cellStyle name="Comma 3 3 5 2 2 4" xfId="12020" xr:uid="{9B857774-5B01-4F5F-83BE-2A2E005CB824}"/>
    <cellStyle name="Comma 3 3 5 2 2 4 2" xfId="22554" xr:uid="{90477DD0-0D89-4E31-B6E8-503835212A87}"/>
    <cellStyle name="Comma 3 3 5 2 2 5" xfId="14672" xr:uid="{42B162F0-7CC3-48E1-B708-171B4B9EEC0F}"/>
    <cellStyle name="Comma 3 3 5 2 2 6" xfId="4132" xr:uid="{E76E5F6E-98BD-4AF4-B096-C02EC128F408}"/>
    <cellStyle name="Comma 3 3 5 2 3" xfId="6764" xr:uid="{537517B1-700F-4C3B-8146-FC202191B4CC}"/>
    <cellStyle name="Comma 3 3 5 2 3 2" xfId="17298" xr:uid="{F62BE91B-6D56-4F5A-8565-17E8AC4BC30A}"/>
    <cellStyle name="Comma 3 3 5 2 4" xfId="9392" xr:uid="{2EDD0171-4031-4E84-A551-E45C5C7374C9}"/>
    <cellStyle name="Comma 3 3 5 2 4 2" xfId="19926" xr:uid="{AFA7FD94-2D42-4680-804C-CAFB0ED06823}"/>
    <cellStyle name="Comma 3 3 5 2 5" xfId="12019" xr:uid="{D6B97B57-F1C0-4CF5-9E86-469D5E97D358}"/>
    <cellStyle name="Comma 3 3 5 2 5 2" xfId="22553" xr:uid="{0990B634-2BC9-4EC9-B5DB-63797CBE9AB6}"/>
    <cellStyle name="Comma 3 3 5 2 6" xfId="14671" xr:uid="{FDA9EEB1-E0DF-4E5E-BC04-919EA15E8DD2}"/>
    <cellStyle name="Comma 3 3 5 2 7" xfId="4131" xr:uid="{EE34C286-4C8E-4549-BF0B-E2EFF2E55610}"/>
    <cellStyle name="Comma 3 3 5 3" xfId="1401" xr:uid="{00000000-0005-0000-0000-00008F050000}"/>
    <cellStyle name="Comma 3 3 5 3 2" xfId="6766" xr:uid="{E27BF5F6-B6B8-46F2-B065-FD21E9958456}"/>
    <cellStyle name="Comma 3 3 5 3 2 2" xfId="17300" xr:uid="{578C3557-F08F-40D5-AB51-9A6096C3343D}"/>
    <cellStyle name="Comma 3 3 5 3 3" xfId="9394" xr:uid="{17ABF4FA-CE52-477C-98C9-A34B5694590C}"/>
    <cellStyle name="Comma 3 3 5 3 3 2" xfId="19928" xr:uid="{3A006DF0-F3E9-43A7-BA0F-915B48898475}"/>
    <cellStyle name="Comma 3 3 5 3 4" xfId="12021" xr:uid="{AE282951-2098-424E-98A0-34558F0A1E54}"/>
    <cellStyle name="Comma 3 3 5 3 4 2" xfId="22555" xr:uid="{E9346BF2-2F4A-43AB-8D6E-7D0E8A324FD6}"/>
    <cellStyle name="Comma 3 3 5 3 5" xfId="14673" xr:uid="{34A1B607-E043-4CEC-8AE9-5A65E6476BFB}"/>
    <cellStyle name="Comma 3 3 5 3 6" xfId="4133" xr:uid="{BBC9A818-9216-4938-B5E6-1F0A04844E58}"/>
    <cellStyle name="Comma 3 3 5 4" xfId="1402" xr:uid="{00000000-0005-0000-0000-000090050000}"/>
    <cellStyle name="Comma 3 3 5 4 2" xfId="6767" xr:uid="{6A0A874C-562D-438C-871E-5230B24DEF1A}"/>
    <cellStyle name="Comma 3 3 5 4 2 2" xfId="17301" xr:uid="{D2B6C7CC-65D2-4BB3-ABC3-3043789E1DCD}"/>
    <cellStyle name="Comma 3 3 5 4 3" xfId="9395" xr:uid="{AC772D88-22FD-4A06-8D13-E8492A387EE0}"/>
    <cellStyle name="Comma 3 3 5 4 3 2" xfId="19929" xr:uid="{E62A9B04-2FA5-4FEA-B48D-C1DEA6F42134}"/>
    <cellStyle name="Comma 3 3 5 4 4" xfId="12022" xr:uid="{D688C4ED-508D-453D-9EF7-67D4E2F206F6}"/>
    <cellStyle name="Comma 3 3 5 4 4 2" xfId="22556" xr:uid="{EB84C574-0554-46EF-8BFF-BB35DFF630A1}"/>
    <cellStyle name="Comma 3 3 5 4 5" xfId="14674" xr:uid="{EDE62C70-97BA-4D1E-9D05-1713F2D942F3}"/>
    <cellStyle name="Comma 3 3 5 4 6" xfId="4134" xr:uid="{CE8E941E-9695-407B-899E-7E49D4387910}"/>
    <cellStyle name="Comma 3 3 5 5" xfId="6763" xr:uid="{18B7D408-B7AB-429D-9046-264F36A7819C}"/>
    <cellStyle name="Comma 3 3 5 5 2" xfId="17297" xr:uid="{85783A1C-F1E0-4F8D-866A-FEEF9FF17053}"/>
    <cellStyle name="Comma 3 3 5 6" xfId="9391" xr:uid="{EAB83F08-A165-46FF-9302-259E4A9068FC}"/>
    <cellStyle name="Comma 3 3 5 6 2" xfId="19925" xr:uid="{05DD082E-6D76-4E4F-B405-476583FB3823}"/>
    <cellStyle name="Comma 3 3 5 7" xfId="12018" xr:uid="{4FC839E2-F4A0-4CC8-A0A1-05EB0BE086D6}"/>
    <cellStyle name="Comma 3 3 5 7 2" xfId="22552" xr:uid="{CD366397-9563-4337-98E9-2F200D8E5D97}"/>
    <cellStyle name="Comma 3 3 5 8" xfId="14670" xr:uid="{65A27A48-FD77-48EB-9004-C3B66ED79625}"/>
    <cellStyle name="Comma 3 3 5 9" xfId="4130" xr:uid="{2BFD2AFA-F795-447A-8DFB-8F5BC2F11526}"/>
    <cellStyle name="Comma 3 3 6" xfId="1403" xr:uid="{00000000-0005-0000-0000-000091050000}"/>
    <cellStyle name="Comma 3 3 6 2" xfId="1404" xr:uid="{00000000-0005-0000-0000-000092050000}"/>
    <cellStyle name="Comma 3 3 6 2 2" xfId="1405" xr:uid="{00000000-0005-0000-0000-000093050000}"/>
    <cellStyle name="Comma 3 3 6 2 2 2" xfId="6770" xr:uid="{BF94A9B1-DAE8-4C03-B381-F36F20D0F259}"/>
    <cellStyle name="Comma 3 3 6 2 2 2 2" xfId="17304" xr:uid="{3166BF51-4D3D-41C9-A7BB-52CFFEAB718B}"/>
    <cellStyle name="Comma 3 3 6 2 2 3" xfId="9398" xr:uid="{F71CE5D7-D813-42B0-9A61-23DBBD0F6970}"/>
    <cellStyle name="Comma 3 3 6 2 2 3 2" xfId="19932" xr:uid="{638F2E4B-1CF7-466E-8445-37951FC2DD1A}"/>
    <cellStyle name="Comma 3 3 6 2 2 4" xfId="12025" xr:uid="{5259C8CB-3F1C-4540-A0B2-838979AE6699}"/>
    <cellStyle name="Comma 3 3 6 2 2 4 2" xfId="22559" xr:uid="{8BCE3A7C-655C-4BA1-8D4F-5586D153821F}"/>
    <cellStyle name="Comma 3 3 6 2 2 5" xfId="14677" xr:uid="{FC38D727-837C-4EF6-B75C-054742C71A84}"/>
    <cellStyle name="Comma 3 3 6 2 2 6" xfId="4137" xr:uid="{073C3CCA-9BB7-4C4C-BFF9-FFBC4F65FE48}"/>
    <cellStyle name="Comma 3 3 6 2 3" xfId="6769" xr:uid="{93278C61-B38C-41C3-8D25-5D938181B752}"/>
    <cellStyle name="Comma 3 3 6 2 3 2" xfId="17303" xr:uid="{7EBB2F8D-8FAF-4306-B0CF-23774DA85341}"/>
    <cellStyle name="Comma 3 3 6 2 4" xfId="9397" xr:uid="{7BD1EC31-1A3F-4B0E-A27F-08693D17ABEC}"/>
    <cellStyle name="Comma 3 3 6 2 4 2" xfId="19931" xr:uid="{56AF48B9-817F-4369-888C-3C0EC3E0A222}"/>
    <cellStyle name="Comma 3 3 6 2 5" xfId="12024" xr:uid="{5FE370D1-807C-46CC-89BA-A749E12D37D0}"/>
    <cellStyle name="Comma 3 3 6 2 5 2" xfId="22558" xr:uid="{FFBAD77D-1C55-4816-A1AF-089B2282D0A8}"/>
    <cellStyle name="Comma 3 3 6 2 6" xfId="14676" xr:uid="{0A3E8191-E4D5-446D-B50B-94F2646F6463}"/>
    <cellStyle name="Comma 3 3 6 2 7" xfId="4136" xr:uid="{3DCE528B-85A6-425C-8006-3C81EC4E91CE}"/>
    <cellStyle name="Comma 3 3 6 3" xfId="1406" xr:uid="{00000000-0005-0000-0000-000094050000}"/>
    <cellStyle name="Comma 3 3 6 3 2" xfId="6771" xr:uid="{AFF5B409-00BE-419E-95E0-86C5FD34CB77}"/>
    <cellStyle name="Comma 3 3 6 3 2 2" xfId="17305" xr:uid="{E68A4C62-CA70-4179-8F72-2CED72E6B90B}"/>
    <cellStyle name="Comma 3 3 6 3 3" xfId="9399" xr:uid="{FBAB21B0-E1BF-4C37-A58F-38C5A1B56F07}"/>
    <cellStyle name="Comma 3 3 6 3 3 2" xfId="19933" xr:uid="{13BF2E69-B979-48D9-AB13-70553334FEC8}"/>
    <cellStyle name="Comma 3 3 6 3 4" xfId="12026" xr:uid="{268AD7D4-29F3-49A8-A302-F9F6C3412CA8}"/>
    <cellStyle name="Comma 3 3 6 3 4 2" xfId="22560" xr:uid="{528137EC-0297-4502-9E22-C79B01FB2D96}"/>
    <cellStyle name="Comma 3 3 6 3 5" xfId="14678" xr:uid="{4987EC59-69E2-44D3-8700-BECF7B69DD18}"/>
    <cellStyle name="Comma 3 3 6 3 6" xfId="4138" xr:uid="{7F5BB67D-41BE-4BB8-BEE6-0DBFE862FE50}"/>
    <cellStyle name="Comma 3 3 6 4" xfId="1407" xr:uid="{00000000-0005-0000-0000-000095050000}"/>
    <cellStyle name="Comma 3 3 6 4 2" xfId="6772" xr:uid="{783FD4F3-6033-4C18-91FA-C20115792B44}"/>
    <cellStyle name="Comma 3 3 6 4 2 2" xfId="17306" xr:uid="{0E625D81-D3B7-4441-B851-8F799AB06336}"/>
    <cellStyle name="Comma 3 3 6 4 3" xfId="9400" xr:uid="{4BB8BE9B-AB18-463A-8071-509D02DDCEAC}"/>
    <cellStyle name="Comma 3 3 6 4 3 2" xfId="19934" xr:uid="{C8902661-E1B8-470E-B67A-50D4FED66F9B}"/>
    <cellStyle name="Comma 3 3 6 4 4" xfId="12027" xr:uid="{6619D53E-60B3-4B89-A3F2-71D2FD166D8D}"/>
    <cellStyle name="Comma 3 3 6 4 4 2" xfId="22561" xr:uid="{1D3D0F39-42A9-40AD-9451-A48ACFECA348}"/>
    <cellStyle name="Comma 3 3 6 4 5" xfId="14679" xr:uid="{3CD9109E-6F09-4B50-9FE5-739422B40E2F}"/>
    <cellStyle name="Comma 3 3 6 4 6" xfId="4139" xr:uid="{514361E1-FD95-428A-942E-D3F2C3F11993}"/>
    <cellStyle name="Comma 3 3 6 5" xfId="6768" xr:uid="{80BA825E-2CEB-4F09-B43F-3BFDB95F493E}"/>
    <cellStyle name="Comma 3 3 6 5 2" xfId="17302" xr:uid="{29801816-5B56-45E1-A625-4D72B2FA0260}"/>
    <cellStyle name="Comma 3 3 6 6" xfId="9396" xr:uid="{7CA8877E-41F1-425A-A83C-7D0A864BBEEB}"/>
    <cellStyle name="Comma 3 3 6 6 2" xfId="19930" xr:uid="{AED5765E-0A39-4AD3-9DCA-73E382047BE5}"/>
    <cellStyle name="Comma 3 3 6 7" xfId="12023" xr:uid="{28BB9A95-E95A-4434-9C86-86AD7D6E805A}"/>
    <cellStyle name="Comma 3 3 6 7 2" xfId="22557" xr:uid="{E146B92F-800C-4412-B762-7C5B5EF67DD4}"/>
    <cellStyle name="Comma 3 3 6 8" xfId="14675" xr:uid="{EA882803-71B0-423E-8CC8-D5E9B076501E}"/>
    <cellStyle name="Comma 3 3 6 9" xfId="4135" xr:uid="{C069B6BE-0AAB-4BE7-B12A-17C6E3A0A451}"/>
    <cellStyle name="Comma 3 3 7" xfId="1408" xr:uid="{00000000-0005-0000-0000-000096050000}"/>
    <cellStyle name="Comma 3 3 7 2" xfId="1409" xr:uid="{00000000-0005-0000-0000-000097050000}"/>
    <cellStyle name="Comma 3 3 7 2 2" xfId="6774" xr:uid="{6C16B88B-2409-4189-9713-4E2A378A759D}"/>
    <cellStyle name="Comma 3 3 7 2 2 2" xfId="17308" xr:uid="{77EFD54B-6B71-4F84-8FB2-361C43EC3E10}"/>
    <cellStyle name="Comma 3 3 7 2 3" xfId="9402" xr:uid="{46EC5D64-6C6D-4DA6-ADF8-5AEF902FC8DE}"/>
    <cellStyle name="Comma 3 3 7 2 3 2" xfId="19936" xr:uid="{D44190AE-7D95-40C9-AC56-BE639810C4E1}"/>
    <cellStyle name="Comma 3 3 7 2 4" xfId="12029" xr:uid="{03BC5376-0AB8-4DBA-9A4D-D58DBB9EBAA5}"/>
    <cellStyle name="Comma 3 3 7 2 4 2" xfId="22563" xr:uid="{AE33E619-ADDB-409C-9B39-1D62A2316E74}"/>
    <cellStyle name="Comma 3 3 7 2 5" xfId="14681" xr:uid="{EC884F1A-34B1-43B7-843B-F28F2C605D05}"/>
    <cellStyle name="Comma 3 3 7 2 6" xfId="4141" xr:uid="{D0E087FF-DC5D-4B84-9DA6-76B31CBCBF47}"/>
    <cellStyle name="Comma 3 3 7 3" xfId="1410" xr:uid="{00000000-0005-0000-0000-000098050000}"/>
    <cellStyle name="Comma 3 3 7 3 2" xfId="6775" xr:uid="{3A117974-63A1-4344-9451-8B82763B50A4}"/>
    <cellStyle name="Comma 3 3 7 3 2 2" xfId="17309" xr:uid="{93BFDD63-7A48-4AEB-B2E3-1CAB9CC55B05}"/>
    <cellStyle name="Comma 3 3 7 3 3" xfId="9403" xr:uid="{2306FAF9-FB7C-4CCC-A298-9AC70687AD71}"/>
    <cellStyle name="Comma 3 3 7 3 3 2" xfId="19937" xr:uid="{F8190CB6-8532-4E73-B161-273546BFD515}"/>
    <cellStyle name="Comma 3 3 7 3 4" xfId="12030" xr:uid="{5159E9C2-A078-4CBF-A33F-E98FBF63A959}"/>
    <cellStyle name="Comma 3 3 7 3 4 2" xfId="22564" xr:uid="{828AB8B7-4A9F-4082-8346-4BD0146EFC1B}"/>
    <cellStyle name="Comma 3 3 7 3 5" xfId="14682" xr:uid="{A0E1A9E2-E634-4CA5-B54B-C97C09F230C8}"/>
    <cellStyle name="Comma 3 3 7 3 6" xfId="4142" xr:uid="{0BE64E4F-9EBC-40BF-9BDB-BDBC346EEA17}"/>
    <cellStyle name="Comma 3 3 7 4" xfId="6773" xr:uid="{F67ABB4E-2C86-4BD7-835F-008A38B15490}"/>
    <cellStyle name="Comma 3 3 7 4 2" xfId="17307" xr:uid="{57AA16EC-3E9B-4771-A711-1BACA5F758DB}"/>
    <cellStyle name="Comma 3 3 7 5" xfId="9401" xr:uid="{529D17D1-465D-4BC9-86DB-614875407D76}"/>
    <cellStyle name="Comma 3 3 7 5 2" xfId="19935" xr:uid="{1A02080E-8F96-4104-80B4-DC5452B8DBBF}"/>
    <cellStyle name="Comma 3 3 7 6" xfId="12028" xr:uid="{8B72A9C9-E08E-4991-AC28-CBDE79DCE253}"/>
    <cellStyle name="Comma 3 3 7 6 2" xfId="22562" xr:uid="{47B2C21E-D8E0-4E90-BD00-F805D4FDDB18}"/>
    <cellStyle name="Comma 3 3 7 7" xfId="14680" xr:uid="{540FC142-7ED1-4EAF-816E-3B3315C68023}"/>
    <cellStyle name="Comma 3 3 7 8" xfId="4140" xr:uid="{539B1B05-A288-420A-B829-FACF6229EFFA}"/>
    <cellStyle name="Comma 3 3 8" xfId="1411" xr:uid="{00000000-0005-0000-0000-000099050000}"/>
    <cellStyle name="Comma 3 3 8 2" xfId="1412" xr:uid="{00000000-0005-0000-0000-00009A050000}"/>
    <cellStyle name="Comma 3 3 8 2 2" xfId="6777" xr:uid="{B7154BF9-D453-40B7-A30B-6D7B6ED638F2}"/>
    <cellStyle name="Comma 3 3 8 2 2 2" xfId="17311" xr:uid="{1C320D80-9213-4F7F-B7D8-FF9642500ECE}"/>
    <cellStyle name="Comma 3 3 8 2 3" xfId="9405" xr:uid="{C94FDA4E-6AE8-4A94-9156-5E11BB66754F}"/>
    <cellStyle name="Comma 3 3 8 2 3 2" xfId="19939" xr:uid="{CC4E68CB-3808-4C31-B476-5A0354D38AFA}"/>
    <cellStyle name="Comma 3 3 8 2 4" xfId="12032" xr:uid="{E76A8471-F2E6-4D11-A2AC-BFE0EB0F328D}"/>
    <cellStyle name="Comma 3 3 8 2 4 2" xfId="22566" xr:uid="{DF6FB7F0-654C-46DD-9539-FAA2E3204EF7}"/>
    <cellStyle name="Comma 3 3 8 2 5" xfId="14684" xr:uid="{FC227947-61DB-4674-BF4C-BD5DE7D93083}"/>
    <cellStyle name="Comma 3 3 8 2 6" xfId="4144" xr:uid="{A5EA5807-D92F-4E08-ADDD-F42A48452C50}"/>
    <cellStyle name="Comma 3 3 8 3" xfId="6776" xr:uid="{E75B1A52-90D9-43FE-9969-DB37D255FE26}"/>
    <cellStyle name="Comma 3 3 8 3 2" xfId="17310" xr:uid="{EAA4486C-2227-4A87-BD33-DA96A3752B82}"/>
    <cellStyle name="Comma 3 3 8 4" xfId="9404" xr:uid="{CDB9E916-16B7-45D1-ABE5-9C5CE1F77ED5}"/>
    <cellStyle name="Comma 3 3 8 4 2" xfId="19938" xr:uid="{F10E9E6A-EF91-4C62-AF93-FA0CD0E5B498}"/>
    <cellStyle name="Comma 3 3 8 5" xfId="12031" xr:uid="{75133F35-511F-4565-BDC7-8AB3C4D8BB3D}"/>
    <cellStyle name="Comma 3 3 8 5 2" xfId="22565" xr:uid="{5F142C7F-2BC0-4D7B-86E4-D03C7D29375C}"/>
    <cellStyle name="Comma 3 3 8 6" xfId="14683" xr:uid="{8C8D53F3-B5A7-41D8-B3FE-1B5898F11110}"/>
    <cellStyle name="Comma 3 3 8 7" xfId="4143" xr:uid="{F4532C75-E067-4C76-9006-2651ECF45D2E}"/>
    <cellStyle name="Comma 3 3 9" xfId="1413" xr:uid="{00000000-0005-0000-0000-00009B050000}"/>
    <cellStyle name="Comma 3 3 9 2" xfId="6778" xr:uid="{4B20DAAB-A766-43DE-A555-F962FAC73396}"/>
    <cellStyle name="Comma 3 3 9 2 2" xfId="17312" xr:uid="{B02B3239-5010-489F-9C3D-4BC7000DCE8E}"/>
    <cellStyle name="Comma 3 3 9 3" xfId="9406" xr:uid="{A3827579-1382-4FF6-991E-AEE7E998ADBE}"/>
    <cellStyle name="Comma 3 3 9 3 2" xfId="19940" xr:uid="{F5ACCA59-124D-4A76-BF53-AB6539E4A0AC}"/>
    <cellStyle name="Comma 3 3 9 4" xfId="12033" xr:uid="{47A58D71-EC72-431D-8488-8AE64610AA4F}"/>
    <cellStyle name="Comma 3 3 9 4 2" xfId="22567" xr:uid="{874EEF8E-DB21-4EE1-B150-01EA9A7CA663}"/>
    <cellStyle name="Comma 3 3 9 5" xfId="14685" xr:uid="{75D85FC5-87B3-4AC7-B84D-6AC06BD32D3B}"/>
    <cellStyle name="Comma 3 3 9 6" xfId="4145" xr:uid="{BAE94A8A-A324-4AAC-BF13-A4C01B142A9B}"/>
    <cellStyle name="Comma 3 4" xfId="113" xr:uid="{00000000-0005-0000-0000-00009C050000}"/>
    <cellStyle name="Comma 3 4 10" xfId="1415" xr:uid="{00000000-0005-0000-0000-00009D050000}"/>
    <cellStyle name="Comma 3 4 10 2" xfId="6780" xr:uid="{E509FFCB-C909-4065-8FB6-33A641F97997}"/>
    <cellStyle name="Comma 3 4 10 2 2" xfId="17314" xr:uid="{116472A4-84F7-445C-A70D-20F8D7DDBFD6}"/>
    <cellStyle name="Comma 3 4 10 3" xfId="9408" xr:uid="{36B79947-98EC-4DBE-A661-F522009BD8B7}"/>
    <cellStyle name="Comma 3 4 10 3 2" xfId="19942" xr:uid="{58C7D766-85EB-4BF1-961F-45DCD79C66ED}"/>
    <cellStyle name="Comma 3 4 10 4" xfId="12035" xr:uid="{3AF06571-FE3C-4C68-ABCB-2197A357FDB6}"/>
    <cellStyle name="Comma 3 4 10 4 2" xfId="22569" xr:uid="{4D77824E-4111-4833-9D75-D896963373B9}"/>
    <cellStyle name="Comma 3 4 10 5" xfId="14687" xr:uid="{5CEAA5C6-DF18-47CA-A9AB-154D3C27A0CB}"/>
    <cellStyle name="Comma 3 4 10 6" xfId="4147" xr:uid="{7BE37107-49D8-4A25-BC35-9F71EA528A7A}"/>
    <cellStyle name="Comma 3 4 11" xfId="2689" xr:uid="{00000000-0005-0000-0000-00009E050000}"/>
    <cellStyle name="Comma 3 4 11 2" xfId="8008" xr:uid="{426583B3-0F03-4319-962F-248BF1202E9A}"/>
    <cellStyle name="Comma 3 4 11 2 2" xfId="18542" xr:uid="{F474F9E3-3309-475E-871B-0EFF868A2647}"/>
    <cellStyle name="Comma 3 4 11 3" xfId="10636" xr:uid="{7A2C559B-A4E6-4ABA-AB25-C14A3320397E}"/>
    <cellStyle name="Comma 3 4 11 3 2" xfId="21170" xr:uid="{33DB97DF-2A4B-4044-9F3E-D903B9DE48E6}"/>
    <cellStyle name="Comma 3 4 11 4" xfId="13263" xr:uid="{48A58A0C-FC89-467B-8E32-3603B9431E5E}"/>
    <cellStyle name="Comma 3 4 11 4 2" xfId="23797" xr:uid="{156D6B39-A422-48A8-B671-0AABF9B20A46}"/>
    <cellStyle name="Comma 3 4 11 5" xfId="15915" xr:uid="{E8F7EAC4-14D6-4DE4-A29D-8818572688C0}"/>
    <cellStyle name="Comma 3 4 11 6" xfId="5376" xr:uid="{9DA22CA7-70B3-4860-857E-545C5DA4F2D6}"/>
    <cellStyle name="Comma 3 4 12" xfId="1414" xr:uid="{00000000-0005-0000-0000-00009F050000}"/>
    <cellStyle name="Comma 3 4 12 2" xfId="6779" xr:uid="{030C34A1-B964-4EE1-B1B8-270119989F67}"/>
    <cellStyle name="Comma 3 4 12 2 2" xfId="17313" xr:uid="{AAC66143-3894-4DF1-BAB5-77A3A0C3A522}"/>
    <cellStyle name="Comma 3 4 12 3" xfId="9407" xr:uid="{44E08B88-9644-4E34-B910-F8060AC19007}"/>
    <cellStyle name="Comma 3 4 12 3 2" xfId="19941" xr:uid="{1A582142-43AE-4516-9879-C9110FA3992A}"/>
    <cellStyle name="Comma 3 4 12 4" xfId="12034" xr:uid="{6A23E85C-F2DA-4FF9-B465-E783E59C84A2}"/>
    <cellStyle name="Comma 3 4 12 4 2" xfId="22568" xr:uid="{0E9CA4DC-F210-4C0C-BF93-CC76D134ECDF}"/>
    <cellStyle name="Comma 3 4 12 5" xfId="14686" xr:uid="{9A043472-405C-45C5-B331-DFB41C79EF10}"/>
    <cellStyle name="Comma 3 4 12 6" xfId="4146" xr:uid="{853344F8-6C41-4F80-B683-0E79FE2E92B4}"/>
    <cellStyle name="Comma 3 4 13" xfId="5489" xr:uid="{B75B575B-89D6-4CDE-8D28-A38F7D2F77A2}"/>
    <cellStyle name="Comma 3 4 13 2" xfId="16023" xr:uid="{1318E532-C103-4326-AFB6-DD7413FA7310}"/>
    <cellStyle name="Comma 3 4 14" xfId="8117" xr:uid="{C9C4BA7C-CB60-416D-98C7-C075CC9D55C3}"/>
    <cellStyle name="Comma 3 4 14 2" xfId="18651" xr:uid="{50F79A87-38B8-4E74-BDFF-6ED961A1D265}"/>
    <cellStyle name="Comma 3 4 15" xfId="10744" xr:uid="{0A17F53F-4B2F-46A7-8B10-2E0D86E33D6E}"/>
    <cellStyle name="Comma 3 4 15 2" xfId="21278" xr:uid="{FAC10203-5A1B-47EF-A569-F9FF5B138E44}"/>
    <cellStyle name="Comma 3 4 16" xfId="13396" xr:uid="{0C4EF739-425A-4B45-8EE2-0EAF8918CF44}"/>
    <cellStyle name="Comma 3 4 17" xfId="2856" xr:uid="{FB44E202-EDD5-4C84-811C-29D99374361A}"/>
    <cellStyle name="Comma 3 4 2" xfId="1416" xr:uid="{00000000-0005-0000-0000-0000A0050000}"/>
    <cellStyle name="Comma 3 4 2 10" xfId="6781" xr:uid="{E6E1E69A-8843-49A4-9E0D-6A1E92A29B5A}"/>
    <cellStyle name="Comma 3 4 2 10 2" xfId="17315" xr:uid="{169F0DD1-C2D7-4189-993F-628F8D6138E3}"/>
    <cellStyle name="Comma 3 4 2 11" xfId="9409" xr:uid="{A064CA68-B03E-4D0F-A57E-B7AF58491B51}"/>
    <cellStyle name="Comma 3 4 2 11 2" xfId="19943" xr:uid="{1AE25B1B-CD02-467F-AFEF-0A4B3A26BFF3}"/>
    <cellStyle name="Comma 3 4 2 12" xfId="12036" xr:uid="{691687A8-35FE-4FC5-97C9-3CB429CD1705}"/>
    <cellStyle name="Comma 3 4 2 12 2" xfId="22570" xr:uid="{780C9961-5C92-4F32-91E6-A2E462420106}"/>
    <cellStyle name="Comma 3 4 2 13" xfId="14688" xr:uid="{5A36AE80-966D-490E-B22B-B255257E153A}"/>
    <cellStyle name="Comma 3 4 2 14" xfId="4148" xr:uid="{DAB10A70-E409-4B42-9F9D-B8043DF5B1EB}"/>
    <cellStyle name="Comma 3 4 2 2" xfId="1417" xr:uid="{00000000-0005-0000-0000-0000A1050000}"/>
    <cellStyle name="Comma 3 4 2 2 2" xfId="1418" xr:uid="{00000000-0005-0000-0000-0000A2050000}"/>
    <cellStyle name="Comma 3 4 2 2 2 2" xfId="1419" xr:uid="{00000000-0005-0000-0000-0000A3050000}"/>
    <cellStyle name="Comma 3 4 2 2 2 2 2" xfId="6784" xr:uid="{0F667877-C10A-4E62-BF1C-685FEF395372}"/>
    <cellStyle name="Comma 3 4 2 2 2 2 2 2" xfId="17318" xr:uid="{1435B192-0635-422F-8A6B-844C865B98AA}"/>
    <cellStyle name="Comma 3 4 2 2 2 2 3" xfId="9412" xr:uid="{31C588AB-3871-4DD1-8846-66B315DC3060}"/>
    <cellStyle name="Comma 3 4 2 2 2 2 3 2" xfId="19946" xr:uid="{5E3FAAF5-CF89-4C5F-8342-2F6CD3E4D4A1}"/>
    <cellStyle name="Comma 3 4 2 2 2 2 4" xfId="12039" xr:uid="{B8A73EC7-6DAC-4E83-B872-8F70DB777E87}"/>
    <cellStyle name="Comma 3 4 2 2 2 2 4 2" xfId="22573" xr:uid="{A8234AFD-AD50-4692-910C-491B697D5220}"/>
    <cellStyle name="Comma 3 4 2 2 2 2 5" xfId="14691" xr:uid="{4575F103-BDC8-414C-A15B-DFD5945195CF}"/>
    <cellStyle name="Comma 3 4 2 2 2 2 6" xfId="4151" xr:uid="{16FA4170-2E95-401E-856F-F108D9F383F4}"/>
    <cellStyle name="Comma 3 4 2 2 2 3" xfId="6783" xr:uid="{D3E2F901-B346-47AA-A08D-6391BB672F41}"/>
    <cellStyle name="Comma 3 4 2 2 2 3 2" xfId="17317" xr:uid="{411983AB-8810-41EC-92F4-DE71B2F92A14}"/>
    <cellStyle name="Comma 3 4 2 2 2 4" xfId="9411" xr:uid="{51C471AC-9973-4A07-B2AD-690E46AFB262}"/>
    <cellStyle name="Comma 3 4 2 2 2 4 2" xfId="19945" xr:uid="{C733149E-F745-48B3-A460-EF2DBDBE9F4A}"/>
    <cellStyle name="Comma 3 4 2 2 2 5" xfId="12038" xr:uid="{0DE462EA-3541-4055-961E-F5E6D4B6EC35}"/>
    <cellStyle name="Comma 3 4 2 2 2 5 2" xfId="22572" xr:uid="{D2EE62E3-8374-47BC-B6B1-8A6D8B5F95F7}"/>
    <cellStyle name="Comma 3 4 2 2 2 6" xfId="14690" xr:uid="{FCC06F72-E879-4B81-AC62-706D7051E30C}"/>
    <cellStyle name="Comma 3 4 2 2 2 7" xfId="4150" xr:uid="{E52F5790-F7FF-4312-953B-46F583055CE4}"/>
    <cellStyle name="Comma 3 4 2 2 3" xfId="1420" xr:uid="{00000000-0005-0000-0000-0000A4050000}"/>
    <cellStyle name="Comma 3 4 2 2 3 2" xfId="6785" xr:uid="{6A48526F-D630-4D4E-A94E-9FFB0FEFF913}"/>
    <cellStyle name="Comma 3 4 2 2 3 2 2" xfId="17319" xr:uid="{17C0B3A0-D0A6-459E-95C9-0F4C306D50AC}"/>
    <cellStyle name="Comma 3 4 2 2 3 3" xfId="9413" xr:uid="{EA5DF940-F8BB-41B2-8CCF-64988CE217EC}"/>
    <cellStyle name="Comma 3 4 2 2 3 3 2" xfId="19947" xr:uid="{78C54869-6CBA-4210-B20E-446502E2B18B}"/>
    <cellStyle name="Comma 3 4 2 2 3 4" xfId="12040" xr:uid="{96F1AF76-78F1-4C68-8A29-A8F4BDBD8A80}"/>
    <cellStyle name="Comma 3 4 2 2 3 4 2" xfId="22574" xr:uid="{B3E0E0CF-94B1-4AC6-85C9-A4C9F5E9869D}"/>
    <cellStyle name="Comma 3 4 2 2 3 5" xfId="14692" xr:uid="{E22FF1D1-ECA8-44BF-B934-BC70AF7F3997}"/>
    <cellStyle name="Comma 3 4 2 2 3 6" xfId="4152" xr:uid="{B94A7362-C112-4C4E-A9C8-7B5848188849}"/>
    <cellStyle name="Comma 3 4 2 2 4" xfId="1421" xr:uid="{00000000-0005-0000-0000-0000A5050000}"/>
    <cellStyle name="Comma 3 4 2 2 4 2" xfId="6786" xr:uid="{AAA9A146-BEBB-4DF4-A4DD-3D2AB4FBF1F0}"/>
    <cellStyle name="Comma 3 4 2 2 4 2 2" xfId="17320" xr:uid="{A5413886-C697-452A-8ADA-A5820C45AF9C}"/>
    <cellStyle name="Comma 3 4 2 2 4 3" xfId="9414" xr:uid="{EDED377C-EE66-490E-B8E3-851B772EA29A}"/>
    <cellStyle name="Comma 3 4 2 2 4 3 2" xfId="19948" xr:uid="{C0661CF1-0B47-431B-8B46-9C88121011CC}"/>
    <cellStyle name="Comma 3 4 2 2 4 4" xfId="12041" xr:uid="{6712C84E-DACB-46F1-AC37-BBC447EB34E3}"/>
    <cellStyle name="Comma 3 4 2 2 4 4 2" xfId="22575" xr:uid="{094D0432-CFBE-46D8-AA6B-D4AAD0A9938A}"/>
    <cellStyle name="Comma 3 4 2 2 4 5" xfId="14693" xr:uid="{49BAF9A6-D73F-49D9-93D7-E09CEECD19CA}"/>
    <cellStyle name="Comma 3 4 2 2 4 6" xfId="4153" xr:uid="{E4AFD4FA-906B-48A8-B292-4F52ACBF41A7}"/>
    <cellStyle name="Comma 3 4 2 2 5" xfId="6782" xr:uid="{E4B9E3E4-566D-47A8-91B1-3B19FB61ADB8}"/>
    <cellStyle name="Comma 3 4 2 2 5 2" xfId="17316" xr:uid="{D39C79E5-EDBD-49FC-BE73-960C7AA49C36}"/>
    <cellStyle name="Comma 3 4 2 2 6" xfId="9410" xr:uid="{70919BD6-9D19-4D5E-A6CF-D300824C0B56}"/>
    <cellStyle name="Comma 3 4 2 2 6 2" xfId="19944" xr:uid="{95D7A83B-F930-4C3D-994F-FE29F3CE5C17}"/>
    <cellStyle name="Comma 3 4 2 2 7" xfId="12037" xr:uid="{EAAD0472-75AD-491E-80C0-7A45C8B01904}"/>
    <cellStyle name="Comma 3 4 2 2 7 2" xfId="22571" xr:uid="{197FDE6F-67C7-4FA6-87BC-EE318CEB6568}"/>
    <cellStyle name="Comma 3 4 2 2 8" xfId="14689" xr:uid="{42F8BBDD-3760-4C8E-AC92-3394100F7988}"/>
    <cellStyle name="Comma 3 4 2 2 9" xfId="4149" xr:uid="{7ADFA906-E8CF-4174-966B-82596BDD6A26}"/>
    <cellStyle name="Comma 3 4 2 3" xfId="1422" xr:uid="{00000000-0005-0000-0000-0000A6050000}"/>
    <cellStyle name="Comma 3 4 2 3 2" xfId="1423" xr:uid="{00000000-0005-0000-0000-0000A7050000}"/>
    <cellStyle name="Comma 3 4 2 3 2 2" xfId="1424" xr:uid="{00000000-0005-0000-0000-0000A8050000}"/>
    <cellStyle name="Comma 3 4 2 3 2 2 2" xfId="6789" xr:uid="{C44937EC-BC7B-48CF-AE2D-D13863917B52}"/>
    <cellStyle name="Comma 3 4 2 3 2 2 2 2" xfId="17323" xr:uid="{F572E3E6-F663-44D4-B944-7CA9D9ED2781}"/>
    <cellStyle name="Comma 3 4 2 3 2 2 3" xfId="9417" xr:uid="{E4FA011C-CFCB-4257-A627-3AEFAEE1A9DF}"/>
    <cellStyle name="Comma 3 4 2 3 2 2 3 2" xfId="19951" xr:uid="{805EE5D0-2D42-4192-ABDC-8A5FED1324DB}"/>
    <cellStyle name="Comma 3 4 2 3 2 2 4" xfId="12044" xr:uid="{8970658A-4ABB-423B-9E8A-42D49168ACD6}"/>
    <cellStyle name="Comma 3 4 2 3 2 2 4 2" xfId="22578" xr:uid="{F3F14C25-C721-4588-B460-FD11F3D10F7E}"/>
    <cellStyle name="Comma 3 4 2 3 2 2 5" xfId="14696" xr:uid="{176E7210-60E6-4977-87D0-0F58BADB41F5}"/>
    <cellStyle name="Comma 3 4 2 3 2 2 6" xfId="4156" xr:uid="{D8FC303E-3CEF-4FDD-A347-9097AEEA5282}"/>
    <cellStyle name="Comma 3 4 2 3 2 3" xfId="6788" xr:uid="{8D698ABC-C622-4294-8C8B-726823C0DE50}"/>
    <cellStyle name="Comma 3 4 2 3 2 3 2" xfId="17322" xr:uid="{64B0608C-0758-4477-80DA-B92FBF69EEC6}"/>
    <cellStyle name="Comma 3 4 2 3 2 4" xfId="9416" xr:uid="{6E5D6F5C-114E-41B1-8927-695CF72CF562}"/>
    <cellStyle name="Comma 3 4 2 3 2 4 2" xfId="19950" xr:uid="{0F62337E-0C28-4F1A-9788-2B2FD267C5DF}"/>
    <cellStyle name="Comma 3 4 2 3 2 5" xfId="12043" xr:uid="{C86B26B9-05E9-4441-9749-87287B81D68D}"/>
    <cellStyle name="Comma 3 4 2 3 2 5 2" xfId="22577" xr:uid="{CDBD3416-B969-4E50-BB13-84D2FEB699EC}"/>
    <cellStyle name="Comma 3 4 2 3 2 6" xfId="14695" xr:uid="{2534116E-03B8-41EC-BAFF-9E3D1118F0E9}"/>
    <cellStyle name="Comma 3 4 2 3 2 7" xfId="4155" xr:uid="{CA094746-E474-4D6B-8BFF-9038B8F07491}"/>
    <cellStyle name="Comma 3 4 2 3 3" xfId="1425" xr:uid="{00000000-0005-0000-0000-0000A9050000}"/>
    <cellStyle name="Comma 3 4 2 3 3 2" xfId="6790" xr:uid="{9041C03C-899B-4BE8-9EE5-178290CD72A4}"/>
    <cellStyle name="Comma 3 4 2 3 3 2 2" xfId="17324" xr:uid="{A98BD64E-E346-46C4-9C11-7A1FA32E5382}"/>
    <cellStyle name="Comma 3 4 2 3 3 3" xfId="9418" xr:uid="{A5C0710D-1A67-4E61-80BE-3898A1328B9B}"/>
    <cellStyle name="Comma 3 4 2 3 3 3 2" xfId="19952" xr:uid="{C2303DA1-F358-4E03-9554-639126FA0258}"/>
    <cellStyle name="Comma 3 4 2 3 3 4" xfId="12045" xr:uid="{6A5CDBCA-6E0A-44EE-888C-6534454A3D38}"/>
    <cellStyle name="Comma 3 4 2 3 3 4 2" xfId="22579" xr:uid="{9AFD37E0-9E6B-4EBE-A989-FDFED6A80E8C}"/>
    <cellStyle name="Comma 3 4 2 3 3 5" xfId="14697" xr:uid="{D46FBB05-4A1A-4C9F-B77A-193DD86EADD6}"/>
    <cellStyle name="Comma 3 4 2 3 3 6" xfId="4157" xr:uid="{2DB8FFF7-8EC3-41CD-A89D-E687696AEC91}"/>
    <cellStyle name="Comma 3 4 2 3 4" xfId="1426" xr:uid="{00000000-0005-0000-0000-0000AA050000}"/>
    <cellStyle name="Comma 3 4 2 3 4 2" xfId="6791" xr:uid="{BC1E20F1-8702-428E-9424-10FC511FABDA}"/>
    <cellStyle name="Comma 3 4 2 3 4 2 2" xfId="17325" xr:uid="{8E6EBFE5-64BD-4F90-BD04-0D35A90862B4}"/>
    <cellStyle name="Comma 3 4 2 3 4 3" xfId="9419" xr:uid="{1E4BA2F0-0909-48F6-9E17-A9A23F1C9F59}"/>
    <cellStyle name="Comma 3 4 2 3 4 3 2" xfId="19953" xr:uid="{75A8564F-AECE-420B-8842-F8B09B37E740}"/>
    <cellStyle name="Comma 3 4 2 3 4 4" xfId="12046" xr:uid="{1908EB7A-0973-4986-BFB2-84F5DE5005D5}"/>
    <cellStyle name="Comma 3 4 2 3 4 4 2" xfId="22580" xr:uid="{AE43A716-A76D-4182-8570-084A6A5BE2B9}"/>
    <cellStyle name="Comma 3 4 2 3 4 5" xfId="14698" xr:uid="{CB788982-9AC7-43D9-8AC7-46BF2F3B7A0A}"/>
    <cellStyle name="Comma 3 4 2 3 4 6" xfId="4158" xr:uid="{D95FBC92-2D09-40CB-A054-0530DB7D8BC7}"/>
    <cellStyle name="Comma 3 4 2 3 5" xfId="6787" xr:uid="{20A9DBF5-6252-4730-A237-30D410DA584F}"/>
    <cellStyle name="Comma 3 4 2 3 5 2" xfId="17321" xr:uid="{1E2F9AFB-1CAB-41B4-AA65-80ED09F70E64}"/>
    <cellStyle name="Comma 3 4 2 3 6" xfId="9415" xr:uid="{B6545C45-966B-406E-A66F-733CE0A9098F}"/>
    <cellStyle name="Comma 3 4 2 3 6 2" xfId="19949" xr:uid="{28726553-AD90-46CE-B94F-42449AD9FE1C}"/>
    <cellStyle name="Comma 3 4 2 3 7" xfId="12042" xr:uid="{39A87A68-39DB-4341-B011-3FC3712F5D51}"/>
    <cellStyle name="Comma 3 4 2 3 7 2" xfId="22576" xr:uid="{1C354F0A-3DC0-4592-B448-B5BC0AE117AE}"/>
    <cellStyle name="Comma 3 4 2 3 8" xfId="14694" xr:uid="{2F39F644-46B8-44A0-A891-3CC5435A1C13}"/>
    <cellStyle name="Comma 3 4 2 3 9" xfId="4154" xr:uid="{9ABA19C8-3909-4744-9EBD-38D6FDD39D87}"/>
    <cellStyle name="Comma 3 4 2 4" xfId="1427" xr:uid="{00000000-0005-0000-0000-0000AB050000}"/>
    <cellStyle name="Comma 3 4 2 4 2" xfId="1428" xr:uid="{00000000-0005-0000-0000-0000AC050000}"/>
    <cellStyle name="Comma 3 4 2 4 2 2" xfId="1429" xr:uid="{00000000-0005-0000-0000-0000AD050000}"/>
    <cellStyle name="Comma 3 4 2 4 2 2 2" xfId="6794" xr:uid="{827367E4-55DA-4736-972F-56BC438B1938}"/>
    <cellStyle name="Comma 3 4 2 4 2 2 2 2" xfId="17328" xr:uid="{AAAEFE0B-A97D-44CB-81DB-B52AA22342A8}"/>
    <cellStyle name="Comma 3 4 2 4 2 2 3" xfId="9422" xr:uid="{FD9D07C1-F6FB-40E6-8809-59190369FEFE}"/>
    <cellStyle name="Comma 3 4 2 4 2 2 3 2" xfId="19956" xr:uid="{48C12A2E-A0CD-402E-9C72-8917B71AA3D3}"/>
    <cellStyle name="Comma 3 4 2 4 2 2 4" xfId="12049" xr:uid="{E2625EBD-7B7D-4581-A55C-8C24B16228CF}"/>
    <cellStyle name="Comma 3 4 2 4 2 2 4 2" xfId="22583" xr:uid="{503A05F6-08E2-4F92-A4EF-EAE9C677707D}"/>
    <cellStyle name="Comma 3 4 2 4 2 2 5" xfId="14701" xr:uid="{3CF6020D-A577-467F-B641-C25F158B4402}"/>
    <cellStyle name="Comma 3 4 2 4 2 2 6" xfId="4161" xr:uid="{2121219F-6AC4-424E-9609-5E7AD34D8C6D}"/>
    <cellStyle name="Comma 3 4 2 4 2 3" xfId="6793" xr:uid="{94A0A60F-D707-470D-8B0F-6346DBA5E459}"/>
    <cellStyle name="Comma 3 4 2 4 2 3 2" xfId="17327" xr:uid="{B37A0683-0BD1-441E-8594-E7963226B561}"/>
    <cellStyle name="Comma 3 4 2 4 2 4" xfId="9421" xr:uid="{2575BEF2-EB12-4BF9-A562-61770AF8E392}"/>
    <cellStyle name="Comma 3 4 2 4 2 4 2" xfId="19955" xr:uid="{2D33A44D-ABDB-4F89-9321-54E6F55B815A}"/>
    <cellStyle name="Comma 3 4 2 4 2 5" xfId="12048" xr:uid="{0622C8CB-D8E8-4AE9-A13D-D982AE577E38}"/>
    <cellStyle name="Comma 3 4 2 4 2 5 2" xfId="22582" xr:uid="{E1A7C11E-D368-48AF-86EE-1CEC548A6CC7}"/>
    <cellStyle name="Comma 3 4 2 4 2 6" xfId="14700" xr:uid="{911ABCD6-2698-41F0-9F77-E91F1437046A}"/>
    <cellStyle name="Comma 3 4 2 4 2 7" xfId="4160" xr:uid="{28EF35FB-52B3-4DE4-A3E6-0BA596A30E9D}"/>
    <cellStyle name="Comma 3 4 2 4 3" xfId="1430" xr:uid="{00000000-0005-0000-0000-0000AE050000}"/>
    <cellStyle name="Comma 3 4 2 4 3 2" xfId="6795" xr:uid="{94CBF757-21CF-4737-95C8-813DC8DE4448}"/>
    <cellStyle name="Comma 3 4 2 4 3 2 2" xfId="17329" xr:uid="{2CB36B35-5205-436F-A9C6-D40B31721D87}"/>
    <cellStyle name="Comma 3 4 2 4 3 3" xfId="9423" xr:uid="{7228A1C9-3A9D-430D-9678-F9496A239D94}"/>
    <cellStyle name="Comma 3 4 2 4 3 3 2" xfId="19957" xr:uid="{E5918726-9982-4E26-B376-7D7D031FA79E}"/>
    <cellStyle name="Comma 3 4 2 4 3 4" xfId="12050" xr:uid="{E5FB5F78-D4BE-4604-8005-235CF295025F}"/>
    <cellStyle name="Comma 3 4 2 4 3 4 2" xfId="22584" xr:uid="{72174B50-FBF2-46F7-9111-D4AB4C720F77}"/>
    <cellStyle name="Comma 3 4 2 4 3 5" xfId="14702" xr:uid="{6B76D972-71A1-4D30-8DC8-761A46E16275}"/>
    <cellStyle name="Comma 3 4 2 4 3 6" xfId="4162" xr:uid="{D87B85C3-ADE7-4B0C-A5FF-EF3447D5C2A8}"/>
    <cellStyle name="Comma 3 4 2 4 4" xfId="1431" xr:uid="{00000000-0005-0000-0000-0000AF050000}"/>
    <cellStyle name="Comma 3 4 2 4 4 2" xfId="6796" xr:uid="{5DF065C0-EFE2-4967-AC78-5835270D3AD5}"/>
    <cellStyle name="Comma 3 4 2 4 4 2 2" xfId="17330" xr:uid="{9A25535B-EFFF-4F1E-BD1D-C04E6E0CAF5B}"/>
    <cellStyle name="Comma 3 4 2 4 4 3" xfId="9424" xr:uid="{998F19D2-9987-4EAE-909D-B3F3D109B60B}"/>
    <cellStyle name="Comma 3 4 2 4 4 3 2" xfId="19958" xr:uid="{C172ABA9-50AF-4DD0-B34E-1BF22C6BF89F}"/>
    <cellStyle name="Comma 3 4 2 4 4 4" xfId="12051" xr:uid="{A1C3E0A1-DEB8-4DEA-846C-4FBD230C2222}"/>
    <cellStyle name="Comma 3 4 2 4 4 4 2" xfId="22585" xr:uid="{D34606FC-FE6F-4EE1-A193-89D22BC0E35B}"/>
    <cellStyle name="Comma 3 4 2 4 4 5" xfId="14703" xr:uid="{B9231CD5-6953-4A58-AE8D-41C11D52E2D8}"/>
    <cellStyle name="Comma 3 4 2 4 4 6" xfId="4163" xr:uid="{108ED5E1-CDB9-4D59-87AC-D046E8211BF9}"/>
    <cellStyle name="Comma 3 4 2 4 5" xfId="6792" xr:uid="{C190C43E-1D43-44FA-98AD-79BBFDD8C9AB}"/>
    <cellStyle name="Comma 3 4 2 4 5 2" xfId="17326" xr:uid="{C0D68103-BE30-4919-8C8F-43ED212F4B54}"/>
    <cellStyle name="Comma 3 4 2 4 6" xfId="9420" xr:uid="{738B87C5-5784-4E4F-B9F1-7C7AFE5BAB9B}"/>
    <cellStyle name="Comma 3 4 2 4 6 2" xfId="19954" xr:uid="{5632F83B-1707-42FF-A11C-D0AAFB776CA1}"/>
    <cellStyle name="Comma 3 4 2 4 7" xfId="12047" xr:uid="{F58C6BD6-57C3-42C7-8E00-DC6B1216F870}"/>
    <cellStyle name="Comma 3 4 2 4 7 2" xfId="22581" xr:uid="{67D7FA15-87B5-4A75-99B0-49F63623CF79}"/>
    <cellStyle name="Comma 3 4 2 4 8" xfId="14699" xr:uid="{6F40B164-147A-446E-BF54-0E7E9BBBCBC0}"/>
    <cellStyle name="Comma 3 4 2 4 9" xfId="4159" xr:uid="{F5AA93EB-0BFC-4190-9EA2-76C2D0BD614D}"/>
    <cellStyle name="Comma 3 4 2 5" xfId="1432" xr:uid="{00000000-0005-0000-0000-0000B0050000}"/>
    <cellStyle name="Comma 3 4 2 5 2" xfId="1433" xr:uid="{00000000-0005-0000-0000-0000B1050000}"/>
    <cellStyle name="Comma 3 4 2 5 2 2" xfId="1434" xr:uid="{00000000-0005-0000-0000-0000B2050000}"/>
    <cellStyle name="Comma 3 4 2 5 2 2 2" xfId="6799" xr:uid="{4075BD9F-C3F0-48EF-B7B0-B1FFD4588C47}"/>
    <cellStyle name="Comma 3 4 2 5 2 2 2 2" xfId="17333" xr:uid="{62369E6C-27FC-40C1-BB2C-0C3FEFBF701A}"/>
    <cellStyle name="Comma 3 4 2 5 2 2 3" xfId="9427" xr:uid="{4DF1CE1D-7E0A-4360-8E6E-BEE5B22EEBF0}"/>
    <cellStyle name="Comma 3 4 2 5 2 2 3 2" xfId="19961" xr:uid="{B068195D-9158-4C02-930D-0BE01956A984}"/>
    <cellStyle name="Comma 3 4 2 5 2 2 4" xfId="12054" xr:uid="{F3952740-2659-4C7E-AAEA-05DBCAFF4AE3}"/>
    <cellStyle name="Comma 3 4 2 5 2 2 4 2" xfId="22588" xr:uid="{7F13ACE7-5E38-4EB8-88BE-E0D4E823401A}"/>
    <cellStyle name="Comma 3 4 2 5 2 2 5" xfId="14706" xr:uid="{8E6F6DE1-16A1-44A2-8B45-FA98DECCFAC7}"/>
    <cellStyle name="Comma 3 4 2 5 2 2 6" xfId="4166" xr:uid="{5EAF5EAD-D695-4498-858E-96DC1FB53B22}"/>
    <cellStyle name="Comma 3 4 2 5 2 3" xfId="6798" xr:uid="{81BB1F17-6AD2-4FB8-B67F-8073722DD2F7}"/>
    <cellStyle name="Comma 3 4 2 5 2 3 2" xfId="17332" xr:uid="{EB57AE62-0496-4EC7-873A-68F23127601E}"/>
    <cellStyle name="Comma 3 4 2 5 2 4" xfId="9426" xr:uid="{F9D4FC83-84E3-462F-B99C-F8AC8206D53F}"/>
    <cellStyle name="Comma 3 4 2 5 2 4 2" xfId="19960" xr:uid="{FC29BE3C-C9CF-40E4-B57F-57BE5AD6F908}"/>
    <cellStyle name="Comma 3 4 2 5 2 5" xfId="12053" xr:uid="{AFD510F6-C315-4090-ADEB-71D229697C1B}"/>
    <cellStyle name="Comma 3 4 2 5 2 5 2" xfId="22587" xr:uid="{6207CD24-5F25-401D-B659-32F23BCEDBAA}"/>
    <cellStyle name="Comma 3 4 2 5 2 6" xfId="14705" xr:uid="{A36E2976-64C7-4E4C-8C1D-7528FECFB2D4}"/>
    <cellStyle name="Comma 3 4 2 5 2 7" xfId="4165" xr:uid="{47D351E7-24B6-4D8E-9175-91C8354D5D9B}"/>
    <cellStyle name="Comma 3 4 2 5 3" xfId="1435" xr:uid="{00000000-0005-0000-0000-0000B3050000}"/>
    <cellStyle name="Comma 3 4 2 5 3 2" xfId="6800" xr:uid="{1960FFAE-9D93-4F75-91C8-EAF1025E82B1}"/>
    <cellStyle name="Comma 3 4 2 5 3 2 2" xfId="17334" xr:uid="{82593F2B-823E-438D-B2FB-9C7AA1D7CEEC}"/>
    <cellStyle name="Comma 3 4 2 5 3 3" xfId="9428" xr:uid="{4069CFC3-A655-4CBE-BA9F-B82A236CA61E}"/>
    <cellStyle name="Comma 3 4 2 5 3 3 2" xfId="19962" xr:uid="{48D32F3A-75C2-4C09-9F28-3420BB84DE2D}"/>
    <cellStyle name="Comma 3 4 2 5 3 4" xfId="12055" xr:uid="{E9E93133-2768-43AB-BF50-D21FB19F1E37}"/>
    <cellStyle name="Comma 3 4 2 5 3 4 2" xfId="22589" xr:uid="{7E444D89-2176-4094-ABC0-1B399BBC7A4A}"/>
    <cellStyle name="Comma 3 4 2 5 3 5" xfId="14707" xr:uid="{98CDA054-A964-4DA6-9F45-F45E6E72B4E6}"/>
    <cellStyle name="Comma 3 4 2 5 3 6" xfId="4167" xr:uid="{C02112B7-7033-4EF5-80AC-6C0520631672}"/>
    <cellStyle name="Comma 3 4 2 5 4" xfId="1436" xr:uid="{00000000-0005-0000-0000-0000B4050000}"/>
    <cellStyle name="Comma 3 4 2 5 4 2" xfId="6801" xr:uid="{5A1D75A7-5E9A-40AC-940E-1253205A978C}"/>
    <cellStyle name="Comma 3 4 2 5 4 2 2" xfId="17335" xr:uid="{A2E3FCE7-32C0-4F08-9D9F-577826632A55}"/>
    <cellStyle name="Comma 3 4 2 5 4 3" xfId="9429" xr:uid="{A50B00BB-C5A0-4A37-A323-6589B40E8E39}"/>
    <cellStyle name="Comma 3 4 2 5 4 3 2" xfId="19963" xr:uid="{39AC72E4-B9BE-49D1-BE37-C4615F76F1CE}"/>
    <cellStyle name="Comma 3 4 2 5 4 4" xfId="12056" xr:uid="{5E4DCC89-8D73-4CBE-AE3E-64244B241EAF}"/>
    <cellStyle name="Comma 3 4 2 5 4 4 2" xfId="22590" xr:uid="{3A47C6C4-F559-449B-937C-48A998165D19}"/>
    <cellStyle name="Comma 3 4 2 5 4 5" xfId="14708" xr:uid="{DAA7B2D0-5382-4A13-91D7-1675831494C3}"/>
    <cellStyle name="Comma 3 4 2 5 4 6" xfId="4168" xr:uid="{9FCFC155-85B2-40BE-9A25-7D84F9059447}"/>
    <cellStyle name="Comma 3 4 2 5 5" xfId="6797" xr:uid="{C19306F9-2477-4343-8863-1B259C9301F8}"/>
    <cellStyle name="Comma 3 4 2 5 5 2" xfId="17331" xr:uid="{2D8D27EF-1FEE-4C6D-80C3-64EAB53B4969}"/>
    <cellStyle name="Comma 3 4 2 5 6" xfId="9425" xr:uid="{BF5555C0-6E52-4E63-B299-CF56FEA60A3A}"/>
    <cellStyle name="Comma 3 4 2 5 6 2" xfId="19959" xr:uid="{22F80C23-D3BF-4249-AA80-4C400F1A7330}"/>
    <cellStyle name="Comma 3 4 2 5 7" xfId="12052" xr:uid="{1EBAD2EE-83BC-48DC-89FE-FDCE0DE132C9}"/>
    <cellStyle name="Comma 3 4 2 5 7 2" xfId="22586" xr:uid="{416F5869-3922-4A2E-AE1B-F77147CC7421}"/>
    <cellStyle name="Comma 3 4 2 5 8" xfId="14704" xr:uid="{4B45D2F9-DD35-446B-A7A0-1B1EC8FA753F}"/>
    <cellStyle name="Comma 3 4 2 5 9" xfId="4164" xr:uid="{8869D9F9-4EA6-495D-80A1-B9AD22FF3F54}"/>
    <cellStyle name="Comma 3 4 2 6" xfId="1437" xr:uid="{00000000-0005-0000-0000-0000B5050000}"/>
    <cellStyle name="Comma 3 4 2 6 2" xfId="1438" xr:uid="{00000000-0005-0000-0000-0000B6050000}"/>
    <cellStyle name="Comma 3 4 2 6 2 2" xfId="6803" xr:uid="{970A35F7-AA65-4C76-9AC1-4448795AFA5D}"/>
    <cellStyle name="Comma 3 4 2 6 2 2 2" xfId="17337" xr:uid="{6EB28EAE-0654-415A-8F57-7E346BF12EF8}"/>
    <cellStyle name="Comma 3 4 2 6 2 3" xfId="9431" xr:uid="{3374CF5B-00AE-4CF0-B637-93E5F988B14F}"/>
    <cellStyle name="Comma 3 4 2 6 2 3 2" xfId="19965" xr:uid="{FE0DB423-A58F-48BF-90C7-E33089A9DAEC}"/>
    <cellStyle name="Comma 3 4 2 6 2 4" xfId="12058" xr:uid="{4703E5E6-204A-41B0-8063-4A0D18D5A603}"/>
    <cellStyle name="Comma 3 4 2 6 2 4 2" xfId="22592" xr:uid="{A6E3C2AB-0D1D-4BA3-A94D-32A8FA66E343}"/>
    <cellStyle name="Comma 3 4 2 6 2 5" xfId="14710" xr:uid="{EE7A81DE-FB6A-4802-8D0F-0BD86F96A56C}"/>
    <cellStyle name="Comma 3 4 2 6 2 6" xfId="4170" xr:uid="{BF11F46D-724A-498F-B995-33BFF3ED694E}"/>
    <cellStyle name="Comma 3 4 2 6 3" xfId="1439" xr:uid="{00000000-0005-0000-0000-0000B7050000}"/>
    <cellStyle name="Comma 3 4 2 6 3 2" xfId="6804" xr:uid="{1FDA6C66-C81E-4799-8B5A-F64CC489BA1A}"/>
    <cellStyle name="Comma 3 4 2 6 3 2 2" xfId="17338" xr:uid="{688D9EF8-189B-4C19-924A-B77D7521EEBD}"/>
    <cellStyle name="Comma 3 4 2 6 3 3" xfId="9432" xr:uid="{56F16013-A89A-4438-B135-5B9A2A86CD1A}"/>
    <cellStyle name="Comma 3 4 2 6 3 3 2" xfId="19966" xr:uid="{D24D3E11-947B-4F72-8A6E-A90E37C820E2}"/>
    <cellStyle name="Comma 3 4 2 6 3 4" xfId="12059" xr:uid="{CAEA3A4A-3E15-45C0-A4E9-5A3BC494361C}"/>
    <cellStyle name="Comma 3 4 2 6 3 4 2" xfId="22593" xr:uid="{F94F3876-30DA-48FE-BBC9-91BADEC16BC1}"/>
    <cellStyle name="Comma 3 4 2 6 3 5" xfId="14711" xr:uid="{97382C77-2CB0-41A9-A9F5-7D6DBF516316}"/>
    <cellStyle name="Comma 3 4 2 6 3 6" xfId="4171" xr:uid="{95B19802-23BE-49DB-B510-B1EF733215A1}"/>
    <cellStyle name="Comma 3 4 2 6 4" xfId="6802" xr:uid="{4EEB13EE-6FC4-4D67-A1A4-7DF7440E7B00}"/>
    <cellStyle name="Comma 3 4 2 6 4 2" xfId="17336" xr:uid="{71A51E9B-4BD8-4807-9631-D2B37C7A3EFA}"/>
    <cellStyle name="Comma 3 4 2 6 5" xfId="9430" xr:uid="{9CED9785-C050-4ACC-A25B-F4D4A69DB2B4}"/>
    <cellStyle name="Comma 3 4 2 6 5 2" xfId="19964" xr:uid="{F0130568-BB65-4A16-A62A-BB1419135A1E}"/>
    <cellStyle name="Comma 3 4 2 6 6" xfId="12057" xr:uid="{7D194B60-3598-4583-85D5-D4361F053A77}"/>
    <cellStyle name="Comma 3 4 2 6 6 2" xfId="22591" xr:uid="{0097FB3F-DAE0-446D-8442-4CD06A28D863}"/>
    <cellStyle name="Comma 3 4 2 6 7" xfId="14709" xr:uid="{79C13D4E-7C0E-4DB4-BFDD-B63F4C66A479}"/>
    <cellStyle name="Comma 3 4 2 6 8" xfId="4169" xr:uid="{140DF2A3-0FD7-46EF-B385-06FFDC3850C7}"/>
    <cellStyle name="Comma 3 4 2 7" xfId="1440" xr:uid="{00000000-0005-0000-0000-0000B8050000}"/>
    <cellStyle name="Comma 3 4 2 7 2" xfId="1441" xr:uid="{00000000-0005-0000-0000-0000B9050000}"/>
    <cellStyle name="Comma 3 4 2 7 2 2" xfId="6806" xr:uid="{4BA730E5-DA17-451E-9608-0D64747232ED}"/>
    <cellStyle name="Comma 3 4 2 7 2 2 2" xfId="17340" xr:uid="{97A2177D-4529-4691-A27C-A8775EAF848B}"/>
    <cellStyle name="Comma 3 4 2 7 2 3" xfId="9434" xr:uid="{75A4936E-9125-4EEC-B99A-43DCFE9097EF}"/>
    <cellStyle name="Comma 3 4 2 7 2 3 2" xfId="19968" xr:uid="{1B7EBDBA-FEFF-473F-8452-1CF4FA4973CB}"/>
    <cellStyle name="Comma 3 4 2 7 2 4" xfId="12061" xr:uid="{011E2DB9-906E-4EED-A6AE-249D8BC8C034}"/>
    <cellStyle name="Comma 3 4 2 7 2 4 2" xfId="22595" xr:uid="{5EE287BA-0EFE-452B-9C6F-62887F19DE46}"/>
    <cellStyle name="Comma 3 4 2 7 2 5" xfId="14713" xr:uid="{C9E0786A-9959-41D9-89C2-E3490CC3A05F}"/>
    <cellStyle name="Comma 3 4 2 7 2 6" xfId="4173" xr:uid="{0E2BE039-6DF8-4C42-A13F-5DBD914F01E7}"/>
    <cellStyle name="Comma 3 4 2 7 3" xfId="6805" xr:uid="{D020DA9D-4E49-403F-BE9D-98C0707E9FD8}"/>
    <cellStyle name="Comma 3 4 2 7 3 2" xfId="17339" xr:uid="{2C648184-4B9C-4A54-98AB-025F089A31D9}"/>
    <cellStyle name="Comma 3 4 2 7 4" xfId="9433" xr:uid="{5EFE2E1C-0D4F-494E-9847-CF7D440DECF5}"/>
    <cellStyle name="Comma 3 4 2 7 4 2" xfId="19967" xr:uid="{5BABC7E8-8995-40F7-ADD4-9F6A3A51B584}"/>
    <cellStyle name="Comma 3 4 2 7 5" xfId="12060" xr:uid="{A15AD157-5964-420C-A3D0-9ED0E44BFF0B}"/>
    <cellStyle name="Comma 3 4 2 7 5 2" xfId="22594" xr:uid="{C3472B2D-44E9-4592-A0AA-D5B8D2998241}"/>
    <cellStyle name="Comma 3 4 2 7 6" xfId="14712" xr:uid="{4F03F6C0-AA7F-4C65-8CA1-F05F01AC5B97}"/>
    <cellStyle name="Comma 3 4 2 7 7" xfId="4172" xr:uid="{BFA39625-3F30-42BA-8839-E34D8E18A956}"/>
    <cellStyle name="Comma 3 4 2 8" xfId="1442" xr:uid="{00000000-0005-0000-0000-0000BA050000}"/>
    <cellStyle name="Comma 3 4 2 8 2" xfId="6807" xr:uid="{49FBF719-A784-495D-A5B9-469722F4E409}"/>
    <cellStyle name="Comma 3 4 2 8 2 2" xfId="17341" xr:uid="{85B65DB8-51A4-4346-BA0C-58A07544A792}"/>
    <cellStyle name="Comma 3 4 2 8 3" xfId="9435" xr:uid="{93D33D6D-68EB-45DA-9CDC-CCC27C69B71D}"/>
    <cellStyle name="Comma 3 4 2 8 3 2" xfId="19969" xr:uid="{49022389-2540-4519-A3F5-912D320F2A4E}"/>
    <cellStyle name="Comma 3 4 2 8 4" xfId="12062" xr:uid="{ABA85382-1481-4870-B66C-53D98BEDBF8D}"/>
    <cellStyle name="Comma 3 4 2 8 4 2" xfId="22596" xr:uid="{2C315D5A-7F76-46E7-838B-8D7093032C14}"/>
    <cellStyle name="Comma 3 4 2 8 5" xfId="14714" xr:uid="{AEF5F3CE-CAE8-4656-A34A-F6740A55A712}"/>
    <cellStyle name="Comma 3 4 2 8 6" xfId="4174" xr:uid="{5D4CDE7B-3442-4C40-AF68-9F929C6674EA}"/>
    <cellStyle name="Comma 3 4 2 9" xfId="1443" xr:uid="{00000000-0005-0000-0000-0000BB050000}"/>
    <cellStyle name="Comma 3 4 2 9 2" xfId="6808" xr:uid="{29A05EF3-1C9E-42C9-A25A-4A2D2A62C3ED}"/>
    <cellStyle name="Comma 3 4 2 9 2 2" xfId="17342" xr:uid="{1AD11580-E207-4E7F-827C-5F25993A110B}"/>
    <cellStyle name="Comma 3 4 2 9 3" xfId="9436" xr:uid="{8E7573F2-BD79-4A03-8E39-8C55875B2A21}"/>
    <cellStyle name="Comma 3 4 2 9 3 2" xfId="19970" xr:uid="{0E4BE985-6003-453D-8B35-6E051BBA5337}"/>
    <cellStyle name="Comma 3 4 2 9 4" xfId="12063" xr:uid="{FD101329-2245-4440-BD60-C83FB8A8668B}"/>
    <cellStyle name="Comma 3 4 2 9 4 2" xfId="22597" xr:uid="{AE2CC1E6-1D90-42B3-9549-3D1164F1B4C4}"/>
    <cellStyle name="Comma 3 4 2 9 5" xfId="14715" xr:uid="{EBAC36DF-351F-47C5-BFA0-6EC0DE12C075}"/>
    <cellStyle name="Comma 3 4 2 9 6" xfId="4175" xr:uid="{0F661DF6-7DAC-4AA4-8213-E406D3565F44}"/>
    <cellStyle name="Comma 3 4 3" xfId="1444" xr:uid="{00000000-0005-0000-0000-0000BC050000}"/>
    <cellStyle name="Comma 3 4 3 2" xfId="1445" xr:uid="{00000000-0005-0000-0000-0000BD050000}"/>
    <cellStyle name="Comma 3 4 3 2 2" xfId="1446" xr:uid="{00000000-0005-0000-0000-0000BE050000}"/>
    <cellStyle name="Comma 3 4 3 2 2 2" xfId="6811" xr:uid="{8B422561-F487-411F-A08A-63E4BB8A4CC3}"/>
    <cellStyle name="Comma 3 4 3 2 2 2 2" xfId="17345" xr:uid="{5983EAA5-7C23-45FC-A11F-95B629F7C58A}"/>
    <cellStyle name="Comma 3 4 3 2 2 3" xfId="9439" xr:uid="{B0EC9B4B-5DFD-48A8-A799-05F0F5E1E0A1}"/>
    <cellStyle name="Comma 3 4 3 2 2 3 2" xfId="19973" xr:uid="{60744149-B1C5-48C1-8A41-A9912E0D3EC6}"/>
    <cellStyle name="Comma 3 4 3 2 2 4" xfId="12066" xr:uid="{389E5258-D24B-47B7-AAB2-81F32727FD81}"/>
    <cellStyle name="Comma 3 4 3 2 2 4 2" xfId="22600" xr:uid="{9688AF74-D102-404B-8684-759B0AC8328C}"/>
    <cellStyle name="Comma 3 4 3 2 2 5" xfId="14718" xr:uid="{354789B9-685C-40BA-B934-69DEE98B1984}"/>
    <cellStyle name="Comma 3 4 3 2 2 6" xfId="4178" xr:uid="{2BF802EA-AAE9-4084-A788-D68FB71009B3}"/>
    <cellStyle name="Comma 3 4 3 2 3" xfId="6810" xr:uid="{9B7AA7E3-D361-438B-A409-B1C064902F2E}"/>
    <cellStyle name="Comma 3 4 3 2 3 2" xfId="17344" xr:uid="{B084BF2E-7475-4836-B6DE-BD0F8D801ADC}"/>
    <cellStyle name="Comma 3 4 3 2 4" xfId="9438" xr:uid="{2A014676-7154-4C77-94F9-D141DDE7C106}"/>
    <cellStyle name="Comma 3 4 3 2 4 2" xfId="19972" xr:uid="{5BE4D52D-AA4C-4F93-9A25-3E65BA2B33C4}"/>
    <cellStyle name="Comma 3 4 3 2 5" xfId="12065" xr:uid="{CE4200D8-A42F-46C6-B70B-CB929B16CA41}"/>
    <cellStyle name="Comma 3 4 3 2 5 2" xfId="22599" xr:uid="{A9838170-C409-437F-91EF-BB9B271F3630}"/>
    <cellStyle name="Comma 3 4 3 2 6" xfId="14717" xr:uid="{A7C08823-6960-4B89-9667-17E68C1F801A}"/>
    <cellStyle name="Comma 3 4 3 2 7" xfId="4177" xr:uid="{3DC03C88-AF87-4D48-A16E-D0C4E2276C37}"/>
    <cellStyle name="Comma 3 4 3 3" xfId="1447" xr:uid="{00000000-0005-0000-0000-0000BF050000}"/>
    <cellStyle name="Comma 3 4 3 3 2" xfId="6812" xr:uid="{8D714F13-DE51-403A-A786-0CB34BED1E26}"/>
    <cellStyle name="Comma 3 4 3 3 2 2" xfId="17346" xr:uid="{5E71F3C3-2F5D-473B-A15A-42816C8E169E}"/>
    <cellStyle name="Comma 3 4 3 3 3" xfId="9440" xr:uid="{FED18BED-B83D-4A97-8FD0-CF3490185CEF}"/>
    <cellStyle name="Comma 3 4 3 3 3 2" xfId="19974" xr:uid="{D782D2FF-1C47-4B34-BBB1-06281D823834}"/>
    <cellStyle name="Comma 3 4 3 3 4" xfId="12067" xr:uid="{44E3E2EA-C3F6-4B83-A434-ABC090BD61B9}"/>
    <cellStyle name="Comma 3 4 3 3 4 2" xfId="22601" xr:uid="{4BAA97AB-B290-4EC6-956B-51BD2E9B030D}"/>
    <cellStyle name="Comma 3 4 3 3 5" xfId="14719" xr:uid="{9C367708-F56F-4C88-985D-DCE98E1E69AB}"/>
    <cellStyle name="Comma 3 4 3 3 6" xfId="4179" xr:uid="{8D394E75-A402-4C90-8801-418B74975611}"/>
    <cellStyle name="Comma 3 4 3 4" xfId="1448" xr:uid="{00000000-0005-0000-0000-0000C0050000}"/>
    <cellStyle name="Comma 3 4 3 4 2" xfId="6813" xr:uid="{2D35DAF0-622B-4CEE-AE56-3334F4C20AFA}"/>
    <cellStyle name="Comma 3 4 3 4 2 2" xfId="17347" xr:uid="{A0E8520C-4497-44CC-9154-9DFD2429141A}"/>
    <cellStyle name="Comma 3 4 3 4 3" xfId="9441" xr:uid="{614DD901-792D-4415-80AD-CD1A8434B14A}"/>
    <cellStyle name="Comma 3 4 3 4 3 2" xfId="19975" xr:uid="{B62E20CD-BB11-412C-A1F9-0DFDA1260ABA}"/>
    <cellStyle name="Comma 3 4 3 4 4" xfId="12068" xr:uid="{B7EE610B-83F1-4D97-B4A3-0E238660EACB}"/>
    <cellStyle name="Comma 3 4 3 4 4 2" xfId="22602" xr:uid="{E107FCAA-50C3-42A7-BC07-125C20F7570C}"/>
    <cellStyle name="Comma 3 4 3 4 5" xfId="14720" xr:uid="{225B064D-5A00-45D0-9155-EE4118AE176F}"/>
    <cellStyle name="Comma 3 4 3 4 6" xfId="4180" xr:uid="{9669F92F-CA89-45D4-8D68-4961AB6A5085}"/>
    <cellStyle name="Comma 3 4 3 5" xfId="6809" xr:uid="{C6E4111E-6248-4DC2-ACDA-D22D683BE967}"/>
    <cellStyle name="Comma 3 4 3 5 2" xfId="17343" xr:uid="{EC413558-AE0E-4407-98CE-A29CC20E513E}"/>
    <cellStyle name="Comma 3 4 3 6" xfId="9437" xr:uid="{CE2EF7BF-E787-441E-9244-25190CAD6073}"/>
    <cellStyle name="Comma 3 4 3 6 2" xfId="19971" xr:uid="{F454BB58-B8E3-41F5-B161-7CAD50D393C5}"/>
    <cellStyle name="Comma 3 4 3 7" xfId="12064" xr:uid="{023FC941-5C41-4C51-8165-8A361C20EA1E}"/>
    <cellStyle name="Comma 3 4 3 7 2" xfId="22598" xr:uid="{A15C7839-13D8-4386-9266-BAD92A5C2FEB}"/>
    <cellStyle name="Comma 3 4 3 8" xfId="14716" xr:uid="{4751EE69-2AD0-4184-8312-AC03FCBF45B7}"/>
    <cellStyle name="Comma 3 4 3 9" xfId="4176" xr:uid="{37D73696-FDCD-440D-9CF9-F3303118892E}"/>
    <cellStyle name="Comma 3 4 4" xfId="1449" xr:uid="{00000000-0005-0000-0000-0000C1050000}"/>
    <cellStyle name="Comma 3 4 4 2" xfId="1450" xr:uid="{00000000-0005-0000-0000-0000C2050000}"/>
    <cellStyle name="Comma 3 4 4 2 2" xfId="1451" xr:uid="{00000000-0005-0000-0000-0000C3050000}"/>
    <cellStyle name="Comma 3 4 4 2 2 2" xfId="6816" xr:uid="{5A99877E-AE6C-483E-8011-AE60959F53F9}"/>
    <cellStyle name="Comma 3 4 4 2 2 2 2" xfId="17350" xr:uid="{83195027-3B27-49C0-A181-069C896D6F2D}"/>
    <cellStyle name="Comma 3 4 4 2 2 3" xfId="9444" xr:uid="{86401093-EB19-4409-9763-D92F1540E404}"/>
    <cellStyle name="Comma 3 4 4 2 2 3 2" xfId="19978" xr:uid="{C9F1F458-AD15-4CE3-AFD1-02D9094A7DDB}"/>
    <cellStyle name="Comma 3 4 4 2 2 4" xfId="12071" xr:uid="{DA3AB5DE-273C-40F0-8637-469F8548519A}"/>
    <cellStyle name="Comma 3 4 4 2 2 4 2" xfId="22605" xr:uid="{3E00F739-E191-49F8-88C4-BA2D0E4F7439}"/>
    <cellStyle name="Comma 3 4 4 2 2 5" xfId="14723" xr:uid="{402833A8-24F3-4B33-A872-BC9B2F823F47}"/>
    <cellStyle name="Comma 3 4 4 2 2 6" xfId="4183" xr:uid="{B1A30436-954A-479D-B233-1FEBC044701F}"/>
    <cellStyle name="Comma 3 4 4 2 3" xfId="6815" xr:uid="{D2824378-21D0-4B22-9519-64840C5FF2BF}"/>
    <cellStyle name="Comma 3 4 4 2 3 2" xfId="17349" xr:uid="{33BD34F4-4DE9-4E6D-A49C-02CFEFF7DF47}"/>
    <cellStyle name="Comma 3 4 4 2 4" xfId="9443" xr:uid="{EAB8750A-8EEC-442E-A7AD-3DE0F6C2F4DD}"/>
    <cellStyle name="Comma 3 4 4 2 4 2" xfId="19977" xr:uid="{4EA98701-A12D-4CAC-B791-11F252A1A8A3}"/>
    <cellStyle name="Comma 3 4 4 2 5" xfId="12070" xr:uid="{7DAA32EC-5FDE-4730-9886-BEADEDF8565F}"/>
    <cellStyle name="Comma 3 4 4 2 5 2" xfId="22604" xr:uid="{10C199C5-E1A4-4B95-B2A0-199D5D9B2E45}"/>
    <cellStyle name="Comma 3 4 4 2 6" xfId="14722" xr:uid="{7774E73A-67BC-4DF1-8B78-3202D9D68BF6}"/>
    <cellStyle name="Comma 3 4 4 2 7" xfId="4182" xr:uid="{D3FFA5A6-BB8B-45D8-9AC9-0188EB1B3302}"/>
    <cellStyle name="Comma 3 4 4 3" xfId="1452" xr:uid="{00000000-0005-0000-0000-0000C4050000}"/>
    <cellStyle name="Comma 3 4 4 3 2" xfId="6817" xr:uid="{45C7861C-2F25-498C-925D-5B3C50BD9F21}"/>
    <cellStyle name="Comma 3 4 4 3 2 2" xfId="17351" xr:uid="{D78C8DB8-FC08-4FB6-B05C-0A7DF3CAA1A7}"/>
    <cellStyle name="Comma 3 4 4 3 3" xfId="9445" xr:uid="{5964F397-1C8A-420A-BE54-1BD3E35108BD}"/>
    <cellStyle name="Comma 3 4 4 3 3 2" xfId="19979" xr:uid="{B840C4B7-0336-43B0-96A0-860518CBAF18}"/>
    <cellStyle name="Comma 3 4 4 3 4" xfId="12072" xr:uid="{57DBD9C5-1AEC-463D-97FF-3CC94BF4881A}"/>
    <cellStyle name="Comma 3 4 4 3 4 2" xfId="22606" xr:uid="{8B96F48C-0585-41C4-BE94-A175B8CA3B6F}"/>
    <cellStyle name="Comma 3 4 4 3 5" xfId="14724" xr:uid="{156BA5A4-E4CF-4A70-A18B-EE77C7D4C98B}"/>
    <cellStyle name="Comma 3 4 4 3 6" xfId="4184" xr:uid="{7DDC5B25-AC74-4290-B8EA-2EDB1E0824D6}"/>
    <cellStyle name="Comma 3 4 4 4" xfId="1453" xr:uid="{00000000-0005-0000-0000-0000C5050000}"/>
    <cellStyle name="Comma 3 4 4 4 2" xfId="6818" xr:uid="{40AEF4DF-15B7-4906-907F-15DE1F07CA1A}"/>
    <cellStyle name="Comma 3 4 4 4 2 2" xfId="17352" xr:uid="{3D5C827A-1FF9-41F9-9D31-5D06B04B569F}"/>
    <cellStyle name="Comma 3 4 4 4 3" xfId="9446" xr:uid="{2FAB95AC-F5BB-46E4-9F48-A2BECDC0AFF8}"/>
    <cellStyle name="Comma 3 4 4 4 3 2" xfId="19980" xr:uid="{A17ABD97-78C6-4EE5-B11D-4AB9A5A2DCB3}"/>
    <cellStyle name="Comma 3 4 4 4 4" xfId="12073" xr:uid="{AF940F42-6D0C-4DED-9167-4B9984176263}"/>
    <cellStyle name="Comma 3 4 4 4 4 2" xfId="22607" xr:uid="{48D5303F-BE91-42A0-B6EC-953B0A54A8B4}"/>
    <cellStyle name="Comma 3 4 4 4 5" xfId="14725" xr:uid="{81EED99D-419C-4F75-AB1B-0CC5804766D1}"/>
    <cellStyle name="Comma 3 4 4 4 6" xfId="4185" xr:uid="{828D4259-E473-4CF2-A83D-93F0E840D152}"/>
    <cellStyle name="Comma 3 4 4 5" xfId="6814" xr:uid="{8603CC9E-F2F7-49FD-89D5-DBD4469DE0AB}"/>
    <cellStyle name="Comma 3 4 4 5 2" xfId="17348" xr:uid="{A70233A7-E0BC-46A7-987B-1651CB6821E5}"/>
    <cellStyle name="Comma 3 4 4 6" xfId="9442" xr:uid="{5D89E949-7AA1-4276-A7C9-BAC8AB35825D}"/>
    <cellStyle name="Comma 3 4 4 6 2" xfId="19976" xr:uid="{0A38E031-6C81-4ED5-91DA-3982E1F77F86}"/>
    <cellStyle name="Comma 3 4 4 7" xfId="12069" xr:uid="{707987FE-874A-4B8C-BFA1-A293A2C13A6D}"/>
    <cellStyle name="Comma 3 4 4 7 2" xfId="22603" xr:uid="{30F89C99-4281-4DEA-B87F-A28AE8FB7387}"/>
    <cellStyle name="Comma 3 4 4 8" xfId="14721" xr:uid="{923C5F35-EB0E-41D7-A73E-18C4F13BE1A8}"/>
    <cellStyle name="Comma 3 4 4 9" xfId="4181" xr:uid="{ADA9ABF2-3371-4F7F-8086-77CE57F3CE5E}"/>
    <cellStyle name="Comma 3 4 5" xfId="1454" xr:uid="{00000000-0005-0000-0000-0000C6050000}"/>
    <cellStyle name="Comma 3 4 5 2" xfId="1455" xr:uid="{00000000-0005-0000-0000-0000C7050000}"/>
    <cellStyle name="Comma 3 4 5 2 2" xfId="1456" xr:uid="{00000000-0005-0000-0000-0000C8050000}"/>
    <cellStyle name="Comma 3 4 5 2 2 2" xfId="6821" xr:uid="{FA658F81-597D-42DF-893D-C829860699A7}"/>
    <cellStyle name="Comma 3 4 5 2 2 2 2" xfId="17355" xr:uid="{AFAD46EF-4108-4BC1-A081-871F269E3497}"/>
    <cellStyle name="Comma 3 4 5 2 2 3" xfId="9449" xr:uid="{2C0C8BC7-95BE-44AE-9FD6-44179C4FB24C}"/>
    <cellStyle name="Comma 3 4 5 2 2 3 2" xfId="19983" xr:uid="{70C3076E-76FA-4F31-B8C3-90FEE02B102B}"/>
    <cellStyle name="Comma 3 4 5 2 2 4" xfId="12076" xr:uid="{B16943C1-0CB4-4B5B-BD34-47EA3989387B}"/>
    <cellStyle name="Comma 3 4 5 2 2 4 2" xfId="22610" xr:uid="{204F4597-BCA0-4712-9D2A-92C15835FE86}"/>
    <cellStyle name="Comma 3 4 5 2 2 5" xfId="14728" xr:uid="{C0A47E44-E330-4BDF-BE2E-1E4A27BC932C}"/>
    <cellStyle name="Comma 3 4 5 2 2 6" xfId="4188" xr:uid="{BC1B78E5-6AD7-4A50-A5CE-B87D4FDFB570}"/>
    <cellStyle name="Comma 3 4 5 2 3" xfId="6820" xr:uid="{3A8A4618-DCA1-454B-9295-BCB7C0B00338}"/>
    <cellStyle name="Comma 3 4 5 2 3 2" xfId="17354" xr:uid="{2C41823C-9837-45E5-BAE1-F48342773405}"/>
    <cellStyle name="Comma 3 4 5 2 4" xfId="9448" xr:uid="{7C494331-C3BA-4243-9F54-CA81352550E5}"/>
    <cellStyle name="Comma 3 4 5 2 4 2" xfId="19982" xr:uid="{BF422CCB-E0CC-4579-A898-7F32EE63EC2A}"/>
    <cellStyle name="Comma 3 4 5 2 5" xfId="12075" xr:uid="{2D52DD72-8292-472B-86CB-DA34F6E2DD06}"/>
    <cellStyle name="Comma 3 4 5 2 5 2" xfId="22609" xr:uid="{54BCA315-CF26-4BB7-BB09-9D13AC59E08C}"/>
    <cellStyle name="Comma 3 4 5 2 6" xfId="14727" xr:uid="{8D3C1543-0C4E-4FF7-BDDB-D2847D98FF9A}"/>
    <cellStyle name="Comma 3 4 5 2 7" xfId="4187" xr:uid="{DFE198CF-447F-4E5C-B63E-B0507D29135A}"/>
    <cellStyle name="Comma 3 4 5 3" xfId="1457" xr:uid="{00000000-0005-0000-0000-0000C9050000}"/>
    <cellStyle name="Comma 3 4 5 3 2" xfId="6822" xr:uid="{94EAACB7-6185-4C35-A32A-CA5ACB76CF3D}"/>
    <cellStyle name="Comma 3 4 5 3 2 2" xfId="17356" xr:uid="{CE5F975B-2154-4696-8348-C56739CEDDA2}"/>
    <cellStyle name="Comma 3 4 5 3 3" xfId="9450" xr:uid="{DC074D1F-DDC0-411F-8A57-FDE1C4269E1E}"/>
    <cellStyle name="Comma 3 4 5 3 3 2" xfId="19984" xr:uid="{A245340E-EE1E-43F2-9F7D-E8E443282FAF}"/>
    <cellStyle name="Comma 3 4 5 3 4" xfId="12077" xr:uid="{DD7289F1-3FD7-4C92-A479-9A0B6FEEA44D}"/>
    <cellStyle name="Comma 3 4 5 3 4 2" xfId="22611" xr:uid="{EA1D7F90-5018-48A0-A4CB-7E806FEE51EA}"/>
    <cellStyle name="Comma 3 4 5 3 5" xfId="14729" xr:uid="{EC57D6E9-DE6E-467B-968E-46D2B368EA85}"/>
    <cellStyle name="Comma 3 4 5 3 6" xfId="4189" xr:uid="{68E9CC18-4822-4E60-8DD6-9638ECC6BAFE}"/>
    <cellStyle name="Comma 3 4 5 4" xfId="1458" xr:uid="{00000000-0005-0000-0000-0000CA050000}"/>
    <cellStyle name="Comma 3 4 5 4 2" xfId="6823" xr:uid="{4A4FD50C-64AF-4708-B3DD-0052070D9908}"/>
    <cellStyle name="Comma 3 4 5 4 2 2" xfId="17357" xr:uid="{C1761134-3AC1-4915-8F64-6DF8B19ADFA2}"/>
    <cellStyle name="Comma 3 4 5 4 3" xfId="9451" xr:uid="{9D236118-C044-4975-9D7A-DAA8A183C02D}"/>
    <cellStyle name="Comma 3 4 5 4 3 2" xfId="19985" xr:uid="{709B8A00-4982-4EEC-8F2A-ED12AB357B68}"/>
    <cellStyle name="Comma 3 4 5 4 4" xfId="12078" xr:uid="{4F771D2C-F239-45D9-891D-F41A85BB4F56}"/>
    <cellStyle name="Comma 3 4 5 4 4 2" xfId="22612" xr:uid="{FCB36BC6-728B-4DEB-87AC-E336D7662CE8}"/>
    <cellStyle name="Comma 3 4 5 4 5" xfId="14730" xr:uid="{6212C5F1-A530-40BB-B576-236EDBF1AA1E}"/>
    <cellStyle name="Comma 3 4 5 4 6" xfId="4190" xr:uid="{0FDA0602-F1EF-46BB-AC40-6DFDD47C53AB}"/>
    <cellStyle name="Comma 3 4 5 5" xfId="6819" xr:uid="{644D586F-63A5-4100-80F7-D59361C2AEC1}"/>
    <cellStyle name="Comma 3 4 5 5 2" xfId="17353" xr:uid="{B8689AFE-E999-44D2-94DD-AE1E09F6A5D5}"/>
    <cellStyle name="Comma 3 4 5 6" xfId="9447" xr:uid="{9F6E6579-9645-4F60-BBCB-8A91D36E7ACB}"/>
    <cellStyle name="Comma 3 4 5 6 2" xfId="19981" xr:uid="{3782B181-4D39-457E-AA5D-A4F1F74B35BE}"/>
    <cellStyle name="Comma 3 4 5 7" xfId="12074" xr:uid="{711BB366-A42C-46AD-ACC0-93CF43272BD9}"/>
    <cellStyle name="Comma 3 4 5 7 2" xfId="22608" xr:uid="{D6ED8755-152B-4C26-80C1-4E792423B326}"/>
    <cellStyle name="Comma 3 4 5 8" xfId="14726" xr:uid="{2E51556E-91F6-4DFC-8C41-1D6E4F74D46B}"/>
    <cellStyle name="Comma 3 4 5 9" xfId="4186" xr:uid="{0A264974-031E-4004-9BC8-5A64B70AC9C0}"/>
    <cellStyle name="Comma 3 4 6" xfId="1459" xr:uid="{00000000-0005-0000-0000-0000CB050000}"/>
    <cellStyle name="Comma 3 4 6 2" xfId="1460" xr:uid="{00000000-0005-0000-0000-0000CC050000}"/>
    <cellStyle name="Comma 3 4 6 2 2" xfId="1461" xr:uid="{00000000-0005-0000-0000-0000CD050000}"/>
    <cellStyle name="Comma 3 4 6 2 2 2" xfId="6826" xr:uid="{DF4EFC66-3E44-483B-A4A2-CAD62EE4D445}"/>
    <cellStyle name="Comma 3 4 6 2 2 2 2" xfId="17360" xr:uid="{8B46811A-175D-4FD4-912F-C04C7B01FFF7}"/>
    <cellStyle name="Comma 3 4 6 2 2 3" xfId="9454" xr:uid="{A0C24FE5-C343-4793-8006-9F9694E02969}"/>
    <cellStyle name="Comma 3 4 6 2 2 3 2" xfId="19988" xr:uid="{03448510-CB62-4AD0-A610-8BD3C215FD56}"/>
    <cellStyle name="Comma 3 4 6 2 2 4" xfId="12081" xr:uid="{26D78CAB-F820-47EE-AC0C-E51BBEFE22F5}"/>
    <cellStyle name="Comma 3 4 6 2 2 4 2" xfId="22615" xr:uid="{527CF2AB-919C-4A09-A746-2D755FE94941}"/>
    <cellStyle name="Comma 3 4 6 2 2 5" xfId="14733" xr:uid="{8B32CE75-8A28-4527-86CD-941F515CEF48}"/>
    <cellStyle name="Comma 3 4 6 2 2 6" xfId="4193" xr:uid="{5F7DB0E2-E323-4A2D-8F6E-C80B6913E8B5}"/>
    <cellStyle name="Comma 3 4 6 2 3" xfId="6825" xr:uid="{73CFC8B9-AA57-4223-8CE0-B87B7091EE2F}"/>
    <cellStyle name="Comma 3 4 6 2 3 2" xfId="17359" xr:uid="{E30668B8-6B8C-4D3D-9DF5-D2EDB69E2FE2}"/>
    <cellStyle name="Comma 3 4 6 2 4" xfId="9453" xr:uid="{79B62BE2-B5D0-4E7E-BF5F-220280EDFC98}"/>
    <cellStyle name="Comma 3 4 6 2 4 2" xfId="19987" xr:uid="{9ACAC6DC-C3D3-4665-8802-4815299EB9C9}"/>
    <cellStyle name="Comma 3 4 6 2 5" xfId="12080" xr:uid="{BA5624F2-D5BB-43E4-9442-4FC766EE7B0D}"/>
    <cellStyle name="Comma 3 4 6 2 5 2" xfId="22614" xr:uid="{C93A414E-FE12-4E54-B266-CA06D889C742}"/>
    <cellStyle name="Comma 3 4 6 2 6" xfId="14732" xr:uid="{9AEB29AA-8350-4DAC-91B1-32A8438703E7}"/>
    <cellStyle name="Comma 3 4 6 2 7" xfId="4192" xr:uid="{6C7A3F7B-2FB9-443A-828E-536BD26DFAB5}"/>
    <cellStyle name="Comma 3 4 6 3" xfId="1462" xr:uid="{00000000-0005-0000-0000-0000CE050000}"/>
    <cellStyle name="Comma 3 4 6 3 2" xfId="6827" xr:uid="{13ABAC5F-24BE-4DC2-94B8-4D12FD620004}"/>
    <cellStyle name="Comma 3 4 6 3 2 2" xfId="17361" xr:uid="{ADADE632-96EA-44FC-BD8D-99699D1BCADD}"/>
    <cellStyle name="Comma 3 4 6 3 3" xfId="9455" xr:uid="{9878CC1B-E13D-4584-8C19-8D1983560EE7}"/>
    <cellStyle name="Comma 3 4 6 3 3 2" xfId="19989" xr:uid="{50E96993-8C11-4CA4-8F94-5B83D92A7CE2}"/>
    <cellStyle name="Comma 3 4 6 3 4" xfId="12082" xr:uid="{89A08E8B-E7AE-4706-8D47-C4C5B71893BE}"/>
    <cellStyle name="Comma 3 4 6 3 4 2" xfId="22616" xr:uid="{D0B42244-797A-440F-A7B7-85691B377324}"/>
    <cellStyle name="Comma 3 4 6 3 5" xfId="14734" xr:uid="{375B4F4B-7B03-4B37-A169-46F62CF9C424}"/>
    <cellStyle name="Comma 3 4 6 3 6" xfId="4194" xr:uid="{28E642EB-27EE-43CB-9F1B-1ED351F86E7F}"/>
    <cellStyle name="Comma 3 4 6 4" xfId="1463" xr:uid="{00000000-0005-0000-0000-0000CF050000}"/>
    <cellStyle name="Comma 3 4 6 4 2" xfId="6828" xr:uid="{B04ACD54-C8E2-479E-9AB9-C2DE31087500}"/>
    <cellStyle name="Comma 3 4 6 4 2 2" xfId="17362" xr:uid="{4E3BD099-C06A-4215-B059-BB2E8B11B668}"/>
    <cellStyle name="Comma 3 4 6 4 3" xfId="9456" xr:uid="{33ED6369-66AA-4A8D-86BA-694879E5B935}"/>
    <cellStyle name="Comma 3 4 6 4 3 2" xfId="19990" xr:uid="{9D7ADF9A-F566-4F8D-94A2-CABFF720BEAA}"/>
    <cellStyle name="Comma 3 4 6 4 4" xfId="12083" xr:uid="{442B9A81-1969-425C-88B0-C672195C4C3B}"/>
    <cellStyle name="Comma 3 4 6 4 4 2" xfId="22617" xr:uid="{4C6869C3-D15C-41D7-BB0A-EE94116F6787}"/>
    <cellStyle name="Comma 3 4 6 4 5" xfId="14735" xr:uid="{D365FACF-8B88-4002-A337-36BE00CC003C}"/>
    <cellStyle name="Comma 3 4 6 4 6" xfId="4195" xr:uid="{DDB50F20-1BFA-430E-A830-9D72C0E4CC86}"/>
    <cellStyle name="Comma 3 4 6 5" xfId="6824" xr:uid="{C0E3D6C8-1047-4D0A-AD53-A7FDC94A9C02}"/>
    <cellStyle name="Comma 3 4 6 5 2" xfId="17358" xr:uid="{A99EC629-2AC1-4051-AB49-9CA3B712CE68}"/>
    <cellStyle name="Comma 3 4 6 6" xfId="9452" xr:uid="{DCBBE1D1-11BD-47E4-AE87-D6D433D7E2FF}"/>
    <cellStyle name="Comma 3 4 6 6 2" xfId="19986" xr:uid="{7DCD5861-D663-46D8-AC76-B47156F10F35}"/>
    <cellStyle name="Comma 3 4 6 7" xfId="12079" xr:uid="{8B2C0237-831F-495C-A222-4172E37A89F2}"/>
    <cellStyle name="Comma 3 4 6 7 2" xfId="22613" xr:uid="{40B3ABC3-2C12-4114-8F55-18304F54F46E}"/>
    <cellStyle name="Comma 3 4 6 8" xfId="14731" xr:uid="{BD010814-03FC-45CF-AAB6-089EECA9175D}"/>
    <cellStyle name="Comma 3 4 6 9" xfId="4191" xr:uid="{B1AA562B-16D2-471A-AA98-80A0C8113117}"/>
    <cellStyle name="Comma 3 4 7" xfId="1464" xr:uid="{00000000-0005-0000-0000-0000D0050000}"/>
    <cellStyle name="Comma 3 4 7 2" xfId="1465" xr:uid="{00000000-0005-0000-0000-0000D1050000}"/>
    <cellStyle name="Comma 3 4 7 2 2" xfId="6830" xr:uid="{27D7AAAB-A6DD-4A59-AB7D-22882A47410D}"/>
    <cellStyle name="Comma 3 4 7 2 2 2" xfId="17364" xr:uid="{EEF95A70-FFEF-4798-A6F8-10E8FF8DB47E}"/>
    <cellStyle name="Comma 3 4 7 2 3" xfId="9458" xr:uid="{5B56D3BE-FEDE-4403-A74E-B63C4A883543}"/>
    <cellStyle name="Comma 3 4 7 2 3 2" xfId="19992" xr:uid="{3D72A07C-FBEB-4954-A9A0-2CC7F5582768}"/>
    <cellStyle name="Comma 3 4 7 2 4" xfId="12085" xr:uid="{2385B184-E12B-4D0B-B58E-481CE1723012}"/>
    <cellStyle name="Comma 3 4 7 2 4 2" xfId="22619" xr:uid="{C2B07F3F-EC9B-4C95-8360-47DAF453F46F}"/>
    <cellStyle name="Comma 3 4 7 2 5" xfId="14737" xr:uid="{BDF72A39-502D-484A-9382-EDDD5887E368}"/>
    <cellStyle name="Comma 3 4 7 2 6" xfId="4197" xr:uid="{2CB91685-3885-42EC-AFAE-7243133A8EAA}"/>
    <cellStyle name="Comma 3 4 7 3" xfId="1466" xr:uid="{00000000-0005-0000-0000-0000D2050000}"/>
    <cellStyle name="Comma 3 4 7 3 2" xfId="6831" xr:uid="{C0BEDEFE-8CF8-4D66-A2F4-DE563C3ED908}"/>
    <cellStyle name="Comma 3 4 7 3 2 2" xfId="17365" xr:uid="{49D757B0-0A64-45F7-900F-5D2C7DFF23B0}"/>
    <cellStyle name="Comma 3 4 7 3 3" xfId="9459" xr:uid="{388F254A-DD50-4E58-945F-8CFC4B4365E7}"/>
    <cellStyle name="Comma 3 4 7 3 3 2" xfId="19993" xr:uid="{DA04C2FA-50B6-484A-9C82-505F38B3B0CC}"/>
    <cellStyle name="Comma 3 4 7 3 4" xfId="12086" xr:uid="{000851BF-65DF-499A-82F2-395DBECB7EBF}"/>
    <cellStyle name="Comma 3 4 7 3 4 2" xfId="22620" xr:uid="{B369DAA2-A6D9-4FED-ADAB-B4BB1D6864F6}"/>
    <cellStyle name="Comma 3 4 7 3 5" xfId="14738" xr:uid="{3FCE0591-9BB8-4245-AC08-99E0A6ECEF22}"/>
    <cellStyle name="Comma 3 4 7 3 6" xfId="4198" xr:uid="{7E07AC19-8AE2-4D74-92C1-42133EA77E38}"/>
    <cellStyle name="Comma 3 4 7 4" xfId="6829" xr:uid="{446C2762-12F4-44A7-9923-2198DA66FA3D}"/>
    <cellStyle name="Comma 3 4 7 4 2" xfId="17363" xr:uid="{D5E2F22D-3A34-41AA-A3C1-C8170CD1CA03}"/>
    <cellStyle name="Comma 3 4 7 5" xfId="9457" xr:uid="{E53A56EC-B69F-4175-B0F1-D03E3C3098C4}"/>
    <cellStyle name="Comma 3 4 7 5 2" xfId="19991" xr:uid="{11708AAD-43D5-43C8-AD66-BF79A720930E}"/>
    <cellStyle name="Comma 3 4 7 6" xfId="12084" xr:uid="{8A4A0DB7-6D94-45C4-BFC4-F3DA224D88CE}"/>
    <cellStyle name="Comma 3 4 7 6 2" xfId="22618" xr:uid="{EAD77E51-AAF3-467A-B00B-B3A4847C6C8C}"/>
    <cellStyle name="Comma 3 4 7 7" xfId="14736" xr:uid="{1B26A4AC-8455-4A78-B403-4662EB6C0763}"/>
    <cellStyle name="Comma 3 4 7 8" xfId="4196" xr:uid="{6B6CC90B-11CA-4D3D-8BC0-5ABAB67AB62C}"/>
    <cellStyle name="Comma 3 4 8" xfId="1467" xr:uid="{00000000-0005-0000-0000-0000D3050000}"/>
    <cellStyle name="Comma 3 4 8 2" xfId="1468" xr:uid="{00000000-0005-0000-0000-0000D4050000}"/>
    <cellStyle name="Comma 3 4 8 2 2" xfId="6833" xr:uid="{30DC7F0F-572D-4385-8066-06B7C341CC32}"/>
    <cellStyle name="Comma 3 4 8 2 2 2" xfId="17367" xr:uid="{36327BE2-059E-4206-83E5-7FFCD8798620}"/>
    <cellStyle name="Comma 3 4 8 2 3" xfId="9461" xr:uid="{B50C5769-0026-48DA-AD9A-52177BE8B4B0}"/>
    <cellStyle name="Comma 3 4 8 2 3 2" xfId="19995" xr:uid="{D705D8F7-A39F-4C1C-964B-4541824E4FA9}"/>
    <cellStyle name="Comma 3 4 8 2 4" xfId="12088" xr:uid="{E41723C7-BEE7-48CC-9E2F-A0567C5B5562}"/>
    <cellStyle name="Comma 3 4 8 2 4 2" xfId="22622" xr:uid="{8F81B615-5071-480C-8AEE-460796E211F4}"/>
    <cellStyle name="Comma 3 4 8 2 5" xfId="14740" xr:uid="{976EB505-1362-4236-A9D7-250AD5A359A1}"/>
    <cellStyle name="Comma 3 4 8 2 6" xfId="4200" xr:uid="{8DA26579-6DE2-4A09-A93B-E83693E6E2EA}"/>
    <cellStyle name="Comma 3 4 8 3" xfId="6832" xr:uid="{4CD145B3-155F-4493-A6A2-5E05DBCBF832}"/>
    <cellStyle name="Comma 3 4 8 3 2" xfId="17366" xr:uid="{B805E1ED-FAA5-4488-8219-706A936276D6}"/>
    <cellStyle name="Comma 3 4 8 4" xfId="9460" xr:uid="{E8F055FA-6318-4E86-990D-5678E2F24109}"/>
    <cellStyle name="Comma 3 4 8 4 2" xfId="19994" xr:uid="{F298D5A4-0DC6-45B6-A4D7-4BE69C89EA4E}"/>
    <cellStyle name="Comma 3 4 8 5" xfId="12087" xr:uid="{8D6394E6-5E65-4FFE-9CAC-2EDC61527796}"/>
    <cellStyle name="Comma 3 4 8 5 2" xfId="22621" xr:uid="{F41C9660-803F-4208-870D-22738560B647}"/>
    <cellStyle name="Comma 3 4 8 6" xfId="14739" xr:uid="{CFB33EEF-838D-4C5F-92D4-4DB355FDE8B3}"/>
    <cellStyle name="Comma 3 4 8 7" xfId="4199" xr:uid="{4777B6A4-6E9A-4E00-AE75-4F8855064B87}"/>
    <cellStyle name="Comma 3 4 9" xfId="1469" xr:uid="{00000000-0005-0000-0000-0000D5050000}"/>
    <cellStyle name="Comma 3 4 9 2" xfId="6834" xr:uid="{CBD65E56-F01F-444E-B73A-C33EF4608E61}"/>
    <cellStyle name="Comma 3 4 9 2 2" xfId="17368" xr:uid="{FEBFB91B-22D1-4C90-A74E-2E1C1D080BB3}"/>
    <cellStyle name="Comma 3 4 9 3" xfId="9462" xr:uid="{18F58704-4951-4BAA-960D-7885AFA8CD0C}"/>
    <cellStyle name="Comma 3 4 9 3 2" xfId="19996" xr:uid="{A4B41B86-8193-4592-8172-59527753C0E7}"/>
    <cellStyle name="Comma 3 4 9 4" xfId="12089" xr:uid="{104DB55D-8358-4980-A0D3-4F0D0AA4C8BD}"/>
    <cellStyle name="Comma 3 4 9 4 2" xfId="22623" xr:uid="{DA0AC292-2039-4286-9296-DA602AB97106}"/>
    <cellStyle name="Comma 3 4 9 5" xfId="14741" xr:uid="{3FF0A1FE-92AF-4F5C-9E86-33646303554A}"/>
    <cellStyle name="Comma 3 4 9 6" xfId="4201" xr:uid="{445C8AE5-259D-4FCC-A122-174FA6919A46}"/>
    <cellStyle name="Comma 3 5" xfId="1470" xr:uid="{00000000-0005-0000-0000-0000D6050000}"/>
    <cellStyle name="Comma 3 5 10" xfId="6835" xr:uid="{1FB3AE9F-BC7A-464B-A06B-29B7F322796D}"/>
    <cellStyle name="Comma 3 5 10 2" xfId="17369" xr:uid="{A981165A-8C41-4BC2-90F4-CA20DF8B3F70}"/>
    <cellStyle name="Comma 3 5 11" xfId="9463" xr:uid="{0E860B63-F0EB-4042-8F61-A01199E1E0BB}"/>
    <cellStyle name="Comma 3 5 11 2" xfId="19997" xr:uid="{7BB84CC2-1705-4D38-B42B-9AFEE352B5C2}"/>
    <cellStyle name="Comma 3 5 12" xfId="12090" xr:uid="{D1B43BAD-7431-43C4-8880-04D35692012B}"/>
    <cellStyle name="Comma 3 5 12 2" xfId="22624" xr:uid="{BF05B36E-807D-4A16-967B-134ACD66669A}"/>
    <cellStyle name="Comma 3 5 13" xfId="14742" xr:uid="{1EEC848F-35F1-48C1-97E4-A33FDBECFBCC}"/>
    <cellStyle name="Comma 3 5 14" xfId="4202" xr:uid="{B9CB058D-4F5D-4022-84CF-11154AAF7428}"/>
    <cellStyle name="Comma 3 5 2" xfId="1471" xr:uid="{00000000-0005-0000-0000-0000D7050000}"/>
    <cellStyle name="Comma 3 5 2 2" xfId="1472" xr:uid="{00000000-0005-0000-0000-0000D8050000}"/>
    <cellStyle name="Comma 3 5 2 2 2" xfId="1473" xr:uid="{00000000-0005-0000-0000-0000D9050000}"/>
    <cellStyle name="Comma 3 5 2 2 2 2" xfId="6838" xr:uid="{3A2AC852-CD01-42D3-9769-8A5B5F009CF8}"/>
    <cellStyle name="Comma 3 5 2 2 2 2 2" xfId="17372" xr:uid="{4C25E397-A746-40E2-B462-1200CCBFEBA4}"/>
    <cellStyle name="Comma 3 5 2 2 2 3" xfId="9466" xr:uid="{59A87678-FC02-48A7-9020-34261B68EE48}"/>
    <cellStyle name="Comma 3 5 2 2 2 3 2" xfId="20000" xr:uid="{249A8ED1-C70A-487C-B10A-6DDCD361A075}"/>
    <cellStyle name="Comma 3 5 2 2 2 4" xfId="12093" xr:uid="{CC6E6BAA-A2D4-4860-8FB5-EB2AAC13F9F6}"/>
    <cellStyle name="Comma 3 5 2 2 2 4 2" xfId="22627" xr:uid="{0EA86CC9-82DD-4C50-8A1F-0CC8AC7072A5}"/>
    <cellStyle name="Comma 3 5 2 2 2 5" xfId="14745" xr:uid="{D027AF50-04E4-41A2-AC3D-5952664C10A6}"/>
    <cellStyle name="Comma 3 5 2 2 2 6" xfId="4205" xr:uid="{E1315838-E9EC-4AE4-AFF4-CB879D7D6A4C}"/>
    <cellStyle name="Comma 3 5 2 2 3" xfId="6837" xr:uid="{786CCCCF-3D7E-4170-8919-0E06651BB433}"/>
    <cellStyle name="Comma 3 5 2 2 3 2" xfId="17371" xr:uid="{6CCD5BF7-51B5-44AB-8EDB-E688FC6BAB76}"/>
    <cellStyle name="Comma 3 5 2 2 4" xfId="9465" xr:uid="{DD4B6E0C-565C-4031-8189-19975778573A}"/>
    <cellStyle name="Comma 3 5 2 2 4 2" xfId="19999" xr:uid="{01EABC22-FF18-47AD-B834-0B9EAFD2B844}"/>
    <cellStyle name="Comma 3 5 2 2 5" xfId="12092" xr:uid="{25D66ED0-A227-4E01-9422-BD8B68CD7E8C}"/>
    <cellStyle name="Comma 3 5 2 2 5 2" xfId="22626" xr:uid="{0ED64FD1-B8D9-445F-B29C-6E97BD7B6830}"/>
    <cellStyle name="Comma 3 5 2 2 6" xfId="14744" xr:uid="{94431303-28EB-49D0-AEA4-156E27125019}"/>
    <cellStyle name="Comma 3 5 2 2 7" xfId="4204" xr:uid="{998E4845-A804-49AD-BC7B-6596BD33F0BC}"/>
    <cellStyle name="Comma 3 5 2 3" xfId="1474" xr:uid="{00000000-0005-0000-0000-0000DA050000}"/>
    <cellStyle name="Comma 3 5 2 3 2" xfId="6839" xr:uid="{12B540A6-176F-47A7-BD5B-8E32E63FF923}"/>
    <cellStyle name="Comma 3 5 2 3 2 2" xfId="17373" xr:uid="{B8949C9F-0CC3-491D-B3E4-D7D254E2130B}"/>
    <cellStyle name="Comma 3 5 2 3 3" xfId="9467" xr:uid="{0445D1D7-75CD-4AA5-ADED-5EC787028262}"/>
    <cellStyle name="Comma 3 5 2 3 3 2" xfId="20001" xr:uid="{342AEF43-EC93-4281-A7E0-FD377C9884A5}"/>
    <cellStyle name="Comma 3 5 2 3 4" xfId="12094" xr:uid="{02B2173E-443F-406C-B53F-27C16B33F80D}"/>
    <cellStyle name="Comma 3 5 2 3 4 2" xfId="22628" xr:uid="{0D2631F4-BA65-4511-AA83-1C0BAF086C2F}"/>
    <cellStyle name="Comma 3 5 2 3 5" xfId="14746" xr:uid="{DE837867-717A-455D-932F-60842E0F00DC}"/>
    <cellStyle name="Comma 3 5 2 3 6" xfId="4206" xr:uid="{84A66B74-313B-41B8-85A2-306C9C0C1B11}"/>
    <cellStyle name="Comma 3 5 2 4" xfId="1475" xr:uid="{00000000-0005-0000-0000-0000DB050000}"/>
    <cellStyle name="Comma 3 5 2 4 2" xfId="6840" xr:uid="{9CD4A086-AD08-4492-856F-FBF33B37643B}"/>
    <cellStyle name="Comma 3 5 2 4 2 2" xfId="17374" xr:uid="{ABD706C6-B494-4596-AEB1-95B15A34363C}"/>
    <cellStyle name="Comma 3 5 2 4 3" xfId="9468" xr:uid="{9829013F-9C5E-45A7-A347-45AF03E91C06}"/>
    <cellStyle name="Comma 3 5 2 4 3 2" xfId="20002" xr:uid="{D5FCB64A-07EF-42B2-8570-CA8F6E9B1A78}"/>
    <cellStyle name="Comma 3 5 2 4 4" xfId="12095" xr:uid="{9990D551-4321-481A-8AC0-F57CE0FACA12}"/>
    <cellStyle name="Comma 3 5 2 4 4 2" xfId="22629" xr:uid="{152CE95C-7043-4074-846E-A963FA9E47FC}"/>
    <cellStyle name="Comma 3 5 2 4 5" xfId="14747" xr:uid="{A1164C82-FBDC-4059-A956-537465E52A1A}"/>
    <cellStyle name="Comma 3 5 2 4 6" xfId="4207" xr:uid="{DA251D65-B081-46A3-B7C1-83152DDA3B7B}"/>
    <cellStyle name="Comma 3 5 2 5" xfId="6836" xr:uid="{CED9FCE7-5672-4DFE-9111-1208619F9946}"/>
    <cellStyle name="Comma 3 5 2 5 2" xfId="17370" xr:uid="{0AB1687D-C489-4E36-A847-5593956FF56B}"/>
    <cellStyle name="Comma 3 5 2 6" xfId="9464" xr:uid="{F929CA21-E405-49C4-B421-2545D36DBA67}"/>
    <cellStyle name="Comma 3 5 2 6 2" xfId="19998" xr:uid="{A0D2E118-2AFF-4C75-AC11-B3F06E7E50D5}"/>
    <cellStyle name="Comma 3 5 2 7" xfId="12091" xr:uid="{01453B5F-BF9C-4ADB-B371-2A851A7E3700}"/>
    <cellStyle name="Comma 3 5 2 7 2" xfId="22625" xr:uid="{4A8DF995-424D-40C3-9DAC-BE7A94959D62}"/>
    <cellStyle name="Comma 3 5 2 8" xfId="14743" xr:uid="{63C675ED-FDC1-4B37-9315-306097CF9857}"/>
    <cellStyle name="Comma 3 5 2 9" xfId="4203" xr:uid="{C91D225D-DA78-464D-8A8B-14C4363173E0}"/>
    <cellStyle name="Comma 3 5 3" xfId="1476" xr:uid="{00000000-0005-0000-0000-0000DC050000}"/>
    <cellStyle name="Comma 3 5 3 2" xfId="1477" xr:uid="{00000000-0005-0000-0000-0000DD050000}"/>
    <cellStyle name="Comma 3 5 3 2 2" xfId="1478" xr:uid="{00000000-0005-0000-0000-0000DE050000}"/>
    <cellStyle name="Comma 3 5 3 2 2 2" xfId="6843" xr:uid="{B516C8F2-69B8-4CF9-A564-99DA8E935449}"/>
    <cellStyle name="Comma 3 5 3 2 2 2 2" xfId="17377" xr:uid="{498E04E6-00CC-4E41-9B26-332296702120}"/>
    <cellStyle name="Comma 3 5 3 2 2 3" xfId="9471" xr:uid="{EB9B2DA7-863E-4012-9C49-AE702C7494F3}"/>
    <cellStyle name="Comma 3 5 3 2 2 3 2" xfId="20005" xr:uid="{61BEAB64-E311-47D3-A34D-BEF8CBE648EB}"/>
    <cellStyle name="Comma 3 5 3 2 2 4" xfId="12098" xr:uid="{31A408E3-5414-4070-91F4-3CAFF34018BA}"/>
    <cellStyle name="Comma 3 5 3 2 2 4 2" xfId="22632" xr:uid="{4F991451-9A1B-410E-ABD5-06B725C10D56}"/>
    <cellStyle name="Comma 3 5 3 2 2 5" xfId="14750" xr:uid="{8342CB59-2C74-4309-A242-AF0D1A35E4F8}"/>
    <cellStyle name="Comma 3 5 3 2 2 6" xfId="4210" xr:uid="{ACB518E1-BAA6-4699-B531-B3B39D7C5F42}"/>
    <cellStyle name="Comma 3 5 3 2 3" xfId="6842" xr:uid="{F51D72FC-53D7-4BAD-93AA-167285E0B3C0}"/>
    <cellStyle name="Comma 3 5 3 2 3 2" xfId="17376" xr:uid="{BB8DBACF-3C4E-42DD-A0E0-9EE291D6B18B}"/>
    <cellStyle name="Comma 3 5 3 2 4" xfId="9470" xr:uid="{3C93E2D2-D4BF-4E1A-B294-64EFC841164A}"/>
    <cellStyle name="Comma 3 5 3 2 4 2" xfId="20004" xr:uid="{08B2C193-9ADE-45DB-B2F0-32E9CF9527A2}"/>
    <cellStyle name="Comma 3 5 3 2 5" xfId="12097" xr:uid="{0B114053-3EC6-40CA-AEE3-BE58D2963F2E}"/>
    <cellStyle name="Comma 3 5 3 2 5 2" xfId="22631" xr:uid="{13250472-5E79-48E3-82E7-10BAB96BD3C7}"/>
    <cellStyle name="Comma 3 5 3 2 6" xfId="14749" xr:uid="{B12BA1C9-9297-4AD1-8BA5-8FDA35D2B518}"/>
    <cellStyle name="Comma 3 5 3 2 7" xfId="4209" xr:uid="{2AD6F63D-D4D4-4C6A-A641-83F38BFCBFE3}"/>
    <cellStyle name="Comma 3 5 3 3" xfId="1479" xr:uid="{00000000-0005-0000-0000-0000DF050000}"/>
    <cellStyle name="Comma 3 5 3 3 2" xfId="6844" xr:uid="{C4E08EDA-517E-4819-85DA-660EB63F8281}"/>
    <cellStyle name="Comma 3 5 3 3 2 2" xfId="17378" xr:uid="{FE15FEA5-FB35-41B5-B9E5-32441BA8D5A8}"/>
    <cellStyle name="Comma 3 5 3 3 3" xfId="9472" xr:uid="{A488059B-FF64-4BBB-89F3-E98B7DD76403}"/>
    <cellStyle name="Comma 3 5 3 3 3 2" xfId="20006" xr:uid="{848223A2-1879-47A0-ADBD-52D58A3A2A9E}"/>
    <cellStyle name="Comma 3 5 3 3 4" xfId="12099" xr:uid="{351DAAB8-89D8-47FF-9A4C-5B94E9974C1F}"/>
    <cellStyle name="Comma 3 5 3 3 4 2" xfId="22633" xr:uid="{E486F742-715F-48DC-8412-AA00A0E1E9D9}"/>
    <cellStyle name="Comma 3 5 3 3 5" xfId="14751" xr:uid="{3F948903-7C7A-492F-B812-198ECF50E075}"/>
    <cellStyle name="Comma 3 5 3 3 6" xfId="4211" xr:uid="{C49BE76D-349B-4D48-A74F-F6FABEF0847D}"/>
    <cellStyle name="Comma 3 5 3 4" xfId="1480" xr:uid="{00000000-0005-0000-0000-0000E0050000}"/>
    <cellStyle name="Comma 3 5 3 4 2" xfId="6845" xr:uid="{73DAE077-8AD6-41A8-B640-D692532CEAB1}"/>
    <cellStyle name="Comma 3 5 3 4 2 2" xfId="17379" xr:uid="{7B956213-CF8C-4D86-9315-B88F77278F5E}"/>
    <cellStyle name="Comma 3 5 3 4 3" xfId="9473" xr:uid="{E384F09F-C12E-41F8-A229-DAAD2B416B8D}"/>
    <cellStyle name="Comma 3 5 3 4 3 2" xfId="20007" xr:uid="{99105405-D80B-406A-AB66-48F38FF0C8FD}"/>
    <cellStyle name="Comma 3 5 3 4 4" xfId="12100" xr:uid="{5D2388F3-2412-4CE2-9BAB-CFB0B13ABF73}"/>
    <cellStyle name="Comma 3 5 3 4 4 2" xfId="22634" xr:uid="{C20E38A9-25C0-4E4F-8A21-2D3BDCE7703B}"/>
    <cellStyle name="Comma 3 5 3 4 5" xfId="14752" xr:uid="{FC2ED4E8-53C3-4DC0-AECB-2416455F229A}"/>
    <cellStyle name="Comma 3 5 3 4 6" xfId="4212" xr:uid="{0249CEE0-FE9D-440A-BFB5-5492CE95E4B9}"/>
    <cellStyle name="Comma 3 5 3 5" xfId="6841" xr:uid="{2D373822-C0C5-40E7-AA8F-9FE8AA066251}"/>
    <cellStyle name="Comma 3 5 3 5 2" xfId="17375" xr:uid="{FC0B2495-E69B-4CAA-AAFC-F5A09C7DAB81}"/>
    <cellStyle name="Comma 3 5 3 6" xfId="9469" xr:uid="{6E15F181-85EC-45A0-9409-75E72C33780A}"/>
    <cellStyle name="Comma 3 5 3 6 2" xfId="20003" xr:uid="{37E3D5CC-A051-4DF6-B7EC-BDEBCBF069B6}"/>
    <cellStyle name="Comma 3 5 3 7" xfId="12096" xr:uid="{8C3DD491-2F97-44E5-92A2-446A2B97BC3D}"/>
    <cellStyle name="Comma 3 5 3 7 2" xfId="22630" xr:uid="{6B03DF0C-394E-41A7-BB45-1BC8F123DA8E}"/>
    <cellStyle name="Comma 3 5 3 8" xfId="14748" xr:uid="{8C6D7085-0A11-4726-935D-A13480A6C3C3}"/>
    <cellStyle name="Comma 3 5 3 9" xfId="4208" xr:uid="{E05EB1E2-42BD-440A-98A1-02778A9D363F}"/>
    <cellStyle name="Comma 3 5 4" xfId="1481" xr:uid="{00000000-0005-0000-0000-0000E1050000}"/>
    <cellStyle name="Comma 3 5 4 2" xfId="1482" xr:uid="{00000000-0005-0000-0000-0000E2050000}"/>
    <cellStyle name="Comma 3 5 4 2 2" xfId="1483" xr:uid="{00000000-0005-0000-0000-0000E3050000}"/>
    <cellStyle name="Comma 3 5 4 2 2 2" xfId="6848" xr:uid="{B7B14C8E-1BE1-4B56-9FF5-E718FF8ED713}"/>
    <cellStyle name="Comma 3 5 4 2 2 2 2" xfId="17382" xr:uid="{47828601-E4AD-4B80-BB19-971B862FE498}"/>
    <cellStyle name="Comma 3 5 4 2 2 3" xfId="9476" xr:uid="{91362900-610F-472C-81D0-A0F53B95A3EE}"/>
    <cellStyle name="Comma 3 5 4 2 2 3 2" xfId="20010" xr:uid="{FA91670B-A47E-4B8C-9A2F-AE5DF2C6E97B}"/>
    <cellStyle name="Comma 3 5 4 2 2 4" xfId="12103" xr:uid="{E833BC74-A585-4575-8EB6-CB11987D4166}"/>
    <cellStyle name="Comma 3 5 4 2 2 4 2" xfId="22637" xr:uid="{0AC6C917-80F6-4AD2-BDE2-5ED4635C4F7C}"/>
    <cellStyle name="Comma 3 5 4 2 2 5" xfId="14755" xr:uid="{E3787A5B-799E-46BA-B2B0-B78CBB1D703B}"/>
    <cellStyle name="Comma 3 5 4 2 2 6" xfId="4215" xr:uid="{3ADACDD5-63FB-40D9-AFC2-F3765A9CCFA9}"/>
    <cellStyle name="Comma 3 5 4 2 3" xfId="6847" xr:uid="{93A70B0F-CF95-4D52-9661-7806CDC40343}"/>
    <cellStyle name="Comma 3 5 4 2 3 2" xfId="17381" xr:uid="{5E917BE5-6018-42F8-86AE-CA201BFED985}"/>
    <cellStyle name="Comma 3 5 4 2 4" xfId="9475" xr:uid="{15AF857F-E046-4032-ADE4-68816CFF4713}"/>
    <cellStyle name="Comma 3 5 4 2 4 2" xfId="20009" xr:uid="{F7E72D75-9DC0-433D-8D93-5EDFC0C87406}"/>
    <cellStyle name="Comma 3 5 4 2 5" xfId="12102" xr:uid="{4B8180ED-CC59-4A25-AB4D-6289E12FC828}"/>
    <cellStyle name="Comma 3 5 4 2 5 2" xfId="22636" xr:uid="{8EE89AA0-8C00-440C-97EF-BAAEBD241637}"/>
    <cellStyle name="Comma 3 5 4 2 6" xfId="14754" xr:uid="{174A001E-DD34-425B-9F1F-90CDAB550C4D}"/>
    <cellStyle name="Comma 3 5 4 2 7" xfId="4214" xr:uid="{8687340A-AF5D-48D9-BCFE-9422EE16FA54}"/>
    <cellStyle name="Comma 3 5 4 3" xfId="1484" xr:uid="{00000000-0005-0000-0000-0000E4050000}"/>
    <cellStyle name="Comma 3 5 4 3 2" xfId="6849" xr:uid="{7C7E11D9-59A7-439C-89C8-C910831202BA}"/>
    <cellStyle name="Comma 3 5 4 3 2 2" xfId="17383" xr:uid="{63D84E13-0E35-43B3-B465-B330859C26FF}"/>
    <cellStyle name="Comma 3 5 4 3 3" xfId="9477" xr:uid="{5182956E-1561-4F1B-AAB3-40E0E1951A6E}"/>
    <cellStyle name="Comma 3 5 4 3 3 2" xfId="20011" xr:uid="{06888259-BAD0-4387-9645-26CD9A0253FB}"/>
    <cellStyle name="Comma 3 5 4 3 4" xfId="12104" xr:uid="{06B4AAD9-F06B-43E6-9E3F-F8E302706F59}"/>
    <cellStyle name="Comma 3 5 4 3 4 2" xfId="22638" xr:uid="{208EC1FA-9644-40FA-9F41-3FF51F04E46C}"/>
    <cellStyle name="Comma 3 5 4 3 5" xfId="14756" xr:uid="{9F4B9253-7D5E-4B43-8EC6-B1114F25893C}"/>
    <cellStyle name="Comma 3 5 4 3 6" xfId="4216" xr:uid="{C99BE887-FFAC-4AC2-9D82-433A66061E52}"/>
    <cellStyle name="Comma 3 5 4 4" xfId="1485" xr:uid="{00000000-0005-0000-0000-0000E5050000}"/>
    <cellStyle name="Comma 3 5 4 4 2" xfId="6850" xr:uid="{B7685B98-3275-4235-A24E-58F80D48A832}"/>
    <cellStyle name="Comma 3 5 4 4 2 2" xfId="17384" xr:uid="{D8224C20-D5EC-47DD-809D-84B3270071BA}"/>
    <cellStyle name="Comma 3 5 4 4 3" xfId="9478" xr:uid="{14A58C93-983A-4858-8038-F5F3B4782F71}"/>
    <cellStyle name="Comma 3 5 4 4 3 2" xfId="20012" xr:uid="{2C993896-407C-48A4-8B10-248EA94AC1D1}"/>
    <cellStyle name="Comma 3 5 4 4 4" xfId="12105" xr:uid="{132BE3C3-77ED-4634-A557-4E16DFA4FADA}"/>
    <cellStyle name="Comma 3 5 4 4 4 2" xfId="22639" xr:uid="{016520DC-5777-49C3-8379-74CD4C5BB702}"/>
    <cellStyle name="Comma 3 5 4 4 5" xfId="14757" xr:uid="{EF69BC9B-4B44-42E6-B091-757586670A8A}"/>
    <cellStyle name="Comma 3 5 4 4 6" xfId="4217" xr:uid="{5234860E-BA76-40B1-8A68-565F41E5A7B8}"/>
    <cellStyle name="Comma 3 5 4 5" xfId="6846" xr:uid="{C28D0158-1877-445E-AD1A-DE77B25AD80C}"/>
    <cellStyle name="Comma 3 5 4 5 2" xfId="17380" xr:uid="{33E13137-A9ED-4D94-81E5-2C81EAED385D}"/>
    <cellStyle name="Comma 3 5 4 6" xfId="9474" xr:uid="{D0055337-2893-4EEB-94F0-7CA5FED4452E}"/>
    <cellStyle name="Comma 3 5 4 6 2" xfId="20008" xr:uid="{84919A78-F222-45CE-AA89-7BA08BC8F446}"/>
    <cellStyle name="Comma 3 5 4 7" xfId="12101" xr:uid="{A126F24E-485F-4E05-ABD9-90A4F50762D4}"/>
    <cellStyle name="Comma 3 5 4 7 2" xfId="22635" xr:uid="{BCD920DC-E67D-44A7-8F2A-8209BF65C30A}"/>
    <cellStyle name="Comma 3 5 4 8" xfId="14753" xr:uid="{321EF8F0-A6DD-4466-BD95-60DEB1FDF80A}"/>
    <cellStyle name="Comma 3 5 4 9" xfId="4213" xr:uid="{ED6C7915-97CA-45BC-96C8-5DEDDF98210E}"/>
    <cellStyle name="Comma 3 5 5" xfId="1486" xr:uid="{00000000-0005-0000-0000-0000E6050000}"/>
    <cellStyle name="Comma 3 5 5 2" xfId="1487" xr:uid="{00000000-0005-0000-0000-0000E7050000}"/>
    <cellStyle name="Comma 3 5 5 2 2" xfId="1488" xr:uid="{00000000-0005-0000-0000-0000E8050000}"/>
    <cellStyle name="Comma 3 5 5 2 2 2" xfId="6853" xr:uid="{B3AF041A-7C7F-4AE4-81DE-2BE164F07513}"/>
    <cellStyle name="Comma 3 5 5 2 2 2 2" xfId="17387" xr:uid="{EABAA834-1327-4F7A-A443-A865FF0965B7}"/>
    <cellStyle name="Comma 3 5 5 2 2 3" xfId="9481" xr:uid="{5746C9D3-9F59-4A5E-91FB-792455BF3817}"/>
    <cellStyle name="Comma 3 5 5 2 2 3 2" xfId="20015" xr:uid="{4D9EB90F-D1D5-4491-8694-507737389820}"/>
    <cellStyle name="Comma 3 5 5 2 2 4" xfId="12108" xr:uid="{DD72F2BF-6328-4A40-B415-E5C3D4DD63F2}"/>
    <cellStyle name="Comma 3 5 5 2 2 4 2" xfId="22642" xr:uid="{43882A64-67BA-4FBD-9498-9791564D06BB}"/>
    <cellStyle name="Comma 3 5 5 2 2 5" xfId="14760" xr:uid="{F80E7B17-EF10-43D7-9E68-31B50DA836F9}"/>
    <cellStyle name="Comma 3 5 5 2 2 6" xfId="4220" xr:uid="{7C736ADB-4589-4758-94EC-DD8EA81B511A}"/>
    <cellStyle name="Comma 3 5 5 2 3" xfId="6852" xr:uid="{D81D3D8A-7721-4D83-A0C6-F41195F250E6}"/>
    <cellStyle name="Comma 3 5 5 2 3 2" xfId="17386" xr:uid="{74E93938-412C-4666-9E6E-5E54D10ABC12}"/>
    <cellStyle name="Comma 3 5 5 2 4" xfId="9480" xr:uid="{27DE60BE-D4AB-4CD6-ACC9-761F8B2E1EA7}"/>
    <cellStyle name="Comma 3 5 5 2 4 2" xfId="20014" xr:uid="{77760AF5-DB8F-4373-A2C9-79DA33252563}"/>
    <cellStyle name="Comma 3 5 5 2 5" xfId="12107" xr:uid="{2A815FB4-F7AD-4AB5-8998-2F89F4D6593B}"/>
    <cellStyle name="Comma 3 5 5 2 5 2" xfId="22641" xr:uid="{8171554D-B3D8-4D4B-BB03-C887404BB618}"/>
    <cellStyle name="Comma 3 5 5 2 6" xfId="14759" xr:uid="{F0181067-8C10-4A9B-BD5A-95BB6B60CC01}"/>
    <cellStyle name="Comma 3 5 5 2 7" xfId="4219" xr:uid="{FA82E058-84B9-4982-B03A-3D917886327C}"/>
    <cellStyle name="Comma 3 5 5 3" xfId="1489" xr:uid="{00000000-0005-0000-0000-0000E9050000}"/>
    <cellStyle name="Comma 3 5 5 3 2" xfId="6854" xr:uid="{EEC4B402-34AE-4CF6-8153-67010BB875F9}"/>
    <cellStyle name="Comma 3 5 5 3 2 2" xfId="17388" xr:uid="{55C6A309-7B37-4390-9F2C-3C51542EC6C7}"/>
    <cellStyle name="Comma 3 5 5 3 3" xfId="9482" xr:uid="{313B1F83-FA8F-4845-A25F-4243D5811724}"/>
    <cellStyle name="Comma 3 5 5 3 3 2" xfId="20016" xr:uid="{3BFF5995-5CF4-4E10-8FA2-4F57F6823993}"/>
    <cellStyle name="Comma 3 5 5 3 4" xfId="12109" xr:uid="{B0F48659-0FDC-4EEE-97A5-BD0496227EED}"/>
    <cellStyle name="Comma 3 5 5 3 4 2" xfId="22643" xr:uid="{30706F66-C44A-4B56-8F72-959DA441ECF5}"/>
    <cellStyle name="Comma 3 5 5 3 5" xfId="14761" xr:uid="{D0848E3A-00A1-4B62-BBC3-3140ADCD25C6}"/>
    <cellStyle name="Comma 3 5 5 3 6" xfId="4221" xr:uid="{099CD1BD-26DF-4DB0-A175-BB048BE2418C}"/>
    <cellStyle name="Comma 3 5 5 4" xfId="1490" xr:uid="{00000000-0005-0000-0000-0000EA050000}"/>
    <cellStyle name="Comma 3 5 5 4 2" xfId="6855" xr:uid="{7CE76827-3C6A-4BAD-858D-D8F7D6009FD3}"/>
    <cellStyle name="Comma 3 5 5 4 2 2" xfId="17389" xr:uid="{58F6357D-F245-475F-918D-A4C2228AB6A3}"/>
    <cellStyle name="Comma 3 5 5 4 3" xfId="9483" xr:uid="{328A2869-A794-44E3-B8B4-A23973364B6D}"/>
    <cellStyle name="Comma 3 5 5 4 3 2" xfId="20017" xr:uid="{451160E3-EF17-412D-B0BB-CFE0BD9E3BC4}"/>
    <cellStyle name="Comma 3 5 5 4 4" xfId="12110" xr:uid="{26D096D1-4E8B-46F6-B202-0C8BB2BB6C09}"/>
    <cellStyle name="Comma 3 5 5 4 4 2" xfId="22644" xr:uid="{11BC4D06-A139-47A8-8DCB-BBE55EAEC1D1}"/>
    <cellStyle name="Comma 3 5 5 4 5" xfId="14762" xr:uid="{916308B4-46B4-4746-AC2D-13D9E0E47BBA}"/>
    <cellStyle name="Comma 3 5 5 4 6" xfId="4222" xr:uid="{7FD75F08-B650-4E87-B3D3-2C8C630D5BED}"/>
    <cellStyle name="Comma 3 5 5 5" xfId="6851" xr:uid="{92BF8FC7-BE16-40F1-BB92-34D2D64A29E2}"/>
    <cellStyle name="Comma 3 5 5 5 2" xfId="17385" xr:uid="{9E099EBF-F8BC-4781-B75A-E44BF56C3D63}"/>
    <cellStyle name="Comma 3 5 5 6" xfId="9479" xr:uid="{E41392B8-1DFD-4CB5-9E00-CE040776096E}"/>
    <cellStyle name="Comma 3 5 5 6 2" xfId="20013" xr:uid="{C7074BA2-91C6-412D-B1E1-E75ECDFBE171}"/>
    <cellStyle name="Comma 3 5 5 7" xfId="12106" xr:uid="{0731A880-CFA3-45D4-8761-A89F5C9AF1E9}"/>
    <cellStyle name="Comma 3 5 5 7 2" xfId="22640" xr:uid="{F6094882-BE9C-4610-B24F-A873ABBEDFCD}"/>
    <cellStyle name="Comma 3 5 5 8" xfId="14758" xr:uid="{14A7820F-BFDD-4D97-AC2E-F960D9BFDD6F}"/>
    <cellStyle name="Comma 3 5 5 9" xfId="4218" xr:uid="{A6018D61-DDC9-4A55-94F4-FA59675C35D3}"/>
    <cellStyle name="Comma 3 5 6" xfId="1491" xr:uid="{00000000-0005-0000-0000-0000EB050000}"/>
    <cellStyle name="Comma 3 5 6 2" xfId="1492" xr:uid="{00000000-0005-0000-0000-0000EC050000}"/>
    <cellStyle name="Comma 3 5 6 2 2" xfId="6857" xr:uid="{5F6320EC-D568-4272-9A9F-A2F6F0597AAB}"/>
    <cellStyle name="Comma 3 5 6 2 2 2" xfId="17391" xr:uid="{650B4532-A211-4E57-AE0D-05FEBF7F2CF3}"/>
    <cellStyle name="Comma 3 5 6 2 3" xfId="9485" xr:uid="{750FBA3F-9598-4B6C-B5C2-012E232B3F17}"/>
    <cellStyle name="Comma 3 5 6 2 3 2" xfId="20019" xr:uid="{D7487209-5C55-4F4E-8BD3-9EF5A73615FD}"/>
    <cellStyle name="Comma 3 5 6 2 4" xfId="12112" xr:uid="{3D4D9EFD-E338-4324-B206-59409E06EB47}"/>
    <cellStyle name="Comma 3 5 6 2 4 2" xfId="22646" xr:uid="{4FAA5B4D-BB76-40B0-BF2B-9270C4A179F6}"/>
    <cellStyle name="Comma 3 5 6 2 5" xfId="14764" xr:uid="{31EF881F-75A3-4CD2-9C61-F27117648EFA}"/>
    <cellStyle name="Comma 3 5 6 2 6" xfId="4224" xr:uid="{3B664DFF-4154-4FB6-9C63-E0CEE9FBBBCE}"/>
    <cellStyle name="Comma 3 5 6 3" xfId="1493" xr:uid="{00000000-0005-0000-0000-0000ED050000}"/>
    <cellStyle name="Comma 3 5 6 3 2" xfId="6858" xr:uid="{0F163AE5-F644-4C42-B83F-6ACBA2A0252E}"/>
    <cellStyle name="Comma 3 5 6 3 2 2" xfId="17392" xr:uid="{9BD6038F-8494-4AC0-AE24-79DFC15EFE54}"/>
    <cellStyle name="Comma 3 5 6 3 3" xfId="9486" xr:uid="{32CDCD9C-936C-46E0-8369-FD108672AD2F}"/>
    <cellStyle name="Comma 3 5 6 3 3 2" xfId="20020" xr:uid="{B2DEDBAE-6DBB-4D43-AFB5-5ABFFA63E57F}"/>
    <cellStyle name="Comma 3 5 6 3 4" xfId="12113" xr:uid="{6DB8B38A-6C57-40A1-8945-5F4D1B91F0D7}"/>
    <cellStyle name="Comma 3 5 6 3 4 2" xfId="22647" xr:uid="{0F1DF14C-E594-425E-A299-2E56FFC31155}"/>
    <cellStyle name="Comma 3 5 6 3 5" xfId="14765" xr:uid="{FAD10170-F7F2-4EA2-B5E5-13B0C3E28855}"/>
    <cellStyle name="Comma 3 5 6 3 6" xfId="4225" xr:uid="{00B622EB-2929-406F-A822-1A8C5EE03FE3}"/>
    <cellStyle name="Comma 3 5 6 4" xfId="6856" xr:uid="{CF2161C7-2FEF-43A9-9E57-19946605F306}"/>
    <cellStyle name="Comma 3 5 6 4 2" xfId="17390" xr:uid="{397FE0D0-CF91-4D21-ACBD-D752B9E7906F}"/>
    <cellStyle name="Comma 3 5 6 5" xfId="9484" xr:uid="{D32479AE-B674-4F1B-A330-FBE5A8CA9361}"/>
    <cellStyle name="Comma 3 5 6 5 2" xfId="20018" xr:uid="{2CDDCA7E-B664-4FAF-BD3B-FC46765A822D}"/>
    <cellStyle name="Comma 3 5 6 6" xfId="12111" xr:uid="{EABF8DE2-B364-4603-BE0D-7093919D00FC}"/>
    <cellStyle name="Comma 3 5 6 6 2" xfId="22645" xr:uid="{27049C5C-84CA-41C7-AC58-EDC6D29E677A}"/>
    <cellStyle name="Comma 3 5 6 7" xfId="14763" xr:uid="{91A454E5-6BA1-4FF7-8DAF-BCE675628357}"/>
    <cellStyle name="Comma 3 5 6 8" xfId="4223" xr:uid="{7657CC46-B899-4837-88D0-759EF7E0352A}"/>
    <cellStyle name="Comma 3 5 7" xfId="1494" xr:uid="{00000000-0005-0000-0000-0000EE050000}"/>
    <cellStyle name="Comma 3 5 7 2" xfId="1495" xr:uid="{00000000-0005-0000-0000-0000EF050000}"/>
    <cellStyle name="Comma 3 5 7 2 2" xfId="6860" xr:uid="{317569F2-A679-4F9C-99AB-6B81F8055051}"/>
    <cellStyle name="Comma 3 5 7 2 2 2" xfId="17394" xr:uid="{CE41E832-410E-4993-AEF9-38DC52D1AB67}"/>
    <cellStyle name="Comma 3 5 7 2 3" xfId="9488" xr:uid="{34C3BBE4-DBDA-4F28-8DFA-77D96A5B5A5F}"/>
    <cellStyle name="Comma 3 5 7 2 3 2" xfId="20022" xr:uid="{D854FE7B-B64D-45D5-AA7F-F271E3C93B5C}"/>
    <cellStyle name="Comma 3 5 7 2 4" xfId="12115" xr:uid="{5E004AF8-DCDB-488A-BE29-37473090EF2C}"/>
    <cellStyle name="Comma 3 5 7 2 4 2" xfId="22649" xr:uid="{A73FD352-06DA-4997-90E9-2828EBE5496C}"/>
    <cellStyle name="Comma 3 5 7 2 5" xfId="14767" xr:uid="{97D5E6E7-3675-4912-A1B8-3E3CA291DB02}"/>
    <cellStyle name="Comma 3 5 7 2 6" xfId="4227" xr:uid="{80D6914B-EFCE-4D49-AC40-CC0B6CDA09A9}"/>
    <cellStyle name="Comma 3 5 7 3" xfId="6859" xr:uid="{87961638-C180-43B8-951A-024687C031F5}"/>
    <cellStyle name="Comma 3 5 7 3 2" xfId="17393" xr:uid="{8CC93979-82B3-48C0-A554-ED5B45866BB0}"/>
    <cellStyle name="Comma 3 5 7 4" xfId="9487" xr:uid="{ED99031D-9539-4A11-A661-4BC45A65A2D4}"/>
    <cellStyle name="Comma 3 5 7 4 2" xfId="20021" xr:uid="{67F09024-68C2-432E-AD21-173CDC5A8DD6}"/>
    <cellStyle name="Comma 3 5 7 5" xfId="12114" xr:uid="{5D77D774-B246-4AE1-906C-A9C606379612}"/>
    <cellStyle name="Comma 3 5 7 5 2" xfId="22648" xr:uid="{65040D13-8F35-494E-BD45-FBE7BBB2BE50}"/>
    <cellStyle name="Comma 3 5 7 6" xfId="14766" xr:uid="{E0217106-699E-42C8-BC7C-75F8E287AD68}"/>
    <cellStyle name="Comma 3 5 7 7" xfId="4226" xr:uid="{BCAF493D-999A-4EE8-95E0-2455CB9ABFF8}"/>
    <cellStyle name="Comma 3 5 8" xfId="1496" xr:uid="{00000000-0005-0000-0000-0000F0050000}"/>
    <cellStyle name="Comma 3 5 8 2" xfId="6861" xr:uid="{56758EE2-9DFC-4160-938E-D097035FEB8A}"/>
    <cellStyle name="Comma 3 5 8 2 2" xfId="17395" xr:uid="{77C3B989-0770-4949-B96E-09D08E2461FF}"/>
    <cellStyle name="Comma 3 5 8 3" xfId="9489" xr:uid="{82BEFAC5-FF43-4AE6-A7CF-1B3FBCB1EEFF}"/>
    <cellStyle name="Comma 3 5 8 3 2" xfId="20023" xr:uid="{670326F1-B8D9-4B1C-886A-D038F11BD203}"/>
    <cellStyle name="Comma 3 5 8 4" xfId="12116" xr:uid="{20097846-4AB5-4CD2-A0F3-A0E91BF967E1}"/>
    <cellStyle name="Comma 3 5 8 4 2" xfId="22650" xr:uid="{DFDA0AE1-048C-4E6B-A2C7-435F352F963A}"/>
    <cellStyle name="Comma 3 5 8 5" xfId="14768" xr:uid="{7CC99792-3B50-4349-B4A7-120D87FC68A0}"/>
    <cellStyle name="Comma 3 5 8 6" xfId="4228" xr:uid="{95CD3ADD-7736-42BF-A685-2D8064477896}"/>
    <cellStyle name="Comma 3 5 9" xfId="1497" xr:uid="{00000000-0005-0000-0000-0000F1050000}"/>
    <cellStyle name="Comma 3 5 9 2" xfId="6862" xr:uid="{2F5BAF02-2738-457F-B860-8595FEF61FE9}"/>
    <cellStyle name="Comma 3 5 9 2 2" xfId="17396" xr:uid="{2EF9A156-82FA-4063-BC12-CDCCA5503060}"/>
    <cellStyle name="Comma 3 5 9 3" xfId="9490" xr:uid="{34C9F2AA-B5E4-4C53-A65B-438954C9AE74}"/>
    <cellStyle name="Comma 3 5 9 3 2" xfId="20024" xr:uid="{7C3EE60E-C928-448C-A700-635FA51CAC1A}"/>
    <cellStyle name="Comma 3 5 9 4" xfId="12117" xr:uid="{57537CAE-DA3E-4DF8-865D-C3CA2D01760E}"/>
    <cellStyle name="Comma 3 5 9 4 2" xfId="22651" xr:uid="{3F525DB3-088E-4FD7-A9AA-288982FB8820}"/>
    <cellStyle name="Comma 3 5 9 5" xfId="14769" xr:uid="{784D8646-3F16-49FA-98EF-39EF3B75CFA4}"/>
    <cellStyle name="Comma 3 5 9 6" xfId="4229" xr:uid="{69C1DF59-3A88-4DEB-98C4-DB01C1E0EBB8}"/>
    <cellStyle name="Comma 3 6" xfId="1498" xr:uid="{00000000-0005-0000-0000-0000F2050000}"/>
    <cellStyle name="Comma 3 6 2" xfId="1499" xr:uid="{00000000-0005-0000-0000-0000F3050000}"/>
    <cellStyle name="Comma 3 6 2 2" xfId="1500" xr:uid="{00000000-0005-0000-0000-0000F4050000}"/>
    <cellStyle name="Comma 3 6 2 2 2" xfId="6865" xr:uid="{5F90ABF4-D8D3-44A8-BEC3-6B8BB84B6053}"/>
    <cellStyle name="Comma 3 6 2 2 2 2" xfId="17399" xr:uid="{6B7C1D2F-9746-4D6D-B324-82ADC107E7DC}"/>
    <cellStyle name="Comma 3 6 2 2 3" xfId="9493" xr:uid="{53B6EAA3-757D-4C9A-8907-1F0316CBA555}"/>
    <cellStyle name="Comma 3 6 2 2 3 2" xfId="20027" xr:uid="{C9C5D34B-E63F-4489-BB31-FCCBAAA85379}"/>
    <cellStyle name="Comma 3 6 2 2 4" xfId="12120" xr:uid="{CC77C405-A7FF-4EE0-89E6-5D232337C78F}"/>
    <cellStyle name="Comma 3 6 2 2 4 2" xfId="22654" xr:uid="{5864EDD7-6B0F-459E-A58B-F6C69FE1A530}"/>
    <cellStyle name="Comma 3 6 2 2 5" xfId="14772" xr:uid="{26461D96-30C8-4485-91EE-C39B59CC6B93}"/>
    <cellStyle name="Comma 3 6 2 2 6" xfId="4232" xr:uid="{F43AB34B-BAD3-43C6-BAD3-89B35B744EFA}"/>
    <cellStyle name="Comma 3 6 2 3" xfId="6864" xr:uid="{778D8A10-73BD-43AB-8374-9583ADBEABB0}"/>
    <cellStyle name="Comma 3 6 2 3 2" xfId="17398" xr:uid="{F9DC796A-984B-44B8-AC07-4AF4090A44B3}"/>
    <cellStyle name="Comma 3 6 2 4" xfId="9492" xr:uid="{38936890-FEFE-4DA9-99EE-0E35460FF222}"/>
    <cellStyle name="Comma 3 6 2 4 2" xfId="20026" xr:uid="{098B113A-0340-4BFB-A4F3-45635F41D74D}"/>
    <cellStyle name="Comma 3 6 2 5" xfId="12119" xr:uid="{73E72519-CB8A-49D2-867D-896ED2CCE096}"/>
    <cellStyle name="Comma 3 6 2 5 2" xfId="22653" xr:uid="{30DBD406-7D80-40F4-A2C1-39636DBF3CFB}"/>
    <cellStyle name="Comma 3 6 2 6" xfId="14771" xr:uid="{71EFC2CF-B527-4522-9817-D4FC8B207D42}"/>
    <cellStyle name="Comma 3 6 2 7" xfId="4231" xr:uid="{5BB0909C-88B7-4C0A-8B2C-88B94CC72AA1}"/>
    <cellStyle name="Comma 3 6 3" xfId="1501" xr:uid="{00000000-0005-0000-0000-0000F5050000}"/>
    <cellStyle name="Comma 3 6 3 2" xfId="6866" xr:uid="{D76D784A-6E93-461D-9BE1-E47C3569EF2A}"/>
    <cellStyle name="Comma 3 6 3 2 2" xfId="17400" xr:uid="{2C5E39D0-E6B5-40DD-9E5B-82FEC4BF0170}"/>
    <cellStyle name="Comma 3 6 3 3" xfId="9494" xr:uid="{E1E1254F-4B93-4619-88F5-49E870B3D79C}"/>
    <cellStyle name="Comma 3 6 3 3 2" xfId="20028" xr:uid="{5F20BBD9-34E6-4424-8D83-7F078F7EB860}"/>
    <cellStyle name="Comma 3 6 3 4" xfId="12121" xr:uid="{29976DDD-0BB4-42B6-851C-077DA4FAB790}"/>
    <cellStyle name="Comma 3 6 3 4 2" xfId="22655" xr:uid="{54DA6F07-B108-4BFE-843F-83A6D62D1880}"/>
    <cellStyle name="Comma 3 6 3 5" xfId="14773" xr:uid="{26D640FB-F824-4673-B07F-01FC9444114E}"/>
    <cellStyle name="Comma 3 6 3 6" xfId="4233" xr:uid="{D6A436BD-9842-4E36-8BA0-B72D84C95A60}"/>
    <cellStyle name="Comma 3 6 4" xfId="1502" xr:uid="{00000000-0005-0000-0000-0000F6050000}"/>
    <cellStyle name="Comma 3 6 4 2" xfId="6867" xr:uid="{2ACDF6A5-039F-4712-8794-CF7B1BE79267}"/>
    <cellStyle name="Comma 3 6 4 2 2" xfId="17401" xr:uid="{EAF5E095-C4C3-4173-9E88-1B57AD8FB871}"/>
    <cellStyle name="Comma 3 6 4 3" xfId="9495" xr:uid="{A7236A5B-1DB8-4354-8239-5005003CE2EC}"/>
    <cellStyle name="Comma 3 6 4 3 2" xfId="20029" xr:uid="{494E2263-EC72-4905-A5FF-23C3FAC88DC9}"/>
    <cellStyle name="Comma 3 6 4 4" xfId="12122" xr:uid="{D8854E79-2CF5-48F5-BFAE-4538A7D734A6}"/>
    <cellStyle name="Comma 3 6 4 4 2" xfId="22656" xr:uid="{43C147DB-149A-467D-8A88-5A671B98AE7B}"/>
    <cellStyle name="Comma 3 6 4 5" xfId="14774" xr:uid="{F84DA6EF-7B22-49D2-A435-078AA5AB62DD}"/>
    <cellStyle name="Comma 3 6 4 6" xfId="4234" xr:uid="{A830FDDC-9EC6-476F-82A3-F376C1D7CE8D}"/>
    <cellStyle name="Comma 3 6 5" xfId="6863" xr:uid="{A9022B2D-6211-4AA0-8205-9FAABE125475}"/>
    <cellStyle name="Comma 3 6 5 2" xfId="17397" xr:uid="{59A08F39-2DED-443D-AF4B-791ACB31EDAF}"/>
    <cellStyle name="Comma 3 6 6" xfId="9491" xr:uid="{6E085C87-F38B-4A52-A0EF-008E73CB5251}"/>
    <cellStyle name="Comma 3 6 6 2" xfId="20025" xr:uid="{5BC2CB92-DA22-40C5-88F1-DF35240A1C33}"/>
    <cellStyle name="Comma 3 6 7" xfId="12118" xr:uid="{E16327C1-E977-49A3-B304-8FD3B216430E}"/>
    <cellStyle name="Comma 3 6 7 2" xfId="22652" xr:uid="{88E96505-19DF-4E52-991B-D77E516F9CFC}"/>
    <cellStyle name="Comma 3 6 8" xfId="14770" xr:uid="{5106C53B-3656-42FA-A775-0356ED7F5B74}"/>
    <cellStyle name="Comma 3 6 9" xfId="4230" xr:uid="{8F3A6A0E-A93B-4C40-95AF-68BC013AA50B}"/>
    <cellStyle name="Comma 3 7" xfId="1503" xr:uid="{00000000-0005-0000-0000-0000F7050000}"/>
    <cellStyle name="Comma 3 7 2" xfId="1504" xr:uid="{00000000-0005-0000-0000-0000F8050000}"/>
    <cellStyle name="Comma 3 7 2 2" xfId="1505" xr:uid="{00000000-0005-0000-0000-0000F9050000}"/>
    <cellStyle name="Comma 3 7 2 2 2" xfId="6870" xr:uid="{B9E99062-6A0E-4709-A2C7-D23ACC2EC607}"/>
    <cellStyle name="Comma 3 7 2 2 2 2" xfId="17404" xr:uid="{4D6B04F8-1500-4023-A345-AA225012CFDF}"/>
    <cellStyle name="Comma 3 7 2 2 3" xfId="9498" xr:uid="{26CFDBCA-1ABE-47E9-B690-BC4192683F80}"/>
    <cellStyle name="Comma 3 7 2 2 3 2" xfId="20032" xr:uid="{51F66961-D912-40A3-9E8B-0856A0247490}"/>
    <cellStyle name="Comma 3 7 2 2 4" xfId="12125" xr:uid="{D271518F-59A0-40A1-8481-12586E58B1DB}"/>
    <cellStyle name="Comma 3 7 2 2 4 2" xfId="22659" xr:uid="{CE552AB7-0E90-432B-A888-A7DB536C31DF}"/>
    <cellStyle name="Comma 3 7 2 2 5" xfId="14777" xr:uid="{AE4784E4-A6D5-46D0-86C4-F7635CDB1B29}"/>
    <cellStyle name="Comma 3 7 2 2 6" xfId="4237" xr:uid="{1C093B6D-B91E-4C60-8303-A0DE1E120EB9}"/>
    <cellStyle name="Comma 3 7 2 3" xfId="6869" xr:uid="{FE76B671-4AE9-4474-AC38-0281F14D3B9C}"/>
    <cellStyle name="Comma 3 7 2 3 2" xfId="17403" xr:uid="{56D36CCB-59F0-4119-BD25-89B312D50CAF}"/>
    <cellStyle name="Comma 3 7 2 4" xfId="9497" xr:uid="{168CF09D-AE26-4CAF-9D78-E06BB426A269}"/>
    <cellStyle name="Comma 3 7 2 4 2" xfId="20031" xr:uid="{E66A1CC6-6B34-4851-AFF4-30C44CD07166}"/>
    <cellStyle name="Comma 3 7 2 5" xfId="12124" xr:uid="{ECB70601-E86B-4D4E-9D60-7DF13621F5AA}"/>
    <cellStyle name="Comma 3 7 2 5 2" xfId="22658" xr:uid="{F09AD079-0267-465E-A0FE-7B78EE4E540A}"/>
    <cellStyle name="Comma 3 7 2 6" xfId="14776" xr:uid="{C66A24B6-22E6-4D79-8FBA-F9E72EA9DCFC}"/>
    <cellStyle name="Comma 3 7 2 7" xfId="4236" xr:uid="{530DE091-7D96-4B43-9A90-92D8C0A14932}"/>
    <cellStyle name="Comma 3 7 3" xfId="1506" xr:uid="{00000000-0005-0000-0000-0000FA050000}"/>
    <cellStyle name="Comma 3 7 3 2" xfId="6871" xr:uid="{21FC6AC4-7E19-4F3D-ABA7-94073026D110}"/>
    <cellStyle name="Comma 3 7 3 2 2" xfId="17405" xr:uid="{17EF41E4-FA7D-45BC-A069-96B02933B371}"/>
    <cellStyle name="Comma 3 7 3 3" xfId="9499" xr:uid="{AC284E62-73C0-46A1-AFC3-F999DAF9A502}"/>
    <cellStyle name="Comma 3 7 3 3 2" xfId="20033" xr:uid="{2F7F4579-0E5C-4DA6-A154-3AB73F51BAD7}"/>
    <cellStyle name="Comma 3 7 3 4" xfId="12126" xr:uid="{E7AC4814-84F0-439C-9E6C-6B1CAF837BA8}"/>
    <cellStyle name="Comma 3 7 3 4 2" xfId="22660" xr:uid="{5C3524F0-193E-42CA-A3E7-28BBBB369E78}"/>
    <cellStyle name="Comma 3 7 3 5" xfId="14778" xr:uid="{DE974859-161C-4FFB-A883-BF10D357434F}"/>
    <cellStyle name="Comma 3 7 3 6" xfId="4238" xr:uid="{8A00CBAF-790F-4EE6-9B91-FD2B01F1E764}"/>
    <cellStyle name="Comma 3 7 4" xfId="1507" xr:uid="{00000000-0005-0000-0000-0000FB050000}"/>
    <cellStyle name="Comma 3 7 4 2" xfId="6872" xr:uid="{91A982B7-75BA-46D9-8AE2-1F4888146933}"/>
    <cellStyle name="Comma 3 7 4 2 2" xfId="17406" xr:uid="{5A47ECBF-3FEE-4A27-B960-1114F8071F11}"/>
    <cellStyle name="Comma 3 7 4 3" xfId="9500" xr:uid="{439D1B2E-86B9-483F-8C75-A199C1080149}"/>
    <cellStyle name="Comma 3 7 4 3 2" xfId="20034" xr:uid="{A108A7F6-2233-4C34-92D0-E060139189CB}"/>
    <cellStyle name="Comma 3 7 4 4" xfId="12127" xr:uid="{EF4D928B-0CFF-4984-AD75-0CE7230DE054}"/>
    <cellStyle name="Comma 3 7 4 4 2" xfId="22661" xr:uid="{81EEC85B-DAAE-4430-8D1D-D0EE1ED1A6DD}"/>
    <cellStyle name="Comma 3 7 4 5" xfId="14779" xr:uid="{30BA199E-F31B-4CBD-8276-F1246E64F8FA}"/>
    <cellStyle name="Comma 3 7 4 6" xfId="4239" xr:uid="{616D2BA3-E8C4-43B3-BA98-FFDD569D2394}"/>
    <cellStyle name="Comma 3 7 5" xfId="6868" xr:uid="{9636A988-273E-413D-80AC-8243346FECD8}"/>
    <cellStyle name="Comma 3 7 5 2" xfId="17402" xr:uid="{DA674A0D-A9AD-4A02-A13A-DE79DF6F629C}"/>
    <cellStyle name="Comma 3 7 6" xfId="9496" xr:uid="{4DE57334-0564-480A-ABBD-8C1AA864DCBA}"/>
    <cellStyle name="Comma 3 7 6 2" xfId="20030" xr:uid="{33908636-C5BF-4ADB-ADEA-8C8F75B2FC40}"/>
    <cellStyle name="Comma 3 7 7" xfId="12123" xr:uid="{D9EC89F8-BF79-4BE7-AED8-FB876AA8AB73}"/>
    <cellStyle name="Comma 3 7 7 2" xfId="22657" xr:uid="{64C0C9EC-A721-45F6-B471-CBCC89A85BA0}"/>
    <cellStyle name="Comma 3 7 8" xfId="14775" xr:uid="{8C437307-8F6E-49B8-BF60-D8C12D357029}"/>
    <cellStyle name="Comma 3 7 9" xfId="4235" xr:uid="{743DD54B-4827-494F-8382-22858E49783B}"/>
    <cellStyle name="Comma 3 8" xfId="1508" xr:uid="{00000000-0005-0000-0000-0000FC050000}"/>
    <cellStyle name="Comma 3 8 2" xfId="1509" xr:uid="{00000000-0005-0000-0000-0000FD050000}"/>
    <cellStyle name="Comma 3 8 2 2" xfId="1510" xr:uid="{00000000-0005-0000-0000-0000FE050000}"/>
    <cellStyle name="Comma 3 8 2 2 2" xfId="6875" xr:uid="{89C1CEF7-4126-4D12-BB11-99784F54C0EB}"/>
    <cellStyle name="Comma 3 8 2 2 2 2" xfId="17409" xr:uid="{285198E1-C66A-4621-A49E-8212B76146C2}"/>
    <cellStyle name="Comma 3 8 2 2 3" xfId="9503" xr:uid="{FB159A91-00D0-42E9-BE48-C85A9EC92B8C}"/>
    <cellStyle name="Comma 3 8 2 2 3 2" xfId="20037" xr:uid="{23B4AD82-AE94-4851-BE01-46A69B036759}"/>
    <cellStyle name="Comma 3 8 2 2 4" xfId="12130" xr:uid="{1B7ABDD8-CC36-4C86-911F-3C08C6D01B34}"/>
    <cellStyle name="Comma 3 8 2 2 4 2" xfId="22664" xr:uid="{AC44DEB1-8CD1-4AEF-B9C4-7B76FEDAA828}"/>
    <cellStyle name="Comma 3 8 2 2 5" xfId="14782" xr:uid="{1FA4707D-FB20-4BB2-834D-A1D88705FDC1}"/>
    <cellStyle name="Comma 3 8 2 2 6" xfId="4242" xr:uid="{91F175D3-0B41-4309-B9C8-C6A5E2570874}"/>
    <cellStyle name="Comma 3 8 2 3" xfId="6874" xr:uid="{05C37297-2F55-4B6F-BE47-8FABEC0D5C5F}"/>
    <cellStyle name="Comma 3 8 2 3 2" xfId="17408" xr:uid="{59412044-185E-4BA6-9EAA-C28FE05687BE}"/>
    <cellStyle name="Comma 3 8 2 4" xfId="9502" xr:uid="{F528B56D-D254-47B9-9A76-75B4F41A74AB}"/>
    <cellStyle name="Comma 3 8 2 4 2" xfId="20036" xr:uid="{0EEE6852-0919-43F6-959C-278ADA3C234C}"/>
    <cellStyle name="Comma 3 8 2 5" xfId="12129" xr:uid="{575A31B0-802A-41E6-ADAA-0E4EDF91883F}"/>
    <cellStyle name="Comma 3 8 2 5 2" xfId="22663" xr:uid="{84EFC3B7-ECBC-4599-BB15-DAFA2DB091E5}"/>
    <cellStyle name="Comma 3 8 2 6" xfId="14781" xr:uid="{BA83B2C2-5919-4188-BDFA-EF9F5FAB9778}"/>
    <cellStyle name="Comma 3 8 2 7" xfId="4241" xr:uid="{FB047695-81F8-48B0-8C4F-D686FB2B4762}"/>
    <cellStyle name="Comma 3 8 3" xfId="1511" xr:uid="{00000000-0005-0000-0000-0000FF050000}"/>
    <cellStyle name="Comma 3 8 3 2" xfId="6876" xr:uid="{9ACF8CFE-091A-4A31-8BCD-683880D2C021}"/>
    <cellStyle name="Comma 3 8 3 2 2" xfId="17410" xr:uid="{6C22ADF2-F5BB-4ECA-81F7-384678CB04F4}"/>
    <cellStyle name="Comma 3 8 3 3" xfId="9504" xr:uid="{13B2A6BE-1A81-4104-BD8E-35D630BF60F8}"/>
    <cellStyle name="Comma 3 8 3 3 2" xfId="20038" xr:uid="{43C31DAE-675B-4695-98E0-25675AA1E30A}"/>
    <cellStyle name="Comma 3 8 3 4" xfId="12131" xr:uid="{64AED76A-C9E4-4B77-82B5-78B14FFC1324}"/>
    <cellStyle name="Comma 3 8 3 4 2" xfId="22665" xr:uid="{034395E0-8789-4445-8055-16E935E91437}"/>
    <cellStyle name="Comma 3 8 3 5" xfId="14783" xr:uid="{9B439130-13F5-4B11-B344-1AB5DADEC59B}"/>
    <cellStyle name="Comma 3 8 3 6" xfId="4243" xr:uid="{3F15B15A-971F-478E-BB09-61AA5ACD3E0C}"/>
    <cellStyle name="Comma 3 8 4" xfId="1512" xr:uid="{00000000-0005-0000-0000-000000060000}"/>
    <cellStyle name="Comma 3 8 4 2" xfId="6877" xr:uid="{589704E2-9BA5-4C57-AEF7-2247E31173E4}"/>
    <cellStyle name="Comma 3 8 4 2 2" xfId="17411" xr:uid="{20AC88A7-0F53-4BE1-8651-84AA19DE7965}"/>
    <cellStyle name="Comma 3 8 4 3" xfId="9505" xr:uid="{1F492288-F19D-408D-B0A0-40420820D44B}"/>
    <cellStyle name="Comma 3 8 4 3 2" xfId="20039" xr:uid="{C5B1FFE3-B970-42E5-A192-149BA23997FA}"/>
    <cellStyle name="Comma 3 8 4 4" xfId="12132" xr:uid="{BB1F0729-60ED-4744-93A5-1783EDDA7899}"/>
    <cellStyle name="Comma 3 8 4 4 2" xfId="22666" xr:uid="{AC08A30F-6DC8-4168-A0D6-D563B2983FD7}"/>
    <cellStyle name="Comma 3 8 4 5" xfId="14784" xr:uid="{C44563DC-0026-47D5-B812-C37D23487615}"/>
    <cellStyle name="Comma 3 8 4 6" xfId="4244" xr:uid="{E3CD4A2D-BAEB-4C92-B5C0-E8C9677C1750}"/>
    <cellStyle name="Comma 3 8 5" xfId="6873" xr:uid="{6F8E852A-796D-4C3E-A137-9BE407ACF4E0}"/>
    <cellStyle name="Comma 3 8 5 2" xfId="17407" xr:uid="{397872AE-7828-499D-9311-ED480CDBBE37}"/>
    <cellStyle name="Comma 3 8 6" xfId="9501" xr:uid="{646A9059-77C1-4952-ACD8-954B2C0846CA}"/>
    <cellStyle name="Comma 3 8 6 2" xfId="20035" xr:uid="{469D370F-E204-4E3A-9374-FE9ADB720A3E}"/>
    <cellStyle name="Comma 3 8 7" xfId="12128" xr:uid="{07E46554-F151-45DA-9192-2F4A43FF04D7}"/>
    <cellStyle name="Comma 3 8 7 2" xfId="22662" xr:uid="{56706546-ED4A-4517-B030-FEF13250CB23}"/>
    <cellStyle name="Comma 3 8 8" xfId="14780" xr:uid="{A5604914-9ADB-4EC9-9477-E309EADCEA24}"/>
    <cellStyle name="Comma 3 8 9" xfId="4240" xr:uid="{B26D4AB9-CD17-4BC3-9E68-E438C32EE6D6}"/>
    <cellStyle name="Comma 3 9" xfId="1513" xr:uid="{00000000-0005-0000-0000-000001060000}"/>
    <cellStyle name="Comma 3 9 2" xfId="1514" xr:uid="{00000000-0005-0000-0000-000002060000}"/>
    <cellStyle name="Comma 3 9 2 2" xfId="1515" xr:uid="{00000000-0005-0000-0000-000003060000}"/>
    <cellStyle name="Comma 3 9 2 2 2" xfId="6880" xr:uid="{2E94D597-C186-45C8-BF4D-4A07329ED0FC}"/>
    <cellStyle name="Comma 3 9 2 2 2 2" xfId="17414" xr:uid="{7D4828DE-E92D-4E98-8B3E-C9E11A5A007C}"/>
    <cellStyle name="Comma 3 9 2 2 3" xfId="9508" xr:uid="{7FE31356-1F6E-45A5-B4CA-2E03DAA818B6}"/>
    <cellStyle name="Comma 3 9 2 2 3 2" xfId="20042" xr:uid="{41216133-3B39-43F9-9DC3-D83DDD2663A4}"/>
    <cellStyle name="Comma 3 9 2 2 4" xfId="12135" xr:uid="{EE1902D4-1CA3-41AA-9175-47613C5E5F55}"/>
    <cellStyle name="Comma 3 9 2 2 4 2" xfId="22669" xr:uid="{9CBEF66F-B2CB-4C7D-93BE-96342FE42141}"/>
    <cellStyle name="Comma 3 9 2 2 5" xfId="14787" xr:uid="{9845E5BE-ADBC-4EBF-B7FD-102D80361848}"/>
    <cellStyle name="Comma 3 9 2 2 6" xfId="4247" xr:uid="{013BFB96-F07A-4BE2-ADE0-1FDF6B4904F7}"/>
    <cellStyle name="Comma 3 9 2 3" xfId="6879" xr:uid="{1887BC64-E795-471C-9137-2B6F2FA0A371}"/>
    <cellStyle name="Comma 3 9 2 3 2" xfId="17413" xr:uid="{26148EF8-BFF6-4F01-BB17-DDB18C99C533}"/>
    <cellStyle name="Comma 3 9 2 4" xfId="9507" xr:uid="{C4514643-65E6-4769-A1BA-63A9CCF48271}"/>
    <cellStyle name="Comma 3 9 2 4 2" xfId="20041" xr:uid="{FA2CA804-98A9-4622-BCD8-ACE763657878}"/>
    <cellStyle name="Comma 3 9 2 5" xfId="12134" xr:uid="{E09E2D88-7142-42F0-9473-AD8F62214E71}"/>
    <cellStyle name="Comma 3 9 2 5 2" xfId="22668" xr:uid="{9A65CC37-EDC7-49C2-9541-F3EE1E672290}"/>
    <cellStyle name="Comma 3 9 2 6" xfId="14786" xr:uid="{E059BAC3-FA45-4206-9F22-A853C49A846E}"/>
    <cellStyle name="Comma 3 9 2 7" xfId="4246" xr:uid="{E17BBB9B-6721-465B-9875-534A113FF929}"/>
    <cellStyle name="Comma 3 9 3" xfId="1516" xr:uid="{00000000-0005-0000-0000-000004060000}"/>
    <cellStyle name="Comma 3 9 3 2" xfId="6881" xr:uid="{D06EBAC5-A1B4-4542-8792-3B2C2DB657B5}"/>
    <cellStyle name="Comma 3 9 3 2 2" xfId="17415" xr:uid="{BED4BE96-EFC1-4D30-AC07-940319B5926F}"/>
    <cellStyle name="Comma 3 9 3 3" xfId="9509" xr:uid="{59477BBB-0A5D-4F0C-8408-06BB31C60BEC}"/>
    <cellStyle name="Comma 3 9 3 3 2" xfId="20043" xr:uid="{7A76E8F2-675B-4BC4-BBF7-F7F489687B34}"/>
    <cellStyle name="Comma 3 9 3 4" xfId="12136" xr:uid="{AE39CF54-3FFC-467D-B422-46E22A9BC024}"/>
    <cellStyle name="Comma 3 9 3 4 2" xfId="22670" xr:uid="{8F873801-2D23-4D91-9482-DE5EAE8B6E7F}"/>
    <cellStyle name="Comma 3 9 3 5" xfId="14788" xr:uid="{C8DF6F4E-6FB4-4639-9F41-836884717376}"/>
    <cellStyle name="Comma 3 9 3 6" xfId="4248" xr:uid="{A589FB48-493D-445B-B6CC-B483A9029AA4}"/>
    <cellStyle name="Comma 3 9 4" xfId="1517" xr:uid="{00000000-0005-0000-0000-000005060000}"/>
    <cellStyle name="Comma 3 9 4 2" xfId="6882" xr:uid="{C6377CF3-F4B8-45DA-B31F-68AD64FED22A}"/>
    <cellStyle name="Comma 3 9 4 2 2" xfId="17416" xr:uid="{B00C0699-5EC9-4CE8-96D7-66A321B4AB17}"/>
    <cellStyle name="Comma 3 9 4 3" xfId="9510" xr:uid="{45274478-9526-4E93-9475-C704159D6BAB}"/>
    <cellStyle name="Comma 3 9 4 3 2" xfId="20044" xr:uid="{CBCE0067-9112-4C01-84E9-FBF661DD6AE1}"/>
    <cellStyle name="Comma 3 9 4 4" xfId="12137" xr:uid="{827B720F-6D28-48E9-8C90-5B9CEF6E356D}"/>
    <cellStyle name="Comma 3 9 4 4 2" xfId="22671" xr:uid="{10FAFBAF-B69A-4CB9-BA96-A5B1B6B34273}"/>
    <cellStyle name="Comma 3 9 4 5" xfId="14789" xr:uid="{2B8F5B58-E4A7-4A08-B3D8-91CB5F158BB8}"/>
    <cellStyle name="Comma 3 9 4 6" xfId="4249" xr:uid="{31F03C14-8E71-417F-8D6E-E71BABCFC8CE}"/>
    <cellStyle name="Comma 3 9 5" xfId="6878" xr:uid="{26F614B9-3B36-4359-9C78-1722B1CCDAA3}"/>
    <cellStyle name="Comma 3 9 5 2" xfId="17412" xr:uid="{2CC06A5C-C351-4D6A-8EF7-91E1A8300E6E}"/>
    <cellStyle name="Comma 3 9 6" xfId="9506" xr:uid="{6C8A39D5-8161-411B-A775-D2993AA20D07}"/>
    <cellStyle name="Comma 3 9 6 2" xfId="20040" xr:uid="{4BAA1A38-1A02-471F-B59B-89741CD8A1A7}"/>
    <cellStyle name="Comma 3 9 7" xfId="12133" xr:uid="{61D47022-EFF3-4A42-95E1-E4B81B3522CC}"/>
    <cellStyle name="Comma 3 9 7 2" xfId="22667" xr:uid="{957D4C3E-F44D-4D7F-889D-3C790EFC9F72}"/>
    <cellStyle name="Comma 3 9 8" xfId="14785" xr:uid="{D59550B6-09D0-4C24-9754-A143AD511CB7}"/>
    <cellStyle name="Comma 3 9 9" xfId="4245" xr:uid="{0A833417-423B-4ECC-B064-7339548A437C}"/>
    <cellStyle name="Comma 4" xfId="79" xr:uid="{00000000-0005-0000-0000-000006060000}"/>
    <cellStyle name="Comma 4 10" xfId="1519" xr:uid="{00000000-0005-0000-0000-000007060000}"/>
    <cellStyle name="Comma 4 10 2" xfId="1520" xr:uid="{00000000-0005-0000-0000-000008060000}"/>
    <cellStyle name="Comma 4 10 2 2" xfId="6885" xr:uid="{901D89B6-B4A6-4288-90BE-ADF080CDBB50}"/>
    <cellStyle name="Comma 4 10 2 2 2" xfId="17419" xr:uid="{AC3E18AD-D9A4-48FC-99A2-E51698B39C36}"/>
    <cellStyle name="Comma 4 10 2 3" xfId="9513" xr:uid="{896CA0DF-63FF-4AEA-831C-C11A21171FAF}"/>
    <cellStyle name="Comma 4 10 2 3 2" xfId="20047" xr:uid="{F8A7F88A-823D-4025-A962-BF8672D6558A}"/>
    <cellStyle name="Comma 4 10 2 4" xfId="12140" xr:uid="{863EC31D-5905-4E02-8676-93AC386E6827}"/>
    <cellStyle name="Comma 4 10 2 4 2" xfId="22674" xr:uid="{DAA3EA88-E70A-4279-8297-ACBFB2C21A8E}"/>
    <cellStyle name="Comma 4 10 2 5" xfId="14792" xr:uid="{A58A4939-0238-4824-BB18-BF7DE7E9D0BE}"/>
    <cellStyle name="Comma 4 10 2 6" xfId="4252" xr:uid="{A61144CC-C152-46B7-AEF9-A6B6E8C0B1F9}"/>
    <cellStyle name="Comma 4 10 3" xfId="1521" xr:uid="{00000000-0005-0000-0000-000009060000}"/>
    <cellStyle name="Comma 4 10 3 2" xfId="6886" xr:uid="{69E20002-7A47-41E1-B199-4A15F7BC801C}"/>
    <cellStyle name="Comma 4 10 3 2 2" xfId="17420" xr:uid="{CD8CF70F-9130-49EB-B58E-C39403EA6D83}"/>
    <cellStyle name="Comma 4 10 3 3" xfId="9514" xr:uid="{FEA8F69E-13D8-4416-82EF-FDE19DB9C7C0}"/>
    <cellStyle name="Comma 4 10 3 3 2" xfId="20048" xr:uid="{D17EBDCF-2362-4EC4-B638-767F40AFA236}"/>
    <cellStyle name="Comma 4 10 3 4" xfId="12141" xr:uid="{33113EF0-F1B3-4D69-91C4-F3D95DFA8108}"/>
    <cellStyle name="Comma 4 10 3 4 2" xfId="22675" xr:uid="{EC77053A-B142-4EA1-A6F4-B8B7B44B86B3}"/>
    <cellStyle name="Comma 4 10 3 5" xfId="14793" xr:uid="{CE900464-E180-4592-9A10-C3D2FB0530BD}"/>
    <cellStyle name="Comma 4 10 3 6" xfId="4253" xr:uid="{F9A95EF2-95E4-4147-87DA-61889FBC592E}"/>
    <cellStyle name="Comma 4 10 4" xfId="6884" xr:uid="{B070177D-0D4E-4278-AEC3-2E21BFF3928C}"/>
    <cellStyle name="Comma 4 10 4 2" xfId="17418" xr:uid="{EDC6C05D-F177-4007-9417-87D732D89709}"/>
    <cellStyle name="Comma 4 10 5" xfId="9512" xr:uid="{45B99936-3C12-4E8A-9CC1-68B5EA5B6F6B}"/>
    <cellStyle name="Comma 4 10 5 2" xfId="20046" xr:uid="{B60BF4C1-7B55-4FE1-B69E-59D5223C11B7}"/>
    <cellStyle name="Comma 4 10 6" xfId="12139" xr:uid="{0E8EEF34-5B6D-4205-8E71-E8B3BEE83557}"/>
    <cellStyle name="Comma 4 10 6 2" xfId="22673" xr:uid="{DF423B92-4427-4E80-B3FF-03FBCB7354DC}"/>
    <cellStyle name="Comma 4 10 7" xfId="14791" xr:uid="{B1AF9733-8F68-4C21-9E91-B572E2ED7953}"/>
    <cellStyle name="Comma 4 10 8" xfId="4251" xr:uid="{325EE378-C2B4-46B8-B249-A0194F507BE2}"/>
    <cellStyle name="Comma 4 11" xfId="1522" xr:uid="{00000000-0005-0000-0000-00000A060000}"/>
    <cellStyle name="Comma 4 11 2" xfId="1523" xr:uid="{00000000-0005-0000-0000-00000B060000}"/>
    <cellStyle name="Comma 4 11 2 2" xfId="6888" xr:uid="{D06333E5-176E-4C03-8985-967F32EE0BFA}"/>
    <cellStyle name="Comma 4 11 2 2 2" xfId="17422" xr:uid="{58803E1A-E5DC-4672-A00F-28E1BDA85185}"/>
    <cellStyle name="Comma 4 11 2 3" xfId="9516" xr:uid="{42B020ED-0C9A-4FFE-BDEF-86A8BE303701}"/>
    <cellStyle name="Comma 4 11 2 3 2" xfId="20050" xr:uid="{8AEE7A02-FB8B-40F0-A945-3DA4CD432F35}"/>
    <cellStyle name="Comma 4 11 2 4" xfId="12143" xr:uid="{F120A933-1553-4487-83BE-5AA4F38340DE}"/>
    <cellStyle name="Comma 4 11 2 4 2" xfId="22677" xr:uid="{18BF2235-FD9C-49F2-8948-84E54A20A78A}"/>
    <cellStyle name="Comma 4 11 2 5" xfId="14795" xr:uid="{F0865692-8B91-4F04-8ACC-5083FD58820D}"/>
    <cellStyle name="Comma 4 11 2 6" xfId="4255" xr:uid="{3BE4C6C5-202A-479F-8566-B85A88949D00}"/>
    <cellStyle name="Comma 4 11 3" xfId="6887" xr:uid="{CE0FE354-51E8-4C95-BFAA-150B47685A32}"/>
    <cellStyle name="Comma 4 11 3 2" xfId="17421" xr:uid="{03ADBB79-971B-4673-AF57-C2C4C5B39847}"/>
    <cellStyle name="Comma 4 11 4" xfId="9515" xr:uid="{F4318869-6E97-4D5B-9009-62F95CEC0EB1}"/>
    <cellStyle name="Comma 4 11 4 2" xfId="20049" xr:uid="{902EE489-ACBE-4BDC-B42A-B682E1AF1911}"/>
    <cellStyle name="Comma 4 11 5" xfId="12142" xr:uid="{E9AE26A5-AA26-480E-9361-C60B46A52065}"/>
    <cellStyle name="Comma 4 11 5 2" xfId="22676" xr:uid="{9C8F7B05-338C-47D5-84E6-8BC534CD9E1C}"/>
    <cellStyle name="Comma 4 11 6" xfId="14794" xr:uid="{41C8B83D-6B87-4632-91CD-FAA8E34D5B01}"/>
    <cellStyle name="Comma 4 11 7" xfId="4254" xr:uid="{9CAF57AA-0B87-4918-B65B-EA2C0CCC2930}"/>
    <cellStyle name="Comma 4 12" xfId="1524" xr:uid="{00000000-0005-0000-0000-00000C060000}"/>
    <cellStyle name="Comma 4 12 2" xfId="6889" xr:uid="{DED54794-359B-4E2B-8654-F362689DD126}"/>
    <cellStyle name="Comma 4 12 2 2" xfId="17423" xr:uid="{B0340AAF-1610-4C4B-AA45-6343C46D84B5}"/>
    <cellStyle name="Comma 4 12 3" xfId="9517" xr:uid="{F9614419-4D8C-479B-8CA1-7B50CA0ED531}"/>
    <cellStyle name="Comma 4 12 3 2" xfId="20051" xr:uid="{B6CE6AF7-3BFB-4733-92B5-0FA9E5F5FBB1}"/>
    <cellStyle name="Comma 4 12 4" xfId="12144" xr:uid="{6D5A0DF8-7086-42BF-8E60-AD9A4D86F054}"/>
    <cellStyle name="Comma 4 12 4 2" xfId="22678" xr:uid="{5ADB36DA-D355-4304-9922-37EE57C1C80C}"/>
    <cellStyle name="Comma 4 12 5" xfId="14796" xr:uid="{FD5B0C80-5923-4B7B-8B9A-396C34C0D984}"/>
    <cellStyle name="Comma 4 12 6" xfId="4256" xr:uid="{3700CC67-F2ED-4C70-962D-F6C7C96B4DD6}"/>
    <cellStyle name="Comma 4 13" xfId="1525" xr:uid="{00000000-0005-0000-0000-00000D060000}"/>
    <cellStyle name="Comma 4 13 2" xfId="6890" xr:uid="{C6964E0D-97A4-46C8-BCE4-C913F8C136E0}"/>
    <cellStyle name="Comma 4 13 2 2" xfId="17424" xr:uid="{FD5331AA-A7FC-457A-B9D5-6576F984C09F}"/>
    <cellStyle name="Comma 4 13 3" xfId="9518" xr:uid="{8317EFEA-9AF7-4B51-A74D-6A061B86671D}"/>
    <cellStyle name="Comma 4 13 3 2" xfId="20052" xr:uid="{302B274C-98CB-47A2-B6DF-0D780A881465}"/>
    <cellStyle name="Comma 4 13 4" xfId="12145" xr:uid="{8D34B524-52AB-4FD6-A0C2-F229063B89DB}"/>
    <cellStyle name="Comma 4 13 4 2" xfId="22679" xr:uid="{8A48D9EA-2774-4B99-B494-56CC769F86F5}"/>
    <cellStyle name="Comma 4 13 5" xfId="14797" xr:uid="{97227C64-F973-4AB0-A60C-552B8790B704}"/>
    <cellStyle name="Comma 4 13 6" xfId="4257" xr:uid="{3DE8AE95-CD8E-4E5A-B057-641F2B2E2912}"/>
    <cellStyle name="Comma 4 14" xfId="2596" xr:uid="{00000000-0005-0000-0000-00000E060000}"/>
    <cellStyle name="Comma 4 14 2" xfId="7920" xr:uid="{623FDABF-4A6F-442F-8ABF-08E820149DCC}"/>
    <cellStyle name="Comma 4 14 2 2" xfId="18454" xr:uid="{00BF4655-7D1F-48D2-8951-2FF30198737A}"/>
    <cellStyle name="Comma 4 14 3" xfId="10548" xr:uid="{4B3D7ACD-FC8C-4B63-934E-4B610E835FA6}"/>
    <cellStyle name="Comma 4 14 3 2" xfId="21082" xr:uid="{29E3F5D9-2B90-4DA3-BCA1-8B084AC5235C}"/>
    <cellStyle name="Comma 4 14 4" xfId="13175" xr:uid="{79F2827F-D161-4E6A-AC5E-D74D51A5F7B8}"/>
    <cellStyle name="Comma 4 14 4 2" xfId="23709" xr:uid="{795E2FA4-57CC-4E43-B8F4-1F632E0DDFBB}"/>
    <cellStyle name="Comma 4 14 5" xfId="15827" xr:uid="{C9A621A8-AC95-4C85-9E1C-062E208DB5E8}"/>
    <cellStyle name="Comma 4 14 6" xfId="5288" xr:uid="{0B6EC434-6B65-4FD5-9EF6-FA135B9BE521}"/>
    <cellStyle name="Comma 4 15" xfId="2655" xr:uid="{00000000-0005-0000-0000-00000F060000}"/>
    <cellStyle name="Comma 4 15 2" xfId="7974" xr:uid="{F836E504-AC4A-4FC3-8AA1-51CCD1CE4E94}"/>
    <cellStyle name="Comma 4 15 2 2" xfId="18508" xr:uid="{CC63CE32-4E8A-4A35-A932-1200A79A6EE7}"/>
    <cellStyle name="Comma 4 15 3" xfId="10602" xr:uid="{A618D847-4BA1-4803-8680-355E5F677D3F}"/>
    <cellStyle name="Comma 4 15 3 2" xfId="21136" xr:uid="{18E679A8-E2AA-4055-9582-59D3174BC5C0}"/>
    <cellStyle name="Comma 4 15 4" xfId="13229" xr:uid="{CCCB51E1-7600-418A-8B8D-8235C893DC4B}"/>
    <cellStyle name="Comma 4 15 4 2" xfId="23763" xr:uid="{CBC75D63-2CE7-474B-8906-AB7BB6C19F9E}"/>
    <cellStyle name="Comma 4 15 5" xfId="15881" xr:uid="{5A06025F-FD60-4D78-B179-84D92643718A}"/>
    <cellStyle name="Comma 4 15 6" xfId="5342" xr:uid="{6BED6456-6243-449F-9282-6E9FC93D0F2C}"/>
    <cellStyle name="Comma 4 16" xfId="1518" xr:uid="{00000000-0005-0000-0000-000010060000}"/>
    <cellStyle name="Comma 4 16 2" xfId="6883" xr:uid="{F1782899-71FC-4324-9BF0-FAC169082B0E}"/>
    <cellStyle name="Comma 4 16 2 2" xfId="17417" xr:uid="{D3840313-A107-48CD-9F82-9B54942BF313}"/>
    <cellStyle name="Comma 4 16 3" xfId="9511" xr:uid="{3D0B22F4-906A-4999-9B7E-530AB7F3D62C}"/>
    <cellStyle name="Comma 4 16 3 2" xfId="20045" xr:uid="{7C2E8DCF-F547-493E-AB76-7BA6F8DFF603}"/>
    <cellStyle name="Comma 4 16 4" xfId="12138" xr:uid="{B7055DA7-C4AC-4910-A7F7-891AC8D85C17}"/>
    <cellStyle name="Comma 4 16 4 2" xfId="22672" xr:uid="{D4A366AE-D6DD-4597-B8E2-37E4C045DA75}"/>
    <cellStyle name="Comma 4 16 5" xfId="14790" xr:uid="{E93532FD-A33C-4458-814C-98D4FB183D9F}"/>
    <cellStyle name="Comma 4 16 6" xfId="4250" xr:uid="{B5602248-28F7-410C-814F-1123C61BC552}"/>
    <cellStyle name="Comma 4 17" xfId="5455" xr:uid="{0F4B745E-9C34-4029-9D75-A8B77739E6DE}"/>
    <cellStyle name="Comma 4 17 2" xfId="15989" xr:uid="{43561267-5733-49AC-8BC0-C0A3C5598997}"/>
    <cellStyle name="Comma 4 18" xfId="8083" xr:uid="{AA5D229A-BF03-497F-9554-33EB96B1FD4A}"/>
    <cellStyle name="Comma 4 18 2" xfId="18617" xr:uid="{6BC454E7-235A-40D4-9AE0-9CBFD531A3B6}"/>
    <cellStyle name="Comma 4 19" xfId="10710" xr:uid="{59FD15EC-FC90-46F1-A58B-87FF432B1F69}"/>
    <cellStyle name="Comma 4 19 2" xfId="21244" xr:uid="{CC448A55-7ECE-4B06-83B0-AFEB46A0F459}"/>
    <cellStyle name="Comma 4 2" xfId="28" xr:uid="{00000000-0005-0000-0000-000011060000}"/>
    <cellStyle name="Comma 4 2 10" xfId="1527" xr:uid="{00000000-0005-0000-0000-000012060000}"/>
    <cellStyle name="Comma 4 2 10 2" xfId="1528" xr:uid="{00000000-0005-0000-0000-000013060000}"/>
    <cellStyle name="Comma 4 2 10 2 2" xfId="6893" xr:uid="{A38FA624-C4D4-449B-9EEB-4D84F804980E}"/>
    <cellStyle name="Comma 4 2 10 2 2 2" xfId="17427" xr:uid="{34E5D451-1177-4133-B5FC-95F5DF8DBB2C}"/>
    <cellStyle name="Comma 4 2 10 2 3" xfId="9521" xr:uid="{40A28570-36F6-421B-9840-C464958905F2}"/>
    <cellStyle name="Comma 4 2 10 2 3 2" xfId="20055" xr:uid="{0284C96B-7BA6-4087-913E-8C1734330986}"/>
    <cellStyle name="Comma 4 2 10 2 4" xfId="12148" xr:uid="{5A45AAE5-4066-416C-8B62-B8104DD2F7B1}"/>
    <cellStyle name="Comma 4 2 10 2 4 2" xfId="22682" xr:uid="{D6035884-C45B-4EBF-A086-7FF01611F5D2}"/>
    <cellStyle name="Comma 4 2 10 2 5" xfId="14800" xr:uid="{1C70AAF8-0289-4D5B-AAA2-E66E84925081}"/>
    <cellStyle name="Comma 4 2 10 2 6" xfId="4260" xr:uid="{8E895112-EDFC-4B30-BDCD-2D8CE54A87BF}"/>
    <cellStyle name="Comma 4 2 10 3" xfId="6892" xr:uid="{182D29FC-EC62-40FC-8270-C50B884D8B2C}"/>
    <cellStyle name="Comma 4 2 10 3 2" xfId="17426" xr:uid="{51D434AE-2996-43DD-9C07-96527E639BEC}"/>
    <cellStyle name="Comma 4 2 10 4" xfId="9520" xr:uid="{8936C686-7E4D-4228-9858-0EDF6E708EB3}"/>
    <cellStyle name="Comma 4 2 10 4 2" xfId="20054" xr:uid="{4CC8675F-D964-443B-9163-1E9FB9B8DCC5}"/>
    <cellStyle name="Comma 4 2 10 5" xfId="12147" xr:uid="{8CC2B7C0-B3FD-4500-8F9E-689E855AF551}"/>
    <cellStyle name="Comma 4 2 10 5 2" xfId="22681" xr:uid="{0BE1786C-1EDB-446A-B230-458212BD452C}"/>
    <cellStyle name="Comma 4 2 10 6" xfId="14799" xr:uid="{885574F5-7E4F-4925-B8D2-7D590963CB77}"/>
    <cellStyle name="Comma 4 2 10 7" xfId="4259" xr:uid="{8E56EE0D-420E-4BA1-BCF5-8F0104A73EA2}"/>
    <cellStyle name="Comma 4 2 11" xfId="1529" xr:uid="{00000000-0005-0000-0000-000014060000}"/>
    <cellStyle name="Comma 4 2 11 2" xfId="6894" xr:uid="{6F848185-77B0-4632-94C9-06AAA51E6D26}"/>
    <cellStyle name="Comma 4 2 11 2 2" xfId="17428" xr:uid="{6EE5B159-24D7-4B3A-B427-2592FD432CB0}"/>
    <cellStyle name="Comma 4 2 11 3" xfId="9522" xr:uid="{8CEAB76D-24C3-4D08-804C-D0A18087F9A9}"/>
    <cellStyle name="Comma 4 2 11 3 2" xfId="20056" xr:uid="{4E22205A-738B-4125-828F-93C5A894EAEA}"/>
    <cellStyle name="Comma 4 2 11 4" xfId="12149" xr:uid="{359155A5-BF37-4A5C-B9A9-4B44DEC53C1C}"/>
    <cellStyle name="Comma 4 2 11 4 2" xfId="22683" xr:uid="{64F08570-89C1-4F48-927A-A98C94FA2645}"/>
    <cellStyle name="Comma 4 2 11 5" xfId="14801" xr:uid="{A7593AE7-9070-46DA-9272-5ACC1131FCE4}"/>
    <cellStyle name="Comma 4 2 11 6" xfId="4261" xr:uid="{DAFE48A0-0E97-4B9C-9107-0E6230C87A69}"/>
    <cellStyle name="Comma 4 2 12" xfId="1530" xr:uid="{00000000-0005-0000-0000-000015060000}"/>
    <cellStyle name="Comma 4 2 12 2" xfId="6895" xr:uid="{A9E40ED8-6160-4D66-A9D9-D250364BD5CE}"/>
    <cellStyle name="Comma 4 2 12 2 2" xfId="17429" xr:uid="{0702D370-43A9-49C6-9C7F-84FCD9262E46}"/>
    <cellStyle name="Comma 4 2 12 3" xfId="9523" xr:uid="{B4B5C85F-A8F4-49A6-AE4A-A11A770426A4}"/>
    <cellStyle name="Comma 4 2 12 3 2" xfId="20057" xr:uid="{EAD552F3-486F-4590-A807-4699BC8C2438}"/>
    <cellStyle name="Comma 4 2 12 4" xfId="12150" xr:uid="{A7D1CCBA-A31E-4115-9D23-114AA425C03C}"/>
    <cellStyle name="Comma 4 2 12 4 2" xfId="22684" xr:uid="{7382DD5A-E0ED-4B85-BFFD-2C54683C9072}"/>
    <cellStyle name="Comma 4 2 12 5" xfId="14802" xr:uid="{6D8F6F28-4014-4E42-A98F-61C55456D2EC}"/>
    <cellStyle name="Comma 4 2 12 6" xfId="4262" xr:uid="{3E903443-398D-4E35-81F5-43247704852F}"/>
    <cellStyle name="Comma 4 2 13" xfId="1531" xr:uid="{00000000-0005-0000-0000-000016060000}"/>
    <cellStyle name="Comma 4 2 13 2" xfId="6896" xr:uid="{3EBACA2F-FC4C-48C9-9005-E9D4D3B49EAD}"/>
    <cellStyle name="Comma 4 2 13 2 2" xfId="17430" xr:uid="{EED0D47C-32BF-4B58-AF61-72732CEED756}"/>
    <cellStyle name="Comma 4 2 13 3" xfId="9524" xr:uid="{E781BE4E-EF48-41E9-94A4-9F7F0F2A7466}"/>
    <cellStyle name="Comma 4 2 13 3 2" xfId="20058" xr:uid="{77436543-8069-48A9-A5F8-03E86B6C7A42}"/>
    <cellStyle name="Comma 4 2 13 4" xfId="12151" xr:uid="{9B9CDD97-45F7-4DB9-9C06-71EB356F465B}"/>
    <cellStyle name="Comma 4 2 13 4 2" xfId="22685" xr:uid="{0655F69E-024F-4070-85AB-61702BEE3BF7}"/>
    <cellStyle name="Comma 4 2 13 5" xfId="14803" xr:uid="{A87367D3-2EC4-4AEA-A1E8-8893CB7533E2}"/>
    <cellStyle name="Comma 4 2 13 6" xfId="4263" xr:uid="{21FEFE03-A3FC-4AC1-8186-FA0A59AD7B95}"/>
    <cellStyle name="Comma 4 2 14" xfId="2569" xr:uid="{00000000-0005-0000-0000-000017060000}"/>
    <cellStyle name="Comma 4 2 14 2" xfId="7896" xr:uid="{D0811CCF-07CD-45F4-A42A-5445E7FB4938}"/>
    <cellStyle name="Comma 4 2 14 2 2" xfId="18430" xr:uid="{D66E127B-EDF4-45CB-9354-A5DA624ACC42}"/>
    <cellStyle name="Comma 4 2 14 3" xfId="10524" xr:uid="{8F022291-E676-4353-B6B8-2E56C811F028}"/>
    <cellStyle name="Comma 4 2 14 3 2" xfId="21058" xr:uid="{D019297D-FD6F-4FF7-85CA-74D7FB24C5F2}"/>
    <cellStyle name="Comma 4 2 14 4" xfId="13151" xr:uid="{519B9C28-6CAC-438C-B59D-573A33ECC2D7}"/>
    <cellStyle name="Comma 4 2 14 4 2" xfId="23685" xr:uid="{EEF9D146-376F-41ED-AE7C-25C71DD43513}"/>
    <cellStyle name="Comma 4 2 14 5" xfId="15803" xr:uid="{C64DA138-9967-49A2-A157-C3F085D0B895}"/>
    <cellStyle name="Comma 4 2 14 6" xfId="5263" xr:uid="{F162BF07-A0DE-4CBD-9304-EF172E7C00BC}"/>
    <cellStyle name="Comma 4 2 15" xfId="2631" xr:uid="{00000000-0005-0000-0000-000018060000}"/>
    <cellStyle name="Comma 4 2 15 2" xfId="7950" xr:uid="{A6C20636-7C66-4961-9624-8A96C0575625}"/>
    <cellStyle name="Comma 4 2 15 2 2" xfId="18484" xr:uid="{5DB9C91F-12E4-407C-A62A-0949FD9E5CF8}"/>
    <cellStyle name="Comma 4 2 15 3" xfId="10578" xr:uid="{AE0D222D-41E1-4E32-9287-E8B024B542D6}"/>
    <cellStyle name="Comma 4 2 15 3 2" xfId="21112" xr:uid="{4F8D896B-2D76-4793-B87F-FF7D6658BC4A}"/>
    <cellStyle name="Comma 4 2 15 4" xfId="13205" xr:uid="{CF799ACC-B54D-4012-8B6E-84668369F832}"/>
    <cellStyle name="Comma 4 2 15 4 2" xfId="23739" xr:uid="{E1267D74-9098-4A10-8C22-ABFB155849FC}"/>
    <cellStyle name="Comma 4 2 15 5" xfId="15857" xr:uid="{D215D2A3-5C66-4075-9F8F-B37640CE3CE5}"/>
    <cellStyle name="Comma 4 2 15 6" xfId="5318" xr:uid="{77F5A1A9-AE08-4522-85EA-EA4FA79E0F88}"/>
    <cellStyle name="Comma 4 2 16" xfId="1526" xr:uid="{00000000-0005-0000-0000-000019060000}"/>
    <cellStyle name="Comma 4 2 16 2" xfId="6891" xr:uid="{A74D9361-BFE7-4D97-B44A-7B3E4FDAFCB5}"/>
    <cellStyle name="Comma 4 2 16 2 2" xfId="17425" xr:uid="{9F4BCF8B-6EBC-4D61-B828-76C0522908E6}"/>
    <cellStyle name="Comma 4 2 16 3" xfId="9519" xr:uid="{544BAB44-8C7B-4A7B-8998-D640117B2999}"/>
    <cellStyle name="Comma 4 2 16 3 2" xfId="20053" xr:uid="{FE40C0C8-9837-4323-8726-33FFE920510C}"/>
    <cellStyle name="Comma 4 2 16 4" xfId="12146" xr:uid="{32529880-5251-452C-9A4D-2B27FA664D65}"/>
    <cellStyle name="Comma 4 2 16 4 2" xfId="22680" xr:uid="{158060D4-054C-4F96-8431-17A2E276C3F0}"/>
    <cellStyle name="Comma 4 2 16 5" xfId="14798" xr:uid="{F70C9406-3A53-4CE9-841C-2B3AD8CC054A}"/>
    <cellStyle name="Comma 4 2 16 6" xfId="4258" xr:uid="{93CC375E-0192-4F4B-9DD8-649EB722C21F}"/>
    <cellStyle name="Comma 4 2 17" xfId="5432" xr:uid="{E35F9856-A44C-4698-8E32-39A3EC8231F5}"/>
    <cellStyle name="Comma 4 2 17 2" xfId="15966" xr:uid="{A1B999D9-E00B-41EE-ACDC-214C273773A0}"/>
    <cellStyle name="Comma 4 2 18" xfId="8060" xr:uid="{DCFC3783-FB46-485A-8EDF-324683E34791}"/>
    <cellStyle name="Comma 4 2 18 2" xfId="18594" xr:uid="{451A2137-6ECC-436F-8AB6-3074FC0AAC77}"/>
    <cellStyle name="Comma 4 2 19" xfId="10687" xr:uid="{D771A963-B367-4AB9-BE61-D978202BEB89}"/>
    <cellStyle name="Comma 4 2 19 2" xfId="21221" xr:uid="{DA804A7B-67BA-467C-ACB0-7F75C19FA320}"/>
    <cellStyle name="Comma 4 2 2" xfId="39" xr:uid="{00000000-0005-0000-0000-00001A060000}"/>
    <cellStyle name="Comma 4 2 2 10" xfId="1533" xr:uid="{00000000-0005-0000-0000-00001B060000}"/>
    <cellStyle name="Comma 4 2 2 10 2" xfId="6898" xr:uid="{70AF13B4-7F55-42DA-A648-5A9F8214D0BE}"/>
    <cellStyle name="Comma 4 2 2 10 2 2" xfId="17432" xr:uid="{52E17F7D-02A0-40C1-9871-B73C239A7171}"/>
    <cellStyle name="Comma 4 2 2 10 3" xfId="9526" xr:uid="{072986EF-10D1-4923-8FAB-12B3229D6447}"/>
    <cellStyle name="Comma 4 2 2 10 3 2" xfId="20060" xr:uid="{3FA75F2E-F521-4525-ABF4-87A0C72C0F8A}"/>
    <cellStyle name="Comma 4 2 2 10 4" xfId="12153" xr:uid="{1DF61A2A-04CC-41B9-B54F-11A34217BCFF}"/>
    <cellStyle name="Comma 4 2 2 10 4 2" xfId="22687" xr:uid="{3A90EF27-4C1A-43CB-BBB2-C7A26DFEF702}"/>
    <cellStyle name="Comma 4 2 2 10 5" xfId="14805" xr:uid="{D2FFD767-D7FC-4C82-9AC2-E6846CDBE956}"/>
    <cellStyle name="Comma 4 2 2 10 6" xfId="4265" xr:uid="{ACE0D573-4335-4D84-8A4E-8EAC98E8DDA5}"/>
    <cellStyle name="Comma 4 2 2 11" xfId="2573" xr:uid="{00000000-0005-0000-0000-00001C060000}"/>
    <cellStyle name="Comma 4 2 2 11 2" xfId="7899" xr:uid="{9E7A5CAC-E29B-493E-881B-E424F026739D}"/>
    <cellStyle name="Comma 4 2 2 11 2 2" xfId="18433" xr:uid="{C2A2DF9E-273F-4BB5-B349-8DE51EAB064D}"/>
    <cellStyle name="Comma 4 2 2 11 3" xfId="10527" xr:uid="{30C78DB1-5A5E-4584-9091-C8E98F3BDE98}"/>
    <cellStyle name="Comma 4 2 2 11 3 2" xfId="21061" xr:uid="{3A7E1EFC-4CD5-49DD-A225-1E56CD8018BE}"/>
    <cellStyle name="Comma 4 2 2 11 4" xfId="13154" xr:uid="{FC225BDB-029D-488C-8B76-0C50E597C4A7}"/>
    <cellStyle name="Comma 4 2 2 11 4 2" xfId="23688" xr:uid="{B5CA6B84-B141-4A80-9E71-B958630536B3}"/>
    <cellStyle name="Comma 4 2 2 11 5" xfId="15806" xr:uid="{5E2521F9-D3EC-457B-B762-FC77F20F8E40}"/>
    <cellStyle name="Comma 4 2 2 11 6" xfId="5266" xr:uid="{2EC90B1A-FAB7-4974-B55A-D451E7002914}"/>
    <cellStyle name="Comma 4 2 2 12" xfId="2634" xr:uid="{00000000-0005-0000-0000-00001D060000}"/>
    <cellStyle name="Comma 4 2 2 12 2" xfId="7953" xr:uid="{21AE0E33-556E-4446-80A4-6564F79F1576}"/>
    <cellStyle name="Comma 4 2 2 12 2 2" xfId="18487" xr:uid="{8AABB9A2-B84B-404E-8B25-22EA4F4AE062}"/>
    <cellStyle name="Comma 4 2 2 12 3" xfId="10581" xr:uid="{42131040-41AD-4D43-A579-6503B29A2844}"/>
    <cellStyle name="Comma 4 2 2 12 3 2" xfId="21115" xr:uid="{BED9A650-46F1-4CE0-B9CC-20EF76A82FF5}"/>
    <cellStyle name="Comma 4 2 2 12 4" xfId="13208" xr:uid="{811E3530-FEE6-42BE-AD78-0466F064ECC8}"/>
    <cellStyle name="Comma 4 2 2 12 4 2" xfId="23742" xr:uid="{4BDA4677-577A-4360-98BE-7462868CE84A}"/>
    <cellStyle name="Comma 4 2 2 12 5" xfId="15860" xr:uid="{27D8877B-E561-4D3E-AF6B-8928A667022D}"/>
    <cellStyle name="Comma 4 2 2 12 6" xfId="5321" xr:uid="{BB6C5DE9-71B9-4DA4-8B1E-3956ED448904}"/>
    <cellStyle name="Comma 4 2 2 13" xfId="1532" xr:uid="{00000000-0005-0000-0000-00001E060000}"/>
    <cellStyle name="Comma 4 2 2 13 2" xfId="6897" xr:uid="{C34597C5-9427-4935-84C9-EACFDDE6B20D}"/>
    <cellStyle name="Comma 4 2 2 13 2 2" xfId="17431" xr:uid="{A1A4BB07-4474-47A2-9E70-F23E2D4E81C4}"/>
    <cellStyle name="Comma 4 2 2 13 3" xfId="9525" xr:uid="{D444E188-E2BE-4C6D-BDDB-C1A7CCE64688}"/>
    <cellStyle name="Comma 4 2 2 13 3 2" xfId="20059" xr:uid="{AB154B51-AAB8-41BF-B3D6-D3F4E1C68162}"/>
    <cellStyle name="Comma 4 2 2 13 4" xfId="12152" xr:uid="{3A221647-DD59-44A0-A210-FC8FCBA7BA2E}"/>
    <cellStyle name="Comma 4 2 2 13 4 2" xfId="22686" xr:uid="{EFE7C54B-B7DA-4C65-84D6-6D38E2217949}"/>
    <cellStyle name="Comma 4 2 2 13 5" xfId="14804" xr:uid="{B75416A1-3CBF-45F9-A211-E134393FABD5}"/>
    <cellStyle name="Comma 4 2 2 13 6" xfId="4264" xr:uid="{C1395D23-F48B-4D72-BAE1-92A0D59A2B5F}"/>
    <cellStyle name="Comma 4 2 2 14" xfId="5435" xr:uid="{1D96C963-F550-442F-A6ED-8840AB76C090}"/>
    <cellStyle name="Comma 4 2 2 14 2" xfId="15969" xr:uid="{7B60F31C-EE94-47DF-BF4C-7AD3DD6E8E17}"/>
    <cellStyle name="Comma 4 2 2 15" xfId="8063" xr:uid="{F0AADE40-F529-4124-93AD-68DC9965B816}"/>
    <cellStyle name="Comma 4 2 2 15 2" xfId="18597" xr:uid="{ED61F3C3-5FFE-4632-85AA-8777B463CB5A}"/>
    <cellStyle name="Comma 4 2 2 16" xfId="10690" xr:uid="{C28A86B1-F7FC-4334-8722-C1767E415FC9}"/>
    <cellStyle name="Comma 4 2 2 16 2" xfId="21224" xr:uid="{E449193F-6BB9-478B-976F-97FE46278E1C}"/>
    <cellStyle name="Comma 4 2 2 17" xfId="13343" xr:uid="{FC29E0F1-2B40-41DC-BAE4-45557F3C1EFA}"/>
    <cellStyle name="Comma 4 2 2 18" xfId="2801" xr:uid="{B2D51760-26AE-4128-BB66-C36C60F8DBC2}"/>
    <cellStyle name="Comma 4 2 2 2" xfId="63" xr:uid="{00000000-0005-0000-0000-00001F060000}"/>
    <cellStyle name="Comma 4 2 2 2 10" xfId="2581" xr:uid="{00000000-0005-0000-0000-000020060000}"/>
    <cellStyle name="Comma 4 2 2 2 10 2" xfId="7906" xr:uid="{4C278426-D0BD-4530-A16D-876528F90C58}"/>
    <cellStyle name="Comma 4 2 2 2 10 2 2" xfId="18440" xr:uid="{D8DA8AAB-DE21-49D1-AC3B-CE9E64DD40E1}"/>
    <cellStyle name="Comma 4 2 2 2 10 3" xfId="10534" xr:uid="{77044445-D923-4C8A-A489-729BFD3E899D}"/>
    <cellStyle name="Comma 4 2 2 2 10 3 2" xfId="21068" xr:uid="{BAB356F8-3AAC-4ACE-AD2A-D74EDC12E99E}"/>
    <cellStyle name="Comma 4 2 2 2 10 4" xfId="13161" xr:uid="{3710B471-C13A-49D8-9D6F-79AC851EAC11}"/>
    <cellStyle name="Comma 4 2 2 2 10 4 2" xfId="23695" xr:uid="{1068BC42-A3DE-4B0F-9149-F7A3493BABF9}"/>
    <cellStyle name="Comma 4 2 2 2 10 5" xfId="15813" xr:uid="{A67C906A-668C-495A-B663-304C1625D629}"/>
    <cellStyle name="Comma 4 2 2 2 10 6" xfId="5274" xr:uid="{2D0752A3-3EAD-4CE5-8D1A-E9CD998A4DA8}"/>
    <cellStyle name="Comma 4 2 2 2 11" xfId="2641" xr:uid="{00000000-0005-0000-0000-000021060000}"/>
    <cellStyle name="Comma 4 2 2 2 11 2" xfId="7960" xr:uid="{62DECE79-7153-40ED-B596-464E21046E7F}"/>
    <cellStyle name="Comma 4 2 2 2 11 2 2" xfId="18494" xr:uid="{02ECF73C-CC04-4793-8D2B-66CC4DF00DE3}"/>
    <cellStyle name="Comma 4 2 2 2 11 3" xfId="10588" xr:uid="{2829B7E2-5FE5-4AED-986B-BABFE5E2E1B3}"/>
    <cellStyle name="Comma 4 2 2 2 11 3 2" xfId="21122" xr:uid="{3014DB96-520C-46E4-A386-3A039240FBC5}"/>
    <cellStyle name="Comma 4 2 2 2 11 4" xfId="13215" xr:uid="{950AFBB2-F394-4A92-8C6C-7DB5882D7532}"/>
    <cellStyle name="Comma 4 2 2 2 11 4 2" xfId="23749" xr:uid="{032B0298-27E4-424E-84C5-A176D6421380}"/>
    <cellStyle name="Comma 4 2 2 2 11 5" xfId="15867" xr:uid="{8EE82B47-33AD-419B-8CE6-2BA875A1993B}"/>
    <cellStyle name="Comma 4 2 2 2 11 6" xfId="5328" xr:uid="{CA80E78C-55B8-400D-9197-9C5BC4C47EBB}"/>
    <cellStyle name="Comma 4 2 2 2 12" xfId="1534" xr:uid="{00000000-0005-0000-0000-000022060000}"/>
    <cellStyle name="Comma 4 2 2 2 12 2" xfId="6899" xr:uid="{D6F52085-83B0-484C-8BC2-3A35ADD5AC06}"/>
    <cellStyle name="Comma 4 2 2 2 12 2 2" xfId="17433" xr:uid="{7C2E67E1-3D6C-4E25-A40B-25C164E15880}"/>
    <cellStyle name="Comma 4 2 2 2 12 3" xfId="9527" xr:uid="{CDD47EAF-7B49-43A5-9EDA-C81143900E99}"/>
    <cellStyle name="Comma 4 2 2 2 12 3 2" xfId="20061" xr:uid="{04B94115-B744-4F12-8D59-5FEDEB6B5CF4}"/>
    <cellStyle name="Comma 4 2 2 2 12 4" xfId="12154" xr:uid="{423D306B-57E8-4C9A-AA7B-CBCEF34DEBFC}"/>
    <cellStyle name="Comma 4 2 2 2 12 4 2" xfId="22688" xr:uid="{8EFEEAD6-151A-47EE-93AE-54645B8D6BA3}"/>
    <cellStyle name="Comma 4 2 2 2 12 5" xfId="14806" xr:uid="{1E75EB0A-8C0F-49F4-98B7-C946E97EAAB1}"/>
    <cellStyle name="Comma 4 2 2 2 12 6" xfId="4266" xr:uid="{87097196-97CD-44F9-A990-69CBE44B0AB2}"/>
    <cellStyle name="Comma 4 2 2 2 13" xfId="5441" xr:uid="{9BA7ECE2-E979-4808-8F71-AD1AF552568D}"/>
    <cellStyle name="Comma 4 2 2 2 13 2" xfId="15975" xr:uid="{6BFF94DE-F489-4CD1-937C-5D9B91D0BD0B}"/>
    <cellStyle name="Comma 4 2 2 2 14" xfId="8069" xr:uid="{C4DD6EB2-05B6-48AA-B679-F9B9C2E69900}"/>
    <cellStyle name="Comma 4 2 2 2 14 2" xfId="18603" xr:uid="{200228F8-ED9C-4AFA-892B-5E04249277B0}"/>
    <cellStyle name="Comma 4 2 2 2 15" xfId="10696" xr:uid="{1FE5AFB9-5ADD-4B1C-A0EC-F50F1FA937F8}"/>
    <cellStyle name="Comma 4 2 2 2 15 2" xfId="21230" xr:uid="{BCACB07B-C901-404E-AC41-F9B6B373EAA8}"/>
    <cellStyle name="Comma 4 2 2 2 16" xfId="13349" xr:uid="{ABF260A3-90C1-4422-9FD5-A4854A7FA8B4}"/>
    <cellStyle name="Comma 4 2 2 2 17" xfId="2807" xr:uid="{3D0D20E3-B975-4C6D-AD93-50637E034E8E}"/>
    <cellStyle name="Comma 4 2 2 2 2" xfId="76" xr:uid="{00000000-0005-0000-0000-000023060000}"/>
    <cellStyle name="Comma 4 2 2 2 2 10" xfId="10709" xr:uid="{23BA2ED7-01EF-4AD0-ADF5-966557103455}"/>
    <cellStyle name="Comma 4 2 2 2 2 10 2" xfId="21243" xr:uid="{E8D08878-0EE7-4398-B87D-495F36846E5B}"/>
    <cellStyle name="Comma 4 2 2 2 2 11" xfId="13362" xr:uid="{B6AEF6A8-1463-4C6C-B952-83DAD66359DD}"/>
    <cellStyle name="Comma 4 2 2 2 2 12" xfId="2820" xr:uid="{BF59A936-DCF9-444B-8185-3A7AB4E2F3EE}"/>
    <cellStyle name="Comma 4 2 2 2 2 2" xfId="105" xr:uid="{00000000-0005-0000-0000-000024060000}"/>
    <cellStyle name="Comma 4 2 2 2 2 2 10" xfId="2848" xr:uid="{96C6C0E2-E853-4446-BF26-501B162F49BF}"/>
    <cellStyle name="Comma 4 2 2 2 2 2 2" xfId="159" xr:uid="{00000000-0005-0000-0000-000025060000}"/>
    <cellStyle name="Comma 4 2 2 2 2 2 2 2" xfId="2735" xr:uid="{00000000-0005-0000-0000-000026060000}"/>
    <cellStyle name="Comma 4 2 2 2 2 2 2 2 2" xfId="8054" xr:uid="{3DD3FACD-2AEC-46C2-9865-6C180CA9CD43}"/>
    <cellStyle name="Comma 4 2 2 2 2 2 2 2 2 2" xfId="18588" xr:uid="{13416ACD-923A-4EB8-B174-96B0CD9B8B3B}"/>
    <cellStyle name="Comma 4 2 2 2 2 2 2 2 3" xfId="10682" xr:uid="{E1F77D43-005A-4D2F-8FD5-BCFDBE6CE407}"/>
    <cellStyle name="Comma 4 2 2 2 2 2 2 2 3 2" xfId="21216" xr:uid="{EA85335A-F040-49CF-B053-2CB3BC5E76EE}"/>
    <cellStyle name="Comma 4 2 2 2 2 2 2 2 4" xfId="13309" xr:uid="{245E86AC-9997-4B87-A9BE-9FD91F5F6BAC}"/>
    <cellStyle name="Comma 4 2 2 2 2 2 2 2 4 2" xfId="23843" xr:uid="{B901C6AC-437B-4A13-AE58-E1C357A89354}"/>
    <cellStyle name="Comma 4 2 2 2 2 2 2 2 5" xfId="15961" xr:uid="{43B97DAE-1F57-4871-932E-4E8BC7883220}"/>
    <cellStyle name="Comma 4 2 2 2 2 2 2 2 6" xfId="5422" xr:uid="{CDFDFCE7-F1CA-4FF1-A940-A051BB3EA7B0}"/>
    <cellStyle name="Comma 4 2 2 2 2 2 2 3" xfId="1537" xr:uid="{00000000-0005-0000-0000-000027060000}"/>
    <cellStyle name="Comma 4 2 2 2 2 2 2 3 2" xfId="6902" xr:uid="{BE61FBD3-0036-4487-B562-E6CCF9736FCA}"/>
    <cellStyle name="Comma 4 2 2 2 2 2 2 3 2 2" xfId="17436" xr:uid="{2209FC95-B075-400E-8566-BEE3BCD06519}"/>
    <cellStyle name="Comma 4 2 2 2 2 2 2 3 3" xfId="9530" xr:uid="{B66F54ED-C299-4AF8-9EC9-E3DB6DF7600F}"/>
    <cellStyle name="Comma 4 2 2 2 2 2 2 3 3 2" xfId="20064" xr:uid="{5C14AE52-2DEF-424C-86C4-0701C57A63AA}"/>
    <cellStyle name="Comma 4 2 2 2 2 2 2 3 4" xfId="12157" xr:uid="{F949F958-E769-48A5-A733-D8A31D2EDFC4}"/>
    <cellStyle name="Comma 4 2 2 2 2 2 2 3 4 2" xfId="22691" xr:uid="{4C3539F3-ECA9-4ACD-AC03-79FD7431FDCF}"/>
    <cellStyle name="Comma 4 2 2 2 2 2 2 3 5" xfId="14809" xr:uid="{35328F47-4649-4178-8DF2-D0A0BEE81613}"/>
    <cellStyle name="Comma 4 2 2 2 2 2 2 3 6" xfId="4269" xr:uid="{46588672-72DB-4A24-A54B-7FDC0DE54E65}"/>
    <cellStyle name="Comma 4 2 2 2 2 2 2 4" xfId="5535" xr:uid="{E1824B91-2449-4AF7-8FA9-05906B65F20A}"/>
    <cellStyle name="Comma 4 2 2 2 2 2 2 4 2" xfId="16069" xr:uid="{E6FF5A88-48F9-4388-B043-892ACEB20C95}"/>
    <cellStyle name="Comma 4 2 2 2 2 2 2 5" xfId="8163" xr:uid="{90CA706A-DEC5-4CB1-BA79-975468802553}"/>
    <cellStyle name="Comma 4 2 2 2 2 2 2 5 2" xfId="18697" xr:uid="{5ECE9BD5-9AFA-438D-9F2F-F3E629F2F23D}"/>
    <cellStyle name="Comma 4 2 2 2 2 2 2 6" xfId="10790" xr:uid="{0F34080E-1F5B-4AAE-B482-58318B951786}"/>
    <cellStyle name="Comma 4 2 2 2 2 2 2 6 2" xfId="21324" xr:uid="{9D307799-1E65-46FA-9C8A-A8327B7104F1}"/>
    <cellStyle name="Comma 4 2 2 2 2 2 2 7" xfId="13442" xr:uid="{29140703-BFFD-4611-9798-1889765D8529}"/>
    <cellStyle name="Comma 4 2 2 2 2 2 2 8" xfId="2902" xr:uid="{6A86F663-0AB2-4B87-B6E7-624A7D5C267E}"/>
    <cellStyle name="Comma 4 2 2 2 2 2 3" xfId="2622" xr:uid="{00000000-0005-0000-0000-000028060000}"/>
    <cellStyle name="Comma 4 2 2 2 2 2 3 2" xfId="7946" xr:uid="{5E945254-8102-4B3F-86E0-DF87285B4A27}"/>
    <cellStyle name="Comma 4 2 2 2 2 2 3 2 2" xfId="18480" xr:uid="{25B64270-6125-40AB-ABD1-A9808A184009}"/>
    <cellStyle name="Comma 4 2 2 2 2 2 3 3" xfId="10574" xr:uid="{26D15738-215B-4028-AB40-90A3EF92FBC5}"/>
    <cellStyle name="Comma 4 2 2 2 2 2 3 3 2" xfId="21108" xr:uid="{B49E4ED5-87C6-479D-8897-282640AED526}"/>
    <cellStyle name="Comma 4 2 2 2 2 2 3 4" xfId="13201" xr:uid="{F923B86B-B3F3-40F1-AD1A-9045B0491F6C}"/>
    <cellStyle name="Comma 4 2 2 2 2 2 3 4 2" xfId="23735" xr:uid="{BA78BB74-3685-4F61-B715-CEA53342BEC0}"/>
    <cellStyle name="Comma 4 2 2 2 2 2 3 5" xfId="15853" xr:uid="{B785ECDB-240B-403F-9D84-E71EE1F27505}"/>
    <cellStyle name="Comma 4 2 2 2 2 2 3 6" xfId="5314" xr:uid="{584BBE14-870A-4876-91B6-6EBAE1166EB2}"/>
    <cellStyle name="Comma 4 2 2 2 2 2 4" xfId="2681" xr:uid="{00000000-0005-0000-0000-000029060000}"/>
    <cellStyle name="Comma 4 2 2 2 2 2 4 2" xfId="8000" xr:uid="{A39D7069-7732-409A-84DA-329CF6AA1B97}"/>
    <cellStyle name="Comma 4 2 2 2 2 2 4 2 2" xfId="18534" xr:uid="{0193F716-72CC-4329-995F-54254BA1A6DB}"/>
    <cellStyle name="Comma 4 2 2 2 2 2 4 3" xfId="10628" xr:uid="{7E72E1EB-3B51-4826-9386-3FA4A9F7DC6A}"/>
    <cellStyle name="Comma 4 2 2 2 2 2 4 3 2" xfId="21162" xr:uid="{CFA3C5EB-9E2E-4360-B0FA-F5BB9E323BB3}"/>
    <cellStyle name="Comma 4 2 2 2 2 2 4 4" xfId="13255" xr:uid="{31C38B0D-D90E-4404-92F2-C8434441D0D7}"/>
    <cellStyle name="Comma 4 2 2 2 2 2 4 4 2" xfId="23789" xr:uid="{314CB825-0ED2-4467-A5AE-2720E43086CA}"/>
    <cellStyle name="Comma 4 2 2 2 2 2 4 5" xfId="15907" xr:uid="{5F43B5DA-33E9-4787-9CEE-5A4570F44261}"/>
    <cellStyle name="Comma 4 2 2 2 2 2 4 6" xfId="5368" xr:uid="{F4CABB9D-9607-43BC-86B7-0375F6821C7B}"/>
    <cellStyle name="Comma 4 2 2 2 2 2 5" xfId="1536" xr:uid="{00000000-0005-0000-0000-00002A060000}"/>
    <cellStyle name="Comma 4 2 2 2 2 2 5 2" xfId="6901" xr:uid="{64A46955-AA42-4DC1-BDA6-4820464A6364}"/>
    <cellStyle name="Comma 4 2 2 2 2 2 5 2 2" xfId="17435" xr:uid="{CC9E34CE-66A1-43F3-ACC2-BDAA81F80DC8}"/>
    <cellStyle name="Comma 4 2 2 2 2 2 5 3" xfId="9529" xr:uid="{217C327E-22CC-4367-8727-2C8B4FF5E7D2}"/>
    <cellStyle name="Comma 4 2 2 2 2 2 5 3 2" xfId="20063" xr:uid="{281CD5F5-DA0A-4BD0-A637-4B2325153A94}"/>
    <cellStyle name="Comma 4 2 2 2 2 2 5 4" xfId="12156" xr:uid="{B4DAC268-849E-4EB6-A6BC-D5D4977F2F91}"/>
    <cellStyle name="Comma 4 2 2 2 2 2 5 4 2" xfId="22690" xr:uid="{A70C7A5C-79CF-4D92-9751-5D7E1D526658}"/>
    <cellStyle name="Comma 4 2 2 2 2 2 5 5" xfId="14808" xr:uid="{0A924C57-C479-4DCD-8114-E71D6F8779F1}"/>
    <cellStyle name="Comma 4 2 2 2 2 2 5 6" xfId="4268" xr:uid="{7BA62AFE-9AAF-4D2D-9AE7-3A84EFBA4C21}"/>
    <cellStyle name="Comma 4 2 2 2 2 2 6" xfId="5481" xr:uid="{7DB8FAC4-0F11-40E4-BE15-161B82C404B4}"/>
    <cellStyle name="Comma 4 2 2 2 2 2 6 2" xfId="16015" xr:uid="{2834FB91-9108-41E9-9952-49D6F4F84692}"/>
    <cellStyle name="Comma 4 2 2 2 2 2 7" xfId="8109" xr:uid="{C2BE1BF7-17AF-4C05-B020-B67BD28D83CE}"/>
    <cellStyle name="Comma 4 2 2 2 2 2 7 2" xfId="18643" xr:uid="{B70F37D5-B954-4551-B72F-046ECAA7D79E}"/>
    <cellStyle name="Comma 4 2 2 2 2 2 8" xfId="10736" xr:uid="{FA470E08-74F2-4D2F-88DC-6115395E6235}"/>
    <cellStyle name="Comma 4 2 2 2 2 2 8 2" xfId="21270" xr:uid="{5CE5021A-C542-49C3-8FAE-226F0216453D}"/>
    <cellStyle name="Comma 4 2 2 2 2 2 9" xfId="13388" xr:uid="{487545F1-E369-4049-856A-BD52172E8E94}"/>
    <cellStyle name="Comma 4 2 2 2 2 3" xfId="132" xr:uid="{00000000-0005-0000-0000-00002B060000}"/>
    <cellStyle name="Comma 4 2 2 2 2 3 2" xfId="2708" xr:uid="{00000000-0005-0000-0000-00002C060000}"/>
    <cellStyle name="Comma 4 2 2 2 2 3 2 2" xfId="8027" xr:uid="{389BB3C1-BFFA-494E-BC4D-54EEB420712C}"/>
    <cellStyle name="Comma 4 2 2 2 2 3 2 2 2" xfId="18561" xr:uid="{23807910-D8F4-4185-BE8C-0AD9BB74D478}"/>
    <cellStyle name="Comma 4 2 2 2 2 3 2 3" xfId="10655" xr:uid="{946FC313-379E-4E37-88D5-A5C9479BD151}"/>
    <cellStyle name="Comma 4 2 2 2 2 3 2 3 2" xfId="21189" xr:uid="{774A0167-7F0D-41D6-BFF6-13BEC0025A72}"/>
    <cellStyle name="Comma 4 2 2 2 2 3 2 4" xfId="13282" xr:uid="{9AAC4D45-C0C3-4789-8EE8-A114FCF6069C}"/>
    <cellStyle name="Comma 4 2 2 2 2 3 2 4 2" xfId="23816" xr:uid="{735E9881-F438-4765-A845-5D6AF394E763}"/>
    <cellStyle name="Comma 4 2 2 2 2 3 2 5" xfId="15934" xr:uid="{C5ECCB51-8D18-4636-A362-7AA528174DB8}"/>
    <cellStyle name="Comma 4 2 2 2 2 3 2 6" xfId="5395" xr:uid="{46C71B3B-31C3-47D3-9350-4DF4C1D6961E}"/>
    <cellStyle name="Comma 4 2 2 2 2 3 3" xfId="1538" xr:uid="{00000000-0005-0000-0000-00002D060000}"/>
    <cellStyle name="Comma 4 2 2 2 2 3 3 2" xfId="6903" xr:uid="{1A475F6D-86AC-4DBF-B43D-8A6C2F9C242B}"/>
    <cellStyle name="Comma 4 2 2 2 2 3 3 2 2" xfId="17437" xr:uid="{A84F3846-3B98-43F4-9279-636CEE7C9BB0}"/>
    <cellStyle name="Comma 4 2 2 2 2 3 3 3" xfId="9531" xr:uid="{2FC061E0-9A3E-4674-A474-648070735817}"/>
    <cellStyle name="Comma 4 2 2 2 2 3 3 3 2" xfId="20065" xr:uid="{33EC531D-2BCE-42D7-8E57-9AAE67286065}"/>
    <cellStyle name="Comma 4 2 2 2 2 3 3 4" xfId="12158" xr:uid="{6533FA0C-C545-4AB6-8658-0FF71CF203ED}"/>
    <cellStyle name="Comma 4 2 2 2 2 3 3 4 2" xfId="22692" xr:uid="{AFD4E1AB-94FF-4B1A-B894-295F8FE72198}"/>
    <cellStyle name="Comma 4 2 2 2 2 3 3 5" xfId="14810" xr:uid="{2C89E407-023D-41FF-943E-3353BEDE1CB6}"/>
    <cellStyle name="Comma 4 2 2 2 2 3 3 6" xfId="4270" xr:uid="{537765D1-9F86-4B9A-84FF-9CF64A210A1C}"/>
    <cellStyle name="Comma 4 2 2 2 2 3 4" xfId="5508" xr:uid="{DCB42893-A5F3-4498-9D2F-7004CCE1DDEC}"/>
    <cellStyle name="Comma 4 2 2 2 2 3 4 2" xfId="16042" xr:uid="{6FF09C0F-911C-4C3B-85FB-B097951F90E0}"/>
    <cellStyle name="Comma 4 2 2 2 2 3 5" xfId="8136" xr:uid="{30DB0D0C-F19E-487B-82B1-C81D9230D8D6}"/>
    <cellStyle name="Comma 4 2 2 2 2 3 5 2" xfId="18670" xr:uid="{E1D6AB23-7DD4-414E-8F92-002DA397F586}"/>
    <cellStyle name="Comma 4 2 2 2 2 3 6" xfId="10763" xr:uid="{06555B3D-C1E5-4101-A941-95949A4EF05F}"/>
    <cellStyle name="Comma 4 2 2 2 2 3 6 2" xfId="21297" xr:uid="{F3373D6C-3255-47C3-9986-CE47006315BB}"/>
    <cellStyle name="Comma 4 2 2 2 2 3 7" xfId="13415" xr:uid="{2400DA64-88B1-4894-B1F6-57AEA5F71BB0}"/>
    <cellStyle name="Comma 4 2 2 2 2 3 8" xfId="2875" xr:uid="{79C3774C-4CAA-41A8-8809-84254DBF942A}"/>
    <cellStyle name="Comma 4 2 2 2 2 4" xfId="1539" xr:uid="{00000000-0005-0000-0000-00002E060000}"/>
    <cellStyle name="Comma 4 2 2 2 2 4 2" xfId="6904" xr:uid="{B4CE8A81-32B3-47D3-92CE-04EB4E185E1C}"/>
    <cellStyle name="Comma 4 2 2 2 2 4 2 2" xfId="17438" xr:uid="{E1969A2E-BED6-4935-94AA-BFDC2A35C3A9}"/>
    <cellStyle name="Comma 4 2 2 2 2 4 3" xfId="9532" xr:uid="{90559C15-DFB7-4FEA-9D9E-A9F9BFDB53CA}"/>
    <cellStyle name="Comma 4 2 2 2 2 4 3 2" xfId="20066" xr:uid="{1939BC69-DF46-4F95-A27A-8DDF3DA604DD}"/>
    <cellStyle name="Comma 4 2 2 2 2 4 4" xfId="12159" xr:uid="{D66D865C-7D68-4340-8CC3-E4F4382EFA56}"/>
    <cellStyle name="Comma 4 2 2 2 2 4 4 2" xfId="22693" xr:uid="{EEE4EC67-E49A-4B4A-8F20-9BB9BD4A7204}"/>
    <cellStyle name="Comma 4 2 2 2 2 4 5" xfId="14811" xr:uid="{02549C7D-22EF-49E8-934F-C3B94558A46F}"/>
    <cellStyle name="Comma 4 2 2 2 2 4 6" xfId="4271" xr:uid="{34FFAEC0-B83F-47E9-9FCD-9038F54F3C5F}"/>
    <cellStyle name="Comma 4 2 2 2 2 5" xfId="2594" xr:uid="{00000000-0005-0000-0000-00002F060000}"/>
    <cellStyle name="Comma 4 2 2 2 2 5 2" xfId="7919" xr:uid="{2E4932DA-AECF-4660-921B-0AF3AF3D0BA0}"/>
    <cellStyle name="Comma 4 2 2 2 2 5 2 2" xfId="18453" xr:uid="{D3DA8FD1-5D6B-4127-BE4B-14491E1D1057}"/>
    <cellStyle name="Comma 4 2 2 2 2 5 3" xfId="10547" xr:uid="{358768CD-C8D2-404C-BBDF-E6E3C1F7705C}"/>
    <cellStyle name="Comma 4 2 2 2 2 5 3 2" xfId="21081" xr:uid="{79167B9E-22F4-4CE4-8B96-0AAB3C48C8B1}"/>
    <cellStyle name="Comma 4 2 2 2 2 5 4" xfId="13174" xr:uid="{83496C68-FA7C-430F-B948-77FB24464A08}"/>
    <cellStyle name="Comma 4 2 2 2 2 5 4 2" xfId="23708" xr:uid="{FC1E557B-2768-4779-8E1E-DE7434C59EA6}"/>
    <cellStyle name="Comma 4 2 2 2 2 5 5" xfId="15826" xr:uid="{35453DA0-E983-4059-9C71-8D419E6D3778}"/>
    <cellStyle name="Comma 4 2 2 2 2 5 6" xfId="5287" xr:uid="{C3DE46D1-846E-4B85-BF6C-90AB30DFE5C2}"/>
    <cellStyle name="Comma 4 2 2 2 2 6" xfId="2654" xr:uid="{00000000-0005-0000-0000-000030060000}"/>
    <cellStyle name="Comma 4 2 2 2 2 6 2" xfId="7973" xr:uid="{32266EAD-3A0E-466E-86D7-675F7CB93C5D}"/>
    <cellStyle name="Comma 4 2 2 2 2 6 2 2" xfId="18507" xr:uid="{543EAC7B-36DE-41D8-8174-8D900C123075}"/>
    <cellStyle name="Comma 4 2 2 2 2 6 3" xfId="10601" xr:uid="{20423F5C-6AA6-4AB8-A626-96A30BD50673}"/>
    <cellStyle name="Comma 4 2 2 2 2 6 3 2" xfId="21135" xr:uid="{35062128-3926-4A3D-A5F6-9DF335B92AD1}"/>
    <cellStyle name="Comma 4 2 2 2 2 6 4" xfId="13228" xr:uid="{A8BA3363-1AB4-4AA9-9C4D-D18F609513BA}"/>
    <cellStyle name="Comma 4 2 2 2 2 6 4 2" xfId="23762" xr:uid="{4D8339CE-B02C-4633-92D7-F85C490B5199}"/>
    <cellStyle name="Comma 4 2 2 2 2 6 5" xfId="15880" xr:uid="{7220CE00-B61F-46FB-8A7F-4E82747BC608}"/>
    <cellStyle name="Comma 4 2 2 2 2 6 6" xfId="5341" xr:uid="{C6797F1B-255A-481A-8074-A42EAAE04A8D}"/>
    <cellStyle name="Comma 4 2 2 2 2 7" xfId="1535" xr:uid="{00000000-0005-0000-0000-000031060000}"/>
    <cellStyle name="Comma 4 2 2 2 2 7 2" xfId="6900" xr:uid="{C32074C2-54BF-4827-931A-B40099978495}"/>
    <cellStyle name="Comma 4 2 2 2 2 7 2 2" xfId="17434" xr:uid="{7939FC0D-8D54-4DB6-BAE7-999D58EF9D18}"/>
    <cellStyle name="Comma 4 2 2 2 2 7 3" xfId="9528" xr:uid="{4491B463-8923-4413-B879-6B9071C47C0A}"/>
    <cellStyle name="Comma 4 2 2 2 2 7 3 2" xfId="20062" xr:uid="{6647CF87-FA83-46DB-8C79-1CC205A5DE1E}"/>
    <cellStyle name="Comma 4 2 2 2 2 7 4" xfId="12155" xr:uid="{D2A2DCD0-8DB0-4F37-88A5-2279E008C1CE}"/>
    <cellStyle name="Comma 4 2 2 2 2 7 4 2" xfId="22689" xr:uid="{BDB65D9A-04CF-4261-A756-30A0AE280FF4}"/>
    <cellStyle name="Comma 4 2 2 2 2 7 5" xfId="14807" xr:uid="{238B5D4D-6808-41F3-A9B2-6E5EE8C57A4B}"/>
    <cellStyle name="Comma 4 2 2 2 2 7 6" xfId="4267" xr:uid="{9572444D-E167-4E66-9E3F-A141CE3BFAD8}"/>
    <cellStyle name="Comma 4 2 2 2 2 8" xfId="5454" xr:uid="{D22BEB32-9CD0-400C-8C46-C8327123ACCB}"/>
    <cellStyle name="Comma 4 2 2 2 2 8 2" xfId="15988" xr:uid="{04358A0E-B19A-426F-897F-F47A5E9064A4}"/>
    <cellStyle name="Comma 4 2 2 2 2 9" xfId="8082" xr:uid="{8251C8AC-6C9B-4A61-850A-E8EA1BFD8105}"/>
    <cellStyle name="Comma 4 2 2 2 2 9 2" xfId="18616" xr:uid="{B61C675D-C4AA-4093-A1FB-4DB4783487AD}"/>
    <cellStyle name="Comma 4 2 2 2 3" xfId="92" xr:uid="{00000000-0005-0000-0000-000032060000}"/>
    <cellStyle name="Comma 4 2 2 2 3 10" xfId="10723" xr:uid="{108CAA10-83A8-4798-89D5-EAE06522BEFF}"/>
    <cellStyle name="Comma 4 2 2 2 3 10 2" xfId="21257" xr:uid="{C734F0A6-0B26-4E94-AB74-529F4B9A1D31}"/>
    <cellStyle name="Comma 4 2 2 2 3 11" xfId="13375" xr:uid="{589EDEA4-379D-4892-AB4F-88261E4DCF24}"/>
    <cellStyle name="Comma 4 2 2 2 3 12" xfId="2835" xr:uid="{8ED7CCE2-FE19-4D28-94FD-953A3CD9064E}"/>
    <cellStyle name="Comma 4 2 2 2 3 2" xfId="146" xr:uid="{00000000-0005-0000-0000-000033060000}"/>
    <cellStyle name="Comma 4 2 2 2 3 2 2" xfId="1542" xr:uid="{00000000-0005-0000-0000-000034060000}"/>
    <cellStyle name="Comma 4 2 2 2 3 2 2 2" xfId="6907" xr:uid="{D4115530-885E-4287-840D-E7E503B9690D}"/>
    <cellStyle name="Comma 4 2 2 2 3 2 2 2 2" xfId="17441" xr:uid="{C18C9622-AB57-4DB7-83A1-0C804A34E289}"/>
    <cellStyle name="Comma 4 2 2 2 3 2 2 3" xfId="9535" xr:uid="{7EFCF88F-1D48-44BB-87AF-B27993C5BE06}"/>
    <cellStyle name="Comma 4 2 2 2 3 2 2 3 2" xfId="20069" xr:uid="{2CB5714B-2FD2-4BF9-911A-7997A1897065}"/>
    <cellStyle name="Comma 4 2 2 2 3 2 2 4" xfId="12162" xr:uid="{86B50131-28EB-48A1-9E7A-CCBF5C898440}"/>
    <cellStyle name="Comma 4 2 2 2 3 2 2 4 2" xfId="22696" xr:uid="{6AA1F4B6-8E4B-4ADA-84FD-43656EF7B955}"/>
    <cellStyle name="Comma 4 2 2 2 3 2 2 5" xfId="14814" xr:uid="{309E6FF6-F438-4BB8-AF12-34F4D5E93769}"/>
    <cellStyle name="Comma 4 2 2 2 3 2 2 6" xfId="4274" xr:uid="{04C144F4-F206-4D4A-AD5F-EB2D560AC70F}"/>
    <cellStyle name="Comma 4 2 2 2 3 2 3" xfId="2722" xr:uid="{00000000-0005-0000-0000-000035060000}"/>
    <cellStyle name="Comma 4 2 2 2 3 2 3 2" xfId="8041" xr:uid="{E9361892-2CDD-4673-BF17-FE2A136C1BE6}"/>
    <cellStyle name="Comma 4 2 2 2 3 2 3 2 2" xfId="18575" xr:uid="{41C60B99-5954-42DB-81E8-E6A4D43128B5}"/>
    <cellStyle name="Comma 4 2 2 2 3 2 3 3" xfId="10669" xr:uid="{B48653EE-8F13-4406-9400-D5F4DD27019B}"/>
    <cellStyle name="Comma 4 2 2 2 3 2 3 3 2" xfId="21203" xr:uid="{FA2DF3CE-38E9-44EA-9ACD-09A89EAE8C07}"/>
    <cellStyle name="Comma 4 2 2 2 3 2 3 4" xfId="13296" xr:uid="{99BCCB34-DC15-429D-88C5-61F35E710E83}"/>
    <cellStyle name="Comma 4 2 2 2 3 2 3 4 2" xfId="23830" xr:uid="{8A3D4533-1B8C-4C0C-B191-758CE8DD0E72}"/>
    <cellStyle name="Comma 4 2 2 2 3 2 3 5" xfId="15948" xr:uid="{071846A0-B47A-4A49-9B64-E73C11B042EF}"/>
    <cellStyle name="Comma 4 2 2 2 3 2 3 6" xfId="5409" xr:uid="{70673CF2-238B-4479-A9A2-A507B662C5CA}"/>
    <cellStyle name="Comma 4 2 2 2 3 2 4" xfId="1541" xr:uid="{00000000-0005-0000-0000-000036060000}"/>
    <cellStyle name="Comma 4 2 2 2 3 2 4 2" xfId="6906" xr:uid="{7BA98F23-3D2F-447F-95F6-8198629CA3AF}"/>
    <cellStyle name="Comma 4 2 2 2 3 2 4 2 2" xfId="17440" xr:uid="{B7A0C403-06A2-4642-9DA0-204C4209D8CA}"/>
    <cellStyle name="Comma 4 2 2 2 3 2 4 3" xfId="9534" xr:uid="{19990953-0796-402B-830A-DAA7032C5685}"/>
    <cellStyle name="Comma 4 2 2 2 3 2 4 3 2" xfId="20068" xr:uid="{47464302-2258-41D7-9AED-F0ABE0A8170F}"/>
    <cellStyle name="Comma 4 2 2 2 3 2 4 4" xfId="12161" xr:uid="{CD632F94-63F1-4A8F-9F8E-92BA3F9201EB}"/>
    <cellStyle name="Comma 4 2 2 2 3 2 4 4 2" xfId="22695" xr:uid="{501F9845-70C8-42B3-BD3F-ACEA48399DD6}"/>
    <cellStyle name="Comma 4 2 2 2 3 2 4 5" xfId="14813" xr:uid="{B810E087-A168-4370-967D-27C53CE29580}"/>
    <cellStyle name="Comma 4 2 2 2 3 2 4 6" xfId="4273" xr:uid="{8D322B71-5E0E-4CD7-A3E2-7B336F1319D4}"/>
    <cellStyle name="Comma 4 2 2 2 3 2 5" xfId="5522" xr:uid="{57A7D757-A7EC-40CE-851C-F4AC10B89844}"/>
    <cellStyle name="Comma 4 2 2 2 3 2 5 2" xfId="16056" xr:uid="{C897BCDB-376F-40A6-A172-E6C1C8EF6474}"/>
    <cellStyle name="Comma 4 2 2 2 3 2 6" xfId="8150" xr:uid="{D08B3D61-817A-4564-908B-54859BD4A23B}"/>
    <cellStyle name="Comma 4 2 2 2 3 2 6 2" xfId="18684" xr:uid="{5C8E22DC-FAD7-4AED-9FD5-55ABBA585D35}"/>
    <cellStyle name="Comma 4 2 2 2 3 2 7" xfId="10777" xr:uid="{D0CE10E9-2369-4535-BD39-8A509B0A8A57}"/>
    <cellStyle name="Comma 4 2 2 2 3 2 7 2" xfId="21311" xr:uid="{D0FED1B8-E341-4D12-A812-D95286A3BBB2}"/>
    <cellStyle name="Comma 4 2 2 2 3 2 8" xfId="13429" xr:uid="{986C2B1F-578C-4D1C-BFED-3A96D2C03679}"/>
    <cellStyle name="Comma 4 2 2 2 3 2 9" xfId="2889" xr:uid="{AFA7081F-EE38-4285-9EC2-93D424BEECAB}"/>
    <cellStyle name="Comma 4 2 2 2 3 3" xfId="1543" xr:uid="{00000000-0005-0000-0000-000037060000}"/>
    <cellStyle name="Comma 4 2 2 2 3 3 2" xfId="6908" xr:uid="{CF327B9D-2754-4886-A390-7EE04BF5B66F}"/>
    <cellStyle name="Comma 4 2 2 2 3 3 2 2" xfId="17442" xr:uid="{1744DB96-042B-47F3-B665-B8E20A9B2B49}"/>
    <cellStyle name="Comma 4 2 2 2 3 3 3" xfId="9536" xr:uid="{57B1395F-0220-4AA1-8656-AF28E062AE9E}"/>
    <cellStyle name="Comma 4 2 2 2 3 3 3 2" xfId="20070" xr:uid="{514B874B-A416-4FF0-8229-F53843CBD6E2}"/>
    <cellStyle name="Comma 4 2 2 2 3 3 4" xfId="12163" xr:uid="{4CE63B8F-959F-4246-8956-1708D3BEE2EA}"/>
    <cellStyle name="Comma 4 2 2 2 3 3 4 2" xfId="22697" xr:uid="{FC934A80-A943-4152-9EE2-C1397A30BCD9}"/>
    <cellStyle name="Comma 4 2 2 2 3 3 5" xfId="14815" xr:uid="{ED6BBE64-F4EB-4311-91EA-23C610E094D3}"/>
    <cellStyle name="Comma 4 2 2 2 3 3 6" xfId="4275" xr:uid="{DF293611-41C7-459D-8D0E-ECAE6D142884}"/>
    <cellStyle name="Comma 4 2 2 2 3 4" xfId="1544" xr:uid="{00000000-0005-0000-0000-000038060000}"/>
    <cellStyle name="Comma 4 2 2 2 3 4 2" xfId="6909" xr:uid="{62DE5463-9165-42A6-8D1C-D85F24EF9E82}"/>
    <cellStyle name="Comma 4 2 2 2 3 4 2 2" xfId="17443" xr:uid="{11502CBD-832E-4692-B02F-2CA4228221A7}"/>
    <cellStyle name="Comma 4 2 2 2 3 4 3" xfId="9537" xr:uid="{0E85AC2F-0B82-4319-AAAB-3E82AE668D97}"/>
    <cellStyle name="Comma 4 2 2 2 3 4 3 2" xfId="20071" xr:uid="{550F2639-E895-4DC3-AEBA-8B261370DA51}"/>
    <cellStyle name="Comma 4 2 2 2 3 4 4" xfId="12164" xr:uid="{D4B047BF-5732-410E-8377-C3B8D89405AE}"/>
    <cellStyle name="Comma 4 2 2 2 3 4 4 2" xfId="22698" xr:uid="{0845F9BB-39EE-4270-9F2C-B61D33E59960}"/>
    <cellStyle name="Comma 4 2 2 2 3 4 5" xfId="14816" xr:uid="{0D33C25A-BEAF-4505-AF99-6CE2B7ED365F}"/>
    <cellStyle name="Comma 4 2 2 2 3 4 6" xfId="4276" xr:uid="{88547D13-4085-4EDE-ACF4-33FA74EF92F6}"/>
    <cellStyle name="Comma 4 2 2 2 3 5" xfId="2609" xr:uid="{00000000-0005-0000-0000-000039060000}"/>
    <cellStyle name="Comma 4 2 2 2 3 5 2" xfId="7933" xr:uid="{C9DF4B59-CD9A-4A11-8356-3178168B8066}"/>
    <cellStyle name="Comma 4 2 2 2 3 5 2 2" xfId="18467" xr:uid="{A39CCB25-3EA4-46FB-AD07-2D61D4F4FFD7}"/>
    <cellStyle name="Comma 4 2 2 2 3 5 3" xfId="10561" xr:uid="{604D8B39-6D7F-42A1-8DA7-7B0BE5C4ED55}"/>
    <cellStyle name="Comma 4 2 2 2 3 5 3 2" xfId="21095" xr:uid="{AA535FF5-0FD9-4455-AE9E-75D8FBE69BB2}"/>
    <cellStyle name="Comma 4 2 2 2 3 5 4" xfId="13188" xr:uid="{83FCF54F-AEC7-45F3-B4C5-1F126854DCCF}"/>
    <cellStyle name="Comma 4 2 2 2 3 5 4 2" xfId="23722" xr:uid="{0010D270-B394-4697-BC24-068B6D9EE15D}"/>
    <cellStyle name="Comma 4 2 2 2 3 5 5" xfId="15840" xr:uid="{D5C67FB4-0F4C-47B6-B2E4-697ACAABF482}"/>
    <cellStyle name="Comma 4 2 2 2 3 5 6" xfId="5301" xr:uid="{9AB0CA84-785E-4FA7-A2EF-DDCD5E5702EE}"/>
    <cellStyle name="Comma 4 2 2 2 3 6" xfId="2668" xr:uid="{00000000-0005-0000-0000-00003A060000}"/>
    <cellStyle name="Comma 4 2 2 2 3 6 2" xfId="7987" xr:uid="{F2B61306-5F2D-42FB-B4FD-9C097C19C73E}"/>
    <cellStyle name="Comma 4 2 2 2 3 6 2 2" xfId="18521" xr:uid="{5583B58E-4499-457F-91F4-10EE22EBE82E}"/>
    <cellStyle name="Comma 4 2 2 2 3 6 3" xfId="10615" xr:uid="{79A61903-9DE3-49CF-AC04-3EF604B78CD8}"/>
    <cellStyle name="Comma 4 2 2 2 3 6 3 2" xfId="21149" xr:uid="{3DCF0710-64D8-49B3-864B-53409B2AF7CA}"/>
    <cellStyle name="Comma 4 2 2 2 3 6 4" xfId="13242" xr:uid="{A6C00E4A-4E68-402E-A66A-3AEACDB77CAC}"/>
    <cellStyle name="Comma 4 2 2 2 3 6 4 2" xfId="23776" xr:uid="{C2F67977-DD5C-4AC6-BF6E-0A9F948904B9}"/>
    <cellStyle name="Comma 4 2 2 2 3 6 5" xfId="15894" xr:uid="{EAA07DFE-2CDE-4FC0-AC4C-8B629D36AE00}"/>
    <cellStyle name="Comma 4 2 2 2 3 6 6" xfId="5355" xr:uid="{282A44C0-1F26-4E3F-9B63-2D210B1D4DB4}"/>
    <cellStyle name="Comma 4 2 2 2 3 7" xfId="1540" xr:uid="{00000000-0005-0000-0000-00003B060000}"/>
    <cellStyle name="Comma 4 2 2 2 3 7 2" xfId="6905" xr:uid="{17327620-AA54-4716-9E48-F7F2A506B420}"/>
    <cellStyle name="Comma 4 2 2 2 3 7 2 2" xfId="17439" xr:uid="{3C6B4697-05B5-41DD-AFD9-C67AE37024D7}"/>
    <cellStyle name="Comma 4 2 2 2 3 7 3" xfId="9533" xr:uid="{E3A1922D-E797-4A51-B886-BF24F281AC30}"/>
    <cellStyle name="Comma 4 2 2 2 3 7 3 2" xfId="20067" xr:uid="{87E9B95E-4808-409C-BF6F-8D6978C14B29}"/>
    <cellStyle name="Comma 4 2 2 2 3 7 4" xfId="12160" xr:uid="{2F824A16-0A22-4338-A100-DB956009BE39}"/>
    <cellStyle name="Comma 4 2 2 2 3 7 4 2" xfId="22694" xr:uid="{DD99A76E-2575-42EC-A390-98219802FE79}"/>
    <cellStyle name="Comma 4 2 2 2 3 7 5" xfId="14812" xr:uid="{6FDFF33F-FC54-4FB3-A275-F5873A17E203}"/>
    <cellStyle name="Comma 4 2 2 2 3 7 6" xfId="4272" xr:uid="{97ED958D-CC1F-43CA-B9E7-A8EDB60D75E0}"/>
    <cellStyle name="Comma 4 2 2 2 3 8" xfId="5468" xr:uid="{523575EE-A705-4E25-BF27-D8CA56C3109E}"/>
    <cellStyle name="Comma 4 2 2 2 3 8 2" xfId="16002" xr:uid="{AA613735-BC77-4C90-9E6B-212BCF9AC6A6}"/>
    <cellStyle name="Comma 4 2 2 2 3 9" xfId="8096" xr:uid="{4850582A-D7E0-4ADA-8772-A898A3E7DE82}"/>
    <cellStyle name="Comma 4 2 2 2 3 9 2" xfId="18630" xr:uid="{1D79CE0E-468A-4A7E-9BDB-6861F63F53B7}"/>
    <cellStyle name="Comma 4 2 2 2 4" xfId="119" xr:uid="{00000000-0005-0000-0000-00003C060000}"/>
    <cellStyle name="Comma 4 2 2 2 4 10" xfId="13402" xr:uid="{F1D5BA21-B094-480E-B3D5-8C938C40C11E}"/>
    <cellStyle name="Comma 4 2 2 2 4 11" xfId="2862" xr:uid="{1A0F304A-1C8B-48E3-AD87-060BEABCD6F7}"/>
    <cellStyle name="Comma 4 2 2 2 4 2" xfId="1546" xr:uid="{00000000-0005-0000-0000-00003D060000}"/>
    <cellStyle name="Comma 4 2 2 2 4 2 2" xfId="1547" xr:uid="{00000000-0005-0000-0000-00003E060000}"/>
    <cellStyle name="Comma 4 2 2 2 4 2 2 2" xfId="6912" xr:uid="{224708E9-9987-49B7-9F66-8051D0C9901F}"/>
    <cellStyle name="Comma 4 2 2 2 4 2 2 2 2" xfId="17446" xr:uid="{2DCFFCA0-705B-4047-AFC1-AA321D4214E2}"/>
    <cellStyle name="Comma 4 2 2 2 4 2 2 3" xfId="9540" xr:uid="{5750A7BA-25E4-435E-991E-5529EEDDE0A3}"/>
    <cellStyle name="Comma 4 2 2 2 4 2 2 3 2" xfId="20074" xr:uid="{35C47C6C-32F2-4068-BDD6-2C5D32758808}"/>
    <cellStyle name="Comma 4 2 2 2 4 2 2 4" xfId="12167" xr:uid="{8D578526-E090-465A-84C9-51D6DEAB826C}"/>
    <cellStyle name="Comma 4 2 2 2 4 2 2 4 2" xfId="22701" xr:uid="{4305CDA9-456D-4B14-B3BB-D567F57A6F2A}"/>
    <cellStyle name="Comma 4 2 2 2 4 2 2 5" xfId="14819" xr:uid="{B407C105-3889-44C0-84D0-126CE223343A}"/>
    <cellStyle name="Comma 4 2 2 2 4 2 2 6" xfId="4279" xr:uid="{C7102936-C901-471F-A19E-D7F68BA7CB23}"/>
    <cellStyle name="Comma 4 2 2 2 4 2 3" xfId="6911" xr:uid="{5325CE5C-D86D-4EC5-81D7-893E973D9151}"/>
    <cellStyle name="Comma 4 2 2 2 4 2 3 2" xfId="17445" xr:uid="{724D9318-7AA3-4E6B-B35F-E3E970E483FA}"/>
    <cellStyle name="Comma 4 2 2 2 4 2 4" xfId="9539" xr:uid="{BF0AE217-6986-499E-9CC5-B03B7381C4F9}"/>
    <cellStyle name="Comma 4 2 2 2 4 2 4 2" xfId="20073" xr:uid="{3C52C39C-A308-48D9-9784-D1CC083E65F5}"/>
    <cellStyle name="Comma 4 2 2 2 4 2 5" xfId="12166" xr:uid="{F457D707-16C6-4B26-BD8D-10105CFCD53B}"/>
    <cellStyle name="Comma 4 2 2 2 4 2 5 2" xfId="22700" xr:uid="{9E30A98A-B59D-4552-B2EE-93609C845F7C}"/>
    <cellStyle name="Comma 4 2 2 2 4 2 6" xfId="14818" xr:uid="{8E1DA6C2-FB73-4B00-9C5E-F5D0318DABF2}"/>
    <cellStyle name="Comma 4 2 2 2 4 2 7" xfId="4278" xr:uid="{32B41879-A969-4624-B547-1745A8965621}"/>
    <cellStyle name="Comma 4 2 2 2 4 3" xfId="1548" xr:uid="{00000000-0005-0000-0000-00003F060000}"/>
    <cellStyle name="Comma 4 2 2 2 4 3 2" xfId="6913" xr:uid="{C234E48D-2879-4857-9566-87B5BDEFB231}"/>
    <cellStyle name="Comma 4 2 2 2 4 3 2 2" xfId="17447" xr:uid="{985E603E-60AE-423A-BD95-572BF330630E}"/>
    <cellStyle name="Comma 4 2 2 2 4 3 3" xfId="9541" xr:uid="{4EEA4914-F6CB-4067-9C40-38A5B391A07F}"/>
    <cellStyle name="Comma 4 2 2 2 4 3 3 2" xfId="20075" xr:uid="{2A30DDD1-1F10-49BC-9692-A8F846185873}"/>
    <cellStyle name="Comma 4 2 2 2 4 3 4" xfId="12168" xr:uid="{E6A2E06A-C3B6-4A57-93C9-122D0D1EFB13}"/>
    <cellStyle name="Comma 4 2 2 2 4 3 4 2" xfId="22702" xr:uid="{1EB819FC-762A-4541-B553-53F088D8F566}"/>
    <cellStyle name="Comma 4 2 2 2 4 3 5" xfId="14820" xr:uid="{8E953B89-CF7E-4686-8BC1-CBD1C28E8434}"/>
    <cellStyle name="Comma 4 2 2 2 4 3 6" xfId="4280" xr:uid="{25B98CB4-FB1F-423F-AF0E-55B2F5F72A77}"/>
    <cellStyle name="Comma 4 2 2 2 4 4" xfId="1549" xr:uid="{00000000-0005-0000-0000-000040060000}"/>
    <cellStyle name="Comma 4 2 2 2 4 4 2" xfId="6914" xr:uid="{57387E50-A1A3-426F-A528-5F4FA24CBD7C}"/>
    <cellStyle name="Comma 4 2 2 2 4 4 2 2" xfId="17448" xr:uid="{8FA27F7E-947C-4F1E-8E8E-F025224CADCF}"/>
    <cellStyle name="Comma 4 2 2 2 4 4 3" xfId="9542" xr:uid="{AFEE8E7D-EED0-4475-816D-C3159BB6D4DA}"/>
    <cellStyle name="Comma 4 2 2 2 4 4 3 2" xfId="20076" xr:uid="{42F53379-E3EE-4E3D-B61F-FCC17E484457}"/>
    <cellStyle name="Comma 4 2 2 2 4 4 4" xfId="12169" xr:uid="{C3EC3F01-BD4F-4913-BEC1-7CA8FE02593A}"/>
    <cellStyle name="Comma 4 2 2 2 4 4 4 2" xfId="22703" xr:uid="{5E030E50-5818-4EA3-9BAF-90B2D0437B02}"/>
    <cellStyle name="Comma 4 2 2 2 4 4 5" xfId="14821" xr:uid="{CA75035B-BECE-4453-9AF3-74680F2201B6}"/>
    <cellStyle name="Comma 4 2 2 2 4 4 6" xfId="4281" xr:uid="{265D95A9-72E5-48FA-8DD1-2401921ABAE3}"/>
    <cellStyle name="Comma 4 2 2 2 4 5" xfId="2695" xr:uid="{00000000-0005-0000-0000-000041060000}"/>
    <cellStyle name="Comma 4 2 2 2 4 5 2" xfId="8014" xr:uid="{A9FDDEF5-62F5-4803-8CA5-A1011C2E6C7E}"/>
    <cellStyle name="Comma 4 2 2 2 4 5 2 2" xfId="18548" xr:uid="{EF26A9E5-E5BD-48E9-822F-E4F03FA6B60B}"/>
    <cellStyle name="Comma 4 2 2 2 4 5 3" xfId="10642" xr:uid="{CE902A5E-6969-4614-9DA7-BB7EF241FD63}"/>
    <cellStyle name="Comma 4 2 2 2 4 5 3 2" xfId="21176" xr:uid="{585A851C-B4C0-471B-8222-C526E4DB8E4A}"/>
    <cellStyle name="Comma 4 2 2 2 4 5 4" xfId="13269" xr:uid="{D892A3B3-B37C-464F-A235-409ACCA599FA}"/>
    <cellStyle name="Comma 4 2 2 2 4 5 4 2" xfId="23803" xr:uid="{91174F42-BDF1-46D3-9D98-F8E549D62164}"/>
    <cellStyle name="Comma 4 2 2 2 4 5 5" xfId="15921" xr:uid="{F0EA6C32-CB9E-42EC-B1A7-02B7B534DF0D}"/>
    <cellStyle name="Comma 4 2 2 2 4 5 6" xfId="5382" xr:uid="{4B753688-8376-4E0C-95F7-C679B6136E75}"/>
    <cellStyle name="Comma 4 2 2 2 4 6" xfId="1545" xr:uid="{00000000-0005-0000-0000-000042060000}"/>
    <cellStyle name="Comma 4 2 2 2 4 6 2" xfId="6910" xr:uid="{F66E38E0-C50E-498A-AB9B-21FEBF5B037F}"/>
    <cellStyle name="Comma 4 2 2 2 4 6 2 2" xfId="17444" xr:uid="{A96AD51C-ED99-4505-B736-34E5762763E2}"/>
    <cellStyle name="Comma 4 2 2 2 4 6 3" xfId="9538" xr:uid="{80CE1800-0D0E-4ADC-9B85-838FD4E1287E}"/>
    <cellStyle name="Comma 4 2 2 2 4 6 3 2" xfId="20072" xr:uid="{AD30FAF3-8CE0-4271-8702-DA74250BCBE0}"/>
    <cellStyle name="Comma 4 2 2 2 4 6 4" xfId="12165" xr:uid="{80F0E561-964F-4C2C-97A6-15C9D8B316C3}"/>
    <cellStyle name="Comma 4 2 2 2 4 6 4 2" xfId="22699" xr:uid="{86C2186F-0245-46F6-90BE-09AD6D259510}"/>
    <cellStyle name="Comma 4 2 2 2 4 6 5" xfId="14817" xr:uid="{69E183F2-34F1-4024-9F16-B097A34FABE2}"/>
    <cellStyle name="Comma 4 2 2 2 4 6 6" xfId="4277" xr:uid="{75D181C1-B945-4C86-8EB0-3DFCEBD5CE72}"/>
    <cellStyle name="Comma 4 2 2 2 4 7" xfId="5495" xr:uid="{9B5B75CC-A3EF-4525-A27E-5A4ADB3C0084}"/>
    <cellStyle name="Comma 4 2 2 2 4 7 2" xfId="16029" xr:uid="{9DDED37E-CC1C-4EEC-A4AD-086BDD819AD5}"/>
    <cellStyle name="Comma 4 2 2 2 4 8" xfId="8123" xr:uid="{567EF864-A194-4C43-A09B-37F1511F3333}"/>
    <cellStyle name="Comma 4 2 2 2 4 8 2" xfId="18657" xr:uid="{95CA55B6-B180-4812-AE4A-5A4A068E9C40}"/>
    <cellStyle name="Comma 4 2 2 2 4 9" xfId="10750" xr:uid="{B6E0CD1E-D8F9-40F3-958A-C6AAB0330D6B}"/>
    <cellStyle name="Comma 4 2 2 2 4 9 2" xfId="21284" xr:uid="{13AE0311-C649-41B6-8961-8977567F9DEB}"/>
    <cellStyle name="Comma 4 2 2 2 5" xfId="1550" xr:uid="{00000000-0005-0000-0000-000043060000}"/>
    <cellStyle name="Comma 4 2 2 2 5 2" xfId="1551" xr:uid="{00000000-0005-0000-0000-000044060000}"/>
    <cellStyle name="Comma 4 2 2 2 5 2 2" xfId="1552" xr:uid="{00000000-0005-0000-0000-000045060000}"/>
    <cellStyle name="Comma 4 2 2 2 5 2 2 2" xfId="6917" xr:uid="{E552DAB4-E620-4942-96F3-0BF292D0BD19}"/>
    <cellStyle name="Comma 4 2 2 2 5 2 2 2 2" xfId="17451" xr:uid="{83D0017B-B5FA-49FC-B5F9-ADDD02CE53BB}"/>
    <cellStyle name="Comma 4 2 2 2 5 2 2 3" xfId="9545" xr:uid="{A21BFD1B-1AFA-41CF-8031-81EF764C6503}"/>
    <cellStyle name="Comma 4 2 2 2 5 2 2 3 2" xfId="20079" xr:uid="{C8262ECB-B84B-43E1-ADA8-E743B892119D}"/>
    <cellStyle name="Comma 4 2 2 2 5 2 2 4" xfId="12172" xr:uid="{E7383482-C2C5-4591-9DC4-D8967F8EDE9D}"/>
    <cellStyle name="Comma 4 2 2 2 5 2 2 4 2" xfId="22706" xr:uid="{D2D16FD7-5EC6-46A3-A256-DB28361C8425}"/>
    <cellStyle name="Comma 4 2 2 2 5 2 2 5" xfId="14824" xr:uid="{ECB07C65-A605-4BA5-A6E9-18CE31A97EDC}"/>
    <cellStyle name="Comma 4 2 2 2 5 2 2 6" xfId="4284" xr:uid="{51173CC7-38F6-4C67-B4D9-FA8F55522A92}"/>
    <cellStyle name="Comma 4 2 2 2 5 2 3" xfId="6916" xr:uid="{7F8D176D-056F-4E3C-A52F-E115BC3A7322}"/>
    <cellStyle name="Comma 4 2 2 2 5 2 3 2" xfId="17450" xr:uid="{353B1E7A-3699-4983-829D-259CB4FF1B96}"/>
    <cellStyle name="Comma 4 2 2 2 5 2 4" xfId="9544" xr:uid="{ECCFFF80-C65A-4178-BA80-C7D56A8C2F3F}"/>
    <cellStyle name="Comma 4 2 2 2 5 2 4 2" xfId="20078" xr:uid="{70C8FE05-6A4F-49CC-BA7F-3800DA9C9894}"/>
    <cellStyle name="Comma 4 2 2 2 5 2 5" xfId="12171" xr:uid="{77DBF0F0-D90D-4BDA-88B2-8E0517F89895}"/>
    <cellStyle name="Comma 4 2 2 2 5 2 5 2" xfId="22705" xr:uid="{B0BDEC96-4B02-4298-9108-561B4EE00E34}"/>
    <cellStyle name="Comma 4 2 2 2 5 2 6" xfId="14823" xr:uid="{CFD3D21F-F4F0-4CCC-A186-21E4926A28BF}"/>
    <cellStyle name="Comma 4 2 2 2 5 2 7" xfId="4283" xr:uid="{13DBF616-0B7E-4572-9527-D414986EB41D}"/>
    <cellStyle name="Comma 4 2 2 2 5 3" xfId="1553" xr:uid="{00000000-0005-0000-0000-000046060000}"/>
    <cellStyle name="Comma 4 2 2 2 5 3 2" xfId="6918" xr:uid="{D2450185-E555-4D70-8CDF-9425BBC9EBA1}"/>
    <cellStyle name="Comma 4 2 2 2 5 3 2 2" xfId="17452" xr:uid="{BBC60291-82CA-487A-BBEA-C965AB9B3109}"/>
    <cellStyle name="Comma 4 2 2 2 5 3 3" xfId="9546" xr:uid="{A1168E5D-5E38-4BC6-B32A-452A1FB7509C}"/>
    <cellStyle name="Comma 4 2 2 2 5 3 3 2" xfId="20080" xr:uid="{60EBA4E3-7B5F-45FC-9A96-A51737C29704}"/>
    <cellStyle name="Comma 4 2 2 2 5 3 4" xfId="12173" xr:uid="{E2DD1CC2-E9FA-48E7-92F6-524E2D7B5BF6}"/>
    <cellStyle name="Comma 4 2 2 2 5 3 4 2" xfId="22707" xr:uid="{5C3DC56D-67CD-43F7-968C-EDA7B1F092D9}"/>
    <cellStyle name="Comma 4 2 2 2 5 3 5" xfId="14825" xr:uid="{A623BAA5-8F23-40C8-94A6-D9B2B1FF80D4}"/>
    <cellStyle name="Comma 4 2 2 2 5 3 6" xfId="4285" xr:uid="{3995E030-A992-41F1-94AA-F10F40AF775F}"/>
    <cellStyle name="Comma 4 2 2 2 5 4" xfId="1554" xr:uid="{00000000-0005-0000-0000-000047060000}"/>
    <cellStyle name="Comma 4 2 2 2 5 4 2" xfId="6919" xr:uid="{860866AD-DDE4-478E-80D5-A51B9BC2B49A}"/>
    <cellStyle name="Comma 4 2 2 2 5 4 2 2" xfId="17453" xr:uid="{30F12234-2984-4566-8974-26F9CF5AA5E9}"/>
    <cellStyle name="Comma 4 2 2 2 5 4 3" xfId="9547" xr:uid="{D0349954-4F14-415D-AEA2-5E6D444501A6}"/>
    <cellStyle name="Comma 4 2 2 2 5 4 3 2" xfId="20081" xr:uid="{CD7FEA8B-7441-47CC-8DAB-5F5AB4FE64DC}"/>
    <cellStyle name="Comma 4 2 2 2 5 4 4" xfId="12174" xr:uid="{78E92ECA-984F-4C01-B827-FD7B9DF643C7}"/>
    <cellStyle name="Comma 4 2 2 2 5 4 4 2" xfId="22708" xr:uid="{D3B3D96D-F67B-4048-B777-B2B219DEB7C4}"/>
    <cellStyle name="Comma 4 2 2 2 5 4 5" xfId="14826" xr:uid="{395BF9FE-31C6-4437-BC5B-7D3D33950766}"/>
    <cellStyle name="Comma 4 2 2 2 5 4 6" xfId="4286" xr:uid="{A3886107-7945-46A9-81EE-4288A2E18A7A}"/>
    <cellStyle name="Comma 4 2 2 2 5 5" xfId="6915" xr:uid="{8DED7E45-BA91-4D85-9304-6395B4BCCA83}"/>
    <cellStyle name="Comma 4 2 2 2 5 5 2" xfId="17449" xr:uid="{FEA661FE-2E6A-4D89-A0BA-4BB0A7830656}"/>
    <cellStyle name="Comma 4 2 2 2 5 6" xfId="9543" xr:uid="{B09D9227-8118-4EEC-9956-5A6132C8D9CB}"/>
    <cellStyle name="Comma 4 2 2 2 5 6 2" xfId="20077" xr:uid="{E9101EB6-DADC-4A97-A824-9FA623037128}"/>
    <cellStyle name="Comma 4 2 2 2 5 7" xfId="12170" xr:uid="{57B11D0E-548E-4C1F-B57B-282C87884979}"/>
    <cellStyle name="Comma 4 2 2 2 5 7 2" xfId="22704" xr:uid="{3842152D-C300-4025-A65B-60EEAEDA2F79}"/>
    <cellStyle name="Comma 4 2 2 2 5 8" xfId="14822" xr:uid="{CC24603D-923B-42FA-BEF6-B4AEF3183005}"/>
    <cellStyle name="Comma 4 2 2 2 5 9" xfId="4282" xr:uid="{F09ECF48-9E35-44D4-A147-32B0B25EB21C}"/>
    <cellStyle name="Comma 4 2 2 2 6" xfId="1555" xr:uid="{00000000-0005-0000-0000-000048060000}"/>
    <cellStyle name="Comma 4 2 2 2 6 2" xfId="1556" xr:uid="{00000000-0005-0000-0000-000049060000}"/>
    <cellStyle name="Comma 4 2 2 2 6 2 2" xfId="6921" xr:uid="{1459197D-D574-4FFF-8F8B-24653D144999}"/>
    <cellStyle name="Comma 4 2 2 2 6 2 2 2" xfId="17455" xr:uid="{D26D2EEF-A9E8-4C6C-BB9F-316132855F04}"/>
    <cellStyle name="Comma 4 2 2 2 6 2 3" xfId="9549" xr:uid="{D451A7E3-518A-43E1-86BB-84FDA0723C02}"/>
    <cellStyle name="Comma 4 2 2 2 6 2 3 2" xfId="20083" xr:uid="{BD272243-CE35-4722-A258-1B6A1E729229}"/>
    <cellStyle name="Comma 4 2 2 2 6 2 4" xfId="12176" xr:uid="{906C855F-1A35-453B-AA01-42FD2AD81ADC}"/>
    <cellStyle name="Comma 4 2 2 2 6 2 4 2" xfId="22710" xr:uid="{AE550E94-7837-49DE-8BAF-E0DE628CA1B4}"/>
    <cellStyle name="Comma 4 2 2 2 6 2 5" xfId="14828" xr:uid="{45F7D34F-B162-4EAC-9FEC-B33945AB814D}"/>
    <cellStyle name="Comma 4 2 2 2 6 2 6" xfId="4288" xr:uid="{2BAB5247-A5E4-4CAA-B6D7-2755EC5F0572}"/>
    <cellStyle name="Comma 4 2 2 2 6 3" xfId="1557" xr:uid="{00000000-0005-0000-0000-00004A060000}"/>
    <cellStyle name="Comma 4 2 2 2 6 3 2" xfId="6922" xr:uid="{702C630A-AECB-494B-B784-159D33C02DD7}"/>
    <cellStyle name="Comma 4 2 2 2 6 3 2 2" xfId="17456" xr:uid="{AD496FB8-4317-4FC7-BA21-E5A2018D04EE}"/>
    <cellStyle name="Comma 4 2 2 2 6 3 3" xfId="9550" xr:uid="{C5855DEC-6425-4D73-B8D1-5E8E03D5EEC3}"/>
    <cellStyle name="Comma 4 2 2 2 6 3 3 2" xfId="20084" xr:uid="{C1D04CC0-C009-43A3-99AB-7A4570BBD9C0}"/>
    <cellStyle name="Comma 4 2 2 2 6 3 4" xfId="12177" xr:uid="{DFBC5117-F122-4346-B5C3-C5760E866035}"/>
    <cellStyle name="Comma 4 2 2 2 6 3 4 2" xfId="22711" xr:uid="{9BA5A423-CE71-4966-8774-D716601E8E8D}"/>
    <cellStyle name="Comma 4 2 2 2 6 3 5" xfId="14829" xr:uid="{069963B5-32B9-4AB7-AAC2-82E4C0B973C1}"/>
    <cellStyle name="Comma 4 2 2 2 6 3 6" xfId="4289" xr:uid="{97CF6861-7CC7-482E-8642-2167592D5F6D}"/>
    <cellStyle name="Comma 4 2 2 2 6 4" xfId="6920" xr:uid="{1F879329-449A-48F4-9714-1D7EA7D82B15}"/>
    <cellStyle name="Comma 4 2 2 2 6 4 2" xfId="17454" xr:uid="{5D4EF508-DE45-4EFF-B1A4-1C0CDED03640}"/>
    <cellStyle name="Comma 4 2 2 2 6 5" xfId="9548" xr:uid="{E17F6B12-D14E-4056-BC1F-A15FFAFA1923}"/>
    <cellStyle name="Comma 4 2 2 2 6 5 2" xfId="20082" xr:uid="{648B4DEC-5643-4722-8E4E-9B86541436EB}"/>
    <cellStyle name="Comma 4 2 2 2 6 6" xfId="12175" xr:uid="{112CE183-594E-4DED-BE4A-92CFF2499F7D}"/>
    <cellStyle name="Comma 4 2 2 2 6 6 2" xfId="22709" xr:uid="{C2016FFA-D406-4E03-A96F-7B431DF0F42B}"/>
    <cellStyle name="Comma 4 2 2 2 6 7" xfId="14827" xr:uid="{9A6DCA77-5C3C-4B29-95FE-AE90C2A8954C}"/>
    <cellStyle name="Comma 4 2 2 2 6 8" xfId="4287" xr:uid="{D23818CC-1035-4BC8-BE2E-F884D3CFEA50}"/>
    <cellStyle name="Comma 4 2 2 2 7" xfId="1558" xr:uid="{00000000-0005-0000-0000-00004B060000}"/>
    <cellStyle name="Comma 4 2 2 2 7 2" xfId="1559" xr:uid="{00000000-0005-0000-0000-00004C060000}"/>
    <cellStyle name="Comma 4 2 2 2 7 2 2" xfId="6924" xr:uid="{7750120F-D90C-4DCF-9CCC-501755E01E5F}"/>
    <cellStyle name="Comma 4 2 2 2 7 2 2 2" xfId="17458" xr:uid="{70C0729B-31B7-47E6-B817-49F7DB67AC9D}"/>
    <cellStyle name="Comma 4 2 2 2 7 2 3" xfId="9552" xr:uid="{6DDFD0FF-5085-4C3B-8E80-A0C13F2AE0A3}"/>
    <cellStyle name="Comma 4 2 2 2 7 2 3 2" xfId="20086" xr:uid="{FFA4E6AC-9540-4C9E-9462-E4584328C346}"/>
    <cellStyle name="Comma 4 2 2 2 7 2 4" xfId="12179" xr:uid="{AA06FF00-82DB-4582-89F1-BB337B7BC537}"/>
    <cellStyle name="Comma 4 2 2 2 7 2 4 2" xfId="22713" xr:uid="{C04D5C47-C452-4D9D-8349-53F32F55E39F}"/>
    <cellStyle name="Comma 4 2 2 2 7 2 5" xfId="14831" xr:uid="{C27AF7AD-1281-4F63-A539-6D2DC035130E}"/>
    <cellStyle name="Comma 4 2 2 2 7 2 6" xfId="4291" xr:uid="{1E41F198-112A-4ED5-B663-8183DDA417C5}"/>
    <cellStyle name="Comma 4 2 2 2 7 3" xfId="6923" xr:uid="{7A446120-FE3A-448F-BB97-CBBFC57EC7D8}"/>
    <cellStyle name="Comma 4 2 2 2 7 3 2" xfId="17457" xr:uid="{C805CE7C-495B-4784-BBDD-961EFB119C23}"/>
    <cellStyle name="Comma 4 2 2 2 7 4" xfId="9551" xr:uid="{58B0C6A1-AD49-4AEF-9132-5C7E6B0043CD}"/>
    <cellStyle name="Comma 4 2 2 2 7 4 2" xfId="20085" xr:uid="{1B2B4374-9CC5-44AE-8230-6A8C5E3DCA13}"/>
    <cellStyle name="Comma 4 2 2 2 7 5" xfId="12178" xr:uid="{274C11B9-A774-4992-B8F6-3F9BEE0908BD}"/>
    <cellStyle name="Comma 4 2 2 2 7 5 2" xfId="22712" xr:uid="{40C2E5CC-BFBC-41ED-81C2-1840CC4A1D1A}"/>
    <cellStyle name="Comma 4 2 2 2 7 6" xfId="14830" xr:uid="{73E4A9BA-E334-4842-A6D4-27C212734383}"/>
    <cellStyle name="Comma 4 2 2 2 7 7" xfId="4290" xr:uid="{DCEE299A-2B4A-42FD-A4DA-3773C03C5700}"/>
    <cellStyle name="Comma 4 2 2 2 8" xfId="1560" xr:uid="{00000000-0005-0000-0000-00004D060000}"/>
    <cellStyle name="Comma 4 2 2 2 8 2" xfId="6925" xr:uid="{ECB86D85-1372-47F5-808D-8C924C15D47B}"/>
    <cellStyle name="Comma 4 2 2 2 8 2 2" xfId="17459" xr:uid="{364375F4-5EF2-48AA-8008-21148DBFF571}"/>
    <cellStyle name="Comma 4 2 2 2 8 3" xfId="9553" xr:uid="{296F1650-B555-4C2C-AC2A-053C9BFF8B09}"/>
    <cellStyle name="Comma 4 2 2 2 8 3 2" xfId="20087" xr:uid="{A3FD3A95-E4D0-4E76-BCF5-1AC21D383C8B}"/>
    <cellStyle name="Comma 4 2 2 2 8 4" xfId="12180" xr:uid="{C1415F8B-B51B-443A-A7EB-6B2A7B899A7D}"/>
    <cellStyle name="Comma 4 2 2 2 8 4 2" xfId="22714" xr:uid="{288B684F-8CA0-4DE7-A8F4-A10CB3E9F4CA}"/>
    <cellStyle name="Comma 4 2 2 2 8 5" xfId="14832" xr:uid="{6F7D929B-9BE9-4394-893F-070581DEA68A}"/>
    <cellStyle name="Comma 4 2 2 2 8 6" xfId="4292" xr:uid="{40F4B442-B73B-4BC7-A945-A29C1F2C9BA1}"/>
    <cellStyle name="Comma 4 2 2 2 9" xfId="1561" xr:uid="{00000000-0005-0000-0000-00004E060000}"/>
    <cellStyle name="Comma 4 2 2 2 9 2" xfId="6926" xr:uid="{FD0CCE82-FB07-455F-9261-13C98CB7BFF6}"/>
    <cellStyle name="Comma 4 2 2 2 9 2 2" xfId="17460" xr:uid="{45A5CFDE-84C7-4C12-BA11-8C62CA1032CD}"/>
    <cellStyle name="Comma 4 2 2 2 9 3" xfId="9554" xr:uid="{8A6CA1E3-D63E-4645-9AF8-EADD9B7D5C8E}"/>
    <cellStyle name="Comma 4 2 2 2 9 3 2" xfId="20088" xr:uid="{CFDE97C5-A9A6-42AE-B265-2CAF845CCBBC}"/>
    <cellStyle name="Comma 4 2 2 2 9 4" xfId="12181" xr:uid="{5CEA7749-7F5F-4F9C-9E17-2914AA1B5A78}"/>
    <cellStyle name="Comma 4 2 2 2 9 4 2" xfId="22715" xr:uid="{741E2B64-5118-4B72-BE91-B205FB3A78DE}"/>
    <cellStyle name="Comma 4 2 2 2 9 5" xfId="14833" xr:uid="{FD3BE67B-1085-4BDB-AA04-F72C6BB9A642}"/>
    <cellStyle name="Comma 4 2 2 2 9 6" xfId="4293" xr:uid="{87268F80-264C-4619-A7B0-F0DD5773AD91}"/>
    <cellStyle name="Comma 4 2 2 3" xfId="69" xr:uid="{00000000-0005-0000-0000-00004F060000}"/>
    <cellStyle name="Comma 4 2 2 3 10" xfId="10702" xr:uid="{2ABF46CA-A1C6-4140-9E45-6692796AA23D}"/>
    <cellStyle name="Comma 4 2 2 3 10 2" xfId="21236" xr:uid="{179A9B54-D5BD-40A2-A80A-997D4CBCDC58}"/>
    <cellStyle name="Comma 4 2 2 3 11" xfId="13355" xr:uid="{82606F59-E365-453B-ABE3-A5FC4D7B1F47}"/>
    <cellStyle name="Comma 4 2 2 3 12" xfId="2813" xr:uid="{09A9F4BA-D0AC-40B4-BB89-05415FD0D7C4}"/>
    <cellStyle name="Comma 4 2 2 3 2" xfId="98" xr:uid="{00000000-0005-0000-0000-000050060000}"/>
    <cellStyle name="Comma 4 2 2 3 2 10" xfId="2841" xr:uid="{00D84F97-E9A0-49EB-815C-29B9C8A7296C}"/>
    <cellStyle name="Comma 4 2 2 3 2 2" xfId="152" xr:uid="{00000000-0005-0000-0000-000051060000}"/>
    <cellStyle name="Comma 4 2 2 3 2 2 2" xfId="2728" xr:uid="{00000000-0005-0000-0000-000052060000}"/>
    <cellStyle name="Comma 4 2 2 3 2 2 2 2" xfId="8047" xr:uid="{C9795667-4497-4214-8660-CBC30C5652C6}"/>
    <cellStyle name="Comma 4 2 2 3 2 2 2 2 2" xfId="18581" xr:uid="{61B06DBF-E667-4C22-B556-C2ED8C1FBB8A}"/>
    <cellStyle name="Comma 4 2 2 3 2 2 2 3" xfId="10675" xr:uid="{2A38C746-AFBD-4C7F-83C0-E6C63F4DF429}"/>
    <cellStyle name="Comma 4 2 2 3 2 2 2 3 2" xfId="21209" xr:uid="{832AC904-F30E-44ED-A598-A5CAAB09E106}"/>
    <cellStyle name="Comma 4 2 2 3 2 2 2 4" xfId="13302" xr:uid="{0B1AB2A1-1440-46DF-AFE8-9DF73E15AB26}"/>
    <cellStyle name="Comma 4 2 2 3 2 2 2 4 2" xfId="23836" xr:uid="{3D9794ED-08D9-42F8-9085-A132CEED1B95}"/>
    <cellStyle name="Comma 4 2 2 3 2 2 2 5" xfId="15954" xr:uid="{B3CB2686-CBD8-4B5D-9DA4-D6AB1BB0013B}"/>
    <cellStyle name="Comma 4 2 2 3 2 2 2 6" xfId="5415" xr:uid="{2F48DE54-536D-40CF-9ABA-76F73A0D395C}"/>
    <cellStyle name="Comma 4 2 2 3 2 2 3" xfId="1564" xr:uid="{00000000-0005-0000-0000-000053060000}"/>
    <cellStyle name="Comma 4 2 2 3 2 2 3 2" xfId="6929" xr:uid="{DA6D2A1D-D5D5-47E1-8195-973CB188D41D}"/>
    <cellStyle name="Comma 4 2 2 3 2 2 3 2 2" xfId="17463" xr:uid="{228013BE-A11D-43C4-8DBD-83DD3B640274}"/>
    <cellStyle name="Comma 4 2 2 3 2 2 3 3" xfId="9557" xr:uid="{08DB5D84-03B4-4F8E-9FB3-6C40B48E47A9}"/>
    <cellStyle name="Comma 4 2 2 3 2 2 3 3 2" xfId="20091" xr:uid="{0AE4FD81-D7FD-4AC4-9C2F-46E6700B6237}"/>
    <cellStyle name="Comma 4 2 2 3 2 2 3 4" xfId="12184" xr:uid="{096A5B9F-3A15-4506-9B9C-A16A73F99E0B}"/>
    <cellStyle name="Comma 4 2 2 3 2 2 3 4 2" xfId="22718" xr:uid="{FD6884CC-0C6D-4EAA-99B1-759617B26ED6}"/>
    <cellStyle name="Comma 4 2 2 3 2 2 3 5" xfId="14836" xr:uid="{85B5ADC1-9151-4CC4-8BEC-35DEBA73E3AE}"/>
    <cellStyle name="Comma 4 2 2 3 2 2 3 6" xfId="4296" xr:uid="{3316876E-E199-4BD1-B289-961663818FD4}"/>
    <cellStyle name="Comma 4 2 2 3 2 2 4" xfId="5528" xr:uid="{6B5A73A9-559A-4C2E-8C24-259100746A4F}"/>
    <cellStyle name="Comma 4 2 2 3 2 2 4 2" xfId="16062" xr:uid="{324743C1-BF27-4352-A1E1-66C51D6F3514}"/>
    <cellStyle name="Comma 4 2 2 3 2 2 5" xfId="8156" xr:uid="{50C5A2A2-A8A9-4DF2-9B33-31032325EA81}"/>
    <cellStyle name="Comma 4 2 2 3 2 2 5 2" xfId="18690" xr:uid="{28F90D0A-E847-454A-A359-BE40EBBD802D}"/>
    <cellStyle name="Comma 4 2 2 3 2 2 6" xfId="10783" xr:uid="{0245E93E-8E78-4CEF-AE7E-752AA634E3DA}"/>
    <cellStyle name="Comma 4 2 2 3 2 2 6 2" xfId="21317" xr:uid="{FDB1C859-26A8-40F0-B501-AA97A4D5B7E7}"/>
    <cellStyle name="Comma 4 2 2 3 2 2 7" xfId="13435" xr:uid="{730FB061-6CDA-499E-8023-FF64536C0FC9}"/>
    <cellStyle name="Comma 4 2 2 3 2 2 8" xfId="2895" xr:uid="{C9768357-90ED-46AE-ABEC-8F875A471B0A}"/>
    <cellStyle name="Comma 4 2 2 3 2 3" xfId="2615" xr:uid="{00000000-0005-0000-0000-000054060000}"/>
    <cellStyle name="Comma 4 2 2 3 2 3 2" xfId="7939" xr:uid="{C8DDDFD5-E294-4449-AE13-A93EAE563B6E}"/>
    <cellStyle name="Comma 4 2 2 3 2 3 2 2" xfId="18473" xr:uid="{06F9196A-AB1D-4BD3-B17F-588522CFF2A5}"/>
    <cellStyle name="Comma 4 2 2 3 2 3 3" xfId="10567" xr:uid="{C636E598-9715-4437-90B6-7CE450C459B1}"/>
    <cellStyle name="Comma 4 2 2 3 2 3 3 2" xfId="21101" xr:uid="{730A36D8-2FB5-4690-B5A6-8150CA9A29B4}"/>
    <cellStyle name="Comma 4 2 2 3 2 3 4" xfId="13194" xr:uid="{085AA798-AA15-4B1F-B51B-59C00EF89D95}"/>
    <cellStyle name="Comma 4 2 2 3 2 3 4 2" xfId="23728" xr:uid="{5A747A3F-6374-4225-82ED-916FD1211933}"/>
    <cellStyle name="Comma 4 2 2 3 2 3 5" xfId="15846" xr:uid="{8EAD1AD5-D25E-40FC-942B-4E520E0A0A84}"/>
    <cellStyle name="Comma 4 2 2 3 2 3 6" xfId="5307" xr:uid="{0554ABF0-322A-42A1-8E10-25E77E43406F}"/>
    <cellStyle name="Comma 4 2 2 3 2 4" xfId="2674" xr:uid="{00000000-0005-0000-0000-000055060000}"/>
    <cellStyle name="Comma 4 2 2 3 2 4 2" xfId="7993" xr:uid="{5824E983-57BF-488C-BC8E-7AEBA572EE6E}"/>
    <cellStyle name="Comma 4 2 2 3 2 4 2 2" xfId="18527" xr:uid="{3337294D-41B9-45EC-8499-E32DE551D491}"/>
    <cellStyle name="Comma 4 2 2 3 2 4 3" xfId="10621" xr:uid="{C7C0364B-FF0A-4ADE-BB90-7C33BA705704}"/>
    <cellStyle name="Comma 4 2 2 3 2 4 3 2" xfId="21155" xr:uid="{58A3B924-436C-47B8-B949-DF618C707FA2}"/>
    <cellStyle name="Comma 4 2 2 3 2 4 4" xfId="13248" xr:uid="{D772F2D5-5061-40CD-AA9C-D11BEBD00993}"/>
    <cellStyle name="Comma 4 2 2 3 2 4 4 2" xfId="23782" xr:uid="{E508C355-9324-44F6-A0FB-371AA17CE698}"/>
    <cellStyle name="Comma 4 2 2 3 2 4 5" xfId="15900" xr:uid="{92352725-E458-4F54-82DF-4EF681C50082}"/>
    <cellStyle name="Comma 4 2 2 3 2 4 6" xfId="5361" xr:uid="{86EE4597-4A22-42CA-AFEE-0E86AA28F795}"/>
    <cellStyle name="Comma 4 2 2 3 2 5" xfId="1563" xr:uid="{00000000-0005-0000-0000-000056060000}"/>
    <cellStyle name="Comma 4 2 2 3 2 5 2" xfId="6928" xr:uid="{CF4F6B69-A3F1-45A1-8B4F-81682C2BA8B2}"/>
    <cellStyle name="Comma 4 2 2 3 2 5 2 2" xfId="17462" xr:uid="{2F7DC6AD-3B81-49B6-A3D0-C769479E4AD3}"/>
    <cellStyle name="Comma 4 2 2 3 2 5 3" xfId="9556" xr:uid="{CB59E006-2C25-48DD-8344-82259A31C534}"/>
    <cellStyle name="Comma 4 2 2 3 2 5 3 2" xfId="20090" xr:uid="{C2C0115C-059C-4C10-9DB3-5B32C3D0144E}"/>
    <cellStyle name="Comma 4 2 2 3 2 5 4" xfId="12183" xr:uid="{F6E87801-00EC-4548-8B53-8C4B899582B2}"/>
    <cellStyle name="Comma 4 2 2 3 2 5 4 2" xfId="22717" xr:uid="{03157396-9882-4378-90D9-FA4C2113F99B}"/>
    <cellStyle name="Comma 4 2 2 3 2 5 5" xfId="14835" xr:uid="{01519AAB-A8F3-4CC1-8442-3BCA5388308C}"/>
    <cellStyle name="Comma 4 2 2 3 2 5 6" xfId="4295" xr:uid="{B9561ACE-80E5-492F-9952-2B465610BBD6}"/>
    <cellStyle name="Comma 4 2 2 3 2 6" xfId="5474" xr:uid="{F9677977-0B3F-4F96-B195-4663980A9FBA}"/>
    <cellStyle name="Comma 4 2 2 3 2 6 2" xfId="16008" xr:uid="{FF1BF5C9-B746-4EE3-A1D8-B15782F3821F}"/>
    <cellStyle name="Comma 4 2 2 3 2 7" xfId="8102" xr:uid="{8E11BF87-CEF6-4EF9-9649-782FE5916895}"/>
    <cellStyle name="Comma 4 2 2 3 2 7 2" xfId="18636" xr:uid="{D4719E70-2041-4395-BE71-A199488D450A}"/>
    <cellStyle name="Comma 4 2 2 3 2 8" xfId="10729" xr:uid="{72D2BEC4-743B-4360-B0BD-A96E959E8071}"/>
    <cellStyle name="Comma 4 2 2 3 2 8 2" xfId="21263" xr:uid="{3BD00E4E-077A-4FC2-9F55-0D7E4644B8D3}"/>
    <cellStyle name="Comma 4 2 2 3 2 9" xfId="13381" xr:uid="{68F82587-8D16-4901-A4FF-20AF7026B9CE}"/>
    <cellStyle name="Comma 4 2 2 3 3" xfId="125" xr:uid="{00000000-0005-0000-0000-000057060000}"/>
    <cellStyle name="Comma 4 2 2 3 3 2" xfId="2701" xr:uid="{00000000-0005-0000-0000-000058060000}"/>
    <cellStyle name="Comma 4 2 2 3 3 2 2" xfId="8020" xr:uid="{A6545B80-78C4-4652-BE46-0090FA6991DD}"/>
    <cellStyle name="Comma 4 2 2 3 3 2 2 2" xfId="18554" xr:uid="{13DCCB09-0F3A-44BB-9BFB-6CE3394EC240}"/>
    <cellStyle name="Comma 4 2 2 3 3 2 3" xfId="10648" xr:uid="{C8602790-073F-47E4-BB28-D38D7D873738}"/>
    <cellStyle name="Comma 4 2 2 3 3 2 3 2" xfId="21182" xr:uid="{D5450767-FFEB-4F52-96F2-8B49561331EC}"/>
    <cellStyle name="Comma 4 2 2 3 3 2 4" xfId="13275" xr:uid="{EAB66C41-9956-4656-8B49-611D8BA5B7D7}"/>
    <cellStyle name="Comma 4 2 2 3 3 2 4 2" xfId="23809" xr:uid="{5A8D584D-E451-46B0-8FE9-B7B99B2678A2}"/>
    <cellStyle name="Comma 4 2 2 3 3 2 5" xfId="15927" xr:uid="{A8DD73C6-4E44-4D00-A395-46110DF2D978}"/>
    <cellStyle name="Comma 4 2 2 3 3 2 6" xfId="5388" xr:uid="{08B9F629-218C-48B8-8009-F9B3B20562C9}"/>
    <cellStyle name="Comma 4 2 2 3 3 3" xfId="1565" xr:uid="{00000000-0005-0000-0000-000059060000}"/>
    <cellStyle name="Comma 4 2 2 3 3 3 2" xfId="6930" xr:uid="{5F321B6C-A330-4288-A29A-FA90BC28F43C}"/>
    <cellStyle name="Comma 4 2 2 3 3 3 2 2" xfId="17464" xr:uid="{B8D19056-358A-47E1-AFFD-48566017CF24}"/>
    <cellStyle name="Comma 4 2 2 3 3 3 3" xfId="9558" xr:uid="{6E4D286F-2B12-4B84-B2F2-945735250A1F}"/>
    <cellStyle name="Comma 4 2 2 3 3 3 3 2" xfId="20092" xr:uid="{649A34BA-50B3-4FA3-8908-006873D4B886}"/>
    <cellStyle name="Comma 4 2 2 3 3 3 4" xfId="12185" xr:uid="{A1386D2C-D576-4B72-86E9-A2921F04C263}"/>
    <cellStyle name="Comma 4 2 2 3 3 3 4 2" xfId="22719" xr:uid="{10440167-D4F7-46D2-BE6F-FE7F74EA3227}"/>
    <cellStyle name="Comma 4 2 2 3 3 3 5" xfId="14837" xr:uid="{51D5AA8B-16A7-4591-B1CF-954B4AB614C3}"/>
    <cellStyle name="Comma 4 2 2 3 3 3 6" xfId="4297" xr:uid="{CF40AD01-971B-4BCF-99AD-7528023E0D1F}"/>
    <cellStyle name="Comma 4 2 2 3 3 4" xfId="5501" xr:uid="{03B557B7-2ED4-4CD8-AB6D-F304E953091D}"/>
    <cellStyle name="Comma 4 2 2 3 3 4 2" xfId="16035" xr:uid="{06B5AB95-0439-45C9-BE28-5A5726DA4105}"/>
    <cellStyle name="Comma 4 2 2 3 3 5" xfId="8129" xr:uid="{EBB9D711-6C83-411A-935B-37114921BF10}"/>
    <cellStyle name="Comma 4 2 2 3 3 5 2" xfId="18663" xr:uid="{B610BC80-5B92-4006-8515-DEC715F553B5}"/>
    <cellStyle name="Comma 4 2 2 3 3 6" xfId="10756" xr:uid="{B1B2545D-383A-40C6-8BA8-C1A7F32A60E6}"/>
    <cellStyle name="Comma 4 2 2 3 3 6 2" xfId="21290" xr:uid="{8AD89F19-5251-4B31-88F7-713CF243828B}"/>
    <cellStyle name="Comma 4 2 2 3 3 7" xfId="13408" xr:uid="{BA00766E-45A7-4950-AF2F-6A8A30ECC9CA}"/>
    <cellStyle name="Comma 4 2 2 3 3 8" xfId="2868" xr:uid="{28E8140B-00A6-4F4F-93DE-FBA734B129D1}"/>
    <cellStyle name="Comma 4 2 2 3 4" xfId="1566" xr:uid="{00000000-0005-0000-0000-00005A060000}"/>
    <cellStyle name="Comma 4 2 2 3 4 2" xfId="6931" xr:uid="{7D66BADA-566D-4B19-B0A9-677FAA1A2EF5}"/>
    <cellStyle name="Comma 4 2 2 3 4 2 2" xfId="17465" xr:uid="{585A03F6-68B0-4736-A68B-73D021080410}"/>
    <cellStyle name="Comma 4 2 2 3 4 3" xfId="9559" xr:uid="{504D2F62-24D6-40F7-90B6-D7DE52D58C3F}"/>
    <cellStyle name="Comma 4 2 2 3 4 3 2" xfId="20093" xr:uid="{7B393D5C-E326-4233-9659-7A97A752760F}"/>
    <cellStyle name="Comma 4 2 2 3 4 4" xfId="12186" xr:uid="{BF768467-4FD6-4751-B710-A5BD019DF05D}"/>
    <cellStyle name="Comma 4 2 2 3 4 4 2" xfId="22720" xr:uid="{11773A7B-3D23-4F6A-9533-C2651A8E0640}"/>
    <cellStyle name="Comma 4 2 2 3 4 5" xfId="14838" xr:uid="{B0A31898-4AC3-44A8-B997-C226486CC558}"/>
    <cellStyle name="Comma 4 2 2 3 4 6" xfId="4298" xr:uid="{353FE589-4525-441E-A66B-9A170786CD8F}"/>
    <cellStyle name="Comma 4 2 2 3 5" xfId="2587" xr:uid="{00000000-0005-0000-0000-00005B060000}"/>
    <cellStyle name="Comma 4 2 2 3 5 2" xfId="7912" xr:uid="{318781A2-52B5-47FE-880D-8AF6EB33EE56}"/>
    <cellStyle name="Comma 4 2 2 3 5 2 2" xfId="18446" xr:uid="{860437B3-40D2-443B-A60C-DE7C96EF9E7F}"/>
    <cellStyle name="Comma 4 2 2 3 5 3" xfId="10540" xr:uid="{699667C9-9846-4595-936B-815E601BF436}"/>
    <cellStyle name="Comma 4 2 2 3 5 3 2" xfId="21074" xr:uid="{000512F1-730F-4161-A490-E02370BDAE87}"/>
    <cellStyle name="Comma 4 2 2 3 5 4" xfId="13167" xr:uid="{11A6BACB-4EEB-4FC3-9D67-2679C77B79C9}"/>
    <cellStyle name="Comma 4 2 2 3 5 4 2" xfId="23701" xr:uid="{F432C6C3-CA59-4531-B38F-FE862DC2568C}"/>
    <cellStyle name="Comma 4 2 2 3 5 5" xfId="15819" xr:uid="{ACE8E52D-33DD-47D8-94DF-8999A57B48A1}"/>
    <cellStyle name="Comma 4 2 2 3 5 6" xfId="5280" xr:uid="{529E49C9-5B96-4130-880A-B3C00DA0CE00}"/>
    <cellStyle name="Comma 4 2 2 3 6" xfId="2647" xr:uid="{00000000-0005-0000-0000-00005C060000}"/>
    <cellStyle name="Comma 4 2 2 3 6 2" xfId="7966" xr:uid="{27EED822-491C-4804-96E4-49D9219AEF5A}"/>
    <cellStyle name="Comma 4 2 2 3 6 2 2" xfId="18500" xr:uid="{13684C04-AF98-4F54-B567-0AA801998766}"/>
    <cellStyle name="Comma 4 2 2 3 6 3" xfId="10594" xr:uid="{382BD647-36E8-4D26-A79A-5F0C28CE4A40}"/>
    <cellStyle name="Comma 4 2 2 3 6 3 2" xfId="21128" xr:uid="{871B3213-8FAF-4ADE-AEA4-CC898CC62CAF}"/>
    <cellStyle name="Comma 4 2 2 3 6 4" xfId="13221" xr:uid="{BB68C7DF-1B1B-4225-B83E-2C97C96536BF}"/>
    <cellStyle name="Comma 4 2 2 3 6 4 2" xfId="23755" xr:uid="{379AE495-24CA-4A8B-A8E1-F3FC1C193C93}"/>
    <cellStyle name="Comma 4 2 2 3 6 5" xfId="15873" xr:uid="{7D226D41-20CF-4627-BE0B-73A238337369}"/>
    <cellStyle name="Comma 4 2 2 3 6 6" xfId="5334" xr:uid="{8C183FB2-5D86-43EB-9466-75EB9A53A45A}"/>
    <cellStyle name="Comma 4 2 2 3 7" xfId="1562" xr:uid="{00000000-0005-0000-0000-00005D060000}"/>
    <cellStyle name="Comma 4 2 2 3 7 2" xfId="6927" xr:uid="{52F9946B-06C3-4EA2-80AC-37E30A43BBC8}"/>
    <cellStyle name="Comma 4 2 2 3 7 2 2" xfId="17461" xr:uid="{C4E4A5EB-F6FB-4C03-9A8A-76B42F540FF4}"/>
    <cellStyle name="Comma 4 2 2 3 7 3" xfId="9555" xr:uid="{9E0588D6-F49B-476D-BF05-8CCDAFE4BFC8}"/>
    <cellStyle name="Comma 4 2 2 3 7 3 2" xfId="20089" xr:uid="{F1DFC05C-B151-4385-8253-67EB6BCF2B0F}"/>
    <cellStyle name="Comma 4 2 2 3 7 4" xfId="12182" xr:uid="{EC58F8B0-54B9-4C1E-B83F-834EDE7C6A67}"/>
    <cellStyle name="Comma 4 2 2 3 7 4 2" xfId="22716" xr:uid="{1990C5F2-39F5-4A8F-962E-2980C5BD0792}"/>
    <cellStyle name="Comma 4 2 2 3 7 5" xfId="14834" xr:uid="{8EA5B5D8-AF9F-4CFE-BF79-8FFD44534C42}"/>
    <cellStyle name="Comma 4 2 2 3 7 6" xfId="4294" xr:uid="{4A745F5F-5037-4288-ADA1-837E0B108AC7}"/>
    <cellStyle name="Comma 4 2 2 3 8" xfId="5447" xr:uid="{C86B6DCE-2CD5-4D97-A9F6-716084FA8C8C}"/>
    <cellStyle name="Comma 4 2 2 3 8 2" xfId="15981" xr:uid="{19B5F8E5-4CF1-4BEA-B245-54BB4E0D7D8D}"/>
    <cellStyle name="Comma 4 2 2 3 9" xfId="8075" xr:uid="{1F27540D-2CB8-42C3-8D7F-2365B7EF3691}"/>
    <cellStyle name="Comma 4 2 2 3 9 2" xfId="18609" xr:uid="{ED3709CB-EB93-4C88-93F9-C7DB9682D32C}"/>
    <cellStyle name="Comma 4 2 2 4" xfId="85" xr:uid="{00000000-0005-0000-0000-00005E060000}"/>
    <cellStyle name="Comma 4 2 2 4 10" xfId="10716" xr:uid="{F5598861-EAF0-4E7E-A0B3-4CFEE74C500D}"/>
    <cellStyle name="Comma 4 2 2 4 10 2" xfId="21250" xr:uid="{CCE31404-7AA1-40F3-88E9-5319F32E95E2}"/>
    <cellStyle name="Comma 4 2 2 4 11" xfId="13368" xr:uid="{FB36FE28-260C-493E-9F65-9E1F7572A5E8}"/>
    <cellStyle name="Comma 4 2 2 4 12" xfId="2828" xr:uid="{7295A463-61B4-42F2-A752-B2583B26B379}"/>
    <cellStyle name="Comma 4 2 2 4 2" xfId="139" xr:uid="{00000000-0005-0000-0000-00005F060000}"/>
    <cellStyle name="Comma 4 2 2 4 2 2" xfId="1569" xr:uid="{00000000-0005-0000-0000-000060060000}"/>
    <cellStyle name="Comma 4 2 2 4 2 2 2" xfId="6934" xr:uid="{C724C5E7-664E-4BC3-BF0D-05DF4A9F891E}"/>
    <cellStyle name="Comma 4 2 2 4 2 2 2 2" xfId="17468" xr:uid="{86F7E828-DDB9-4124-AA2B-B3A03AAF985D}"/>
    <cellStyle name="Comma 4 2 2 4 2 2 3" xfId="9562" xr:uid="{14B0D33D-F8AA-4527-9D80-9F0ADB3112DC}"/>
    <cellStyle name="Comma 4 2 2 4 2 2 3 2" xfId="20096" xr:uid="{EFDE9E62-04CA-408A-802F-DF08B044A51C}"/>
    <cellStyle name="Comma 4 2 2 4 2 2 4" xfId="12189" xr:uid="{C10FA86A-657E-4328-9116-36E837B83135}"/>
    <cellStyle name="Comma 4 2 2 4 2 2 4 2" xfId="22723" xr:uid="{DC7B5794-6D61-4070-BCEE-088A18192EB7}"/>
    <cellStyle name="Comma 4 2 2 4 2 2 5" xfId="14841" xr:uid="{CC508693-E7F7-431D-B64E-D950ECA4FD65}"/>
    <cellStyle name="Comma 4 2 2 4 2 2 6" xfId="4301" xr:uid="{FFEA4E8A-A2A7-4CFA-B07A-1B37F09895F7}"/>
    <cellStyle name="Comma 4 2 2 4 2 3" xfId="2715" xr:uid="{00000000-0005-0000-0000-000061060000}"/>
    <cellStyle name="Comma 4 2 2 4 2 3 2" xfId="8034" xr:uid="{6BE39F25-D8F2-4B2E-AD3F-E0D31D06FEFD}"/>
    <cellStyle name="Comma 4 2 2 4 2 3 2 2" xfId="18568" xr:uid="{42800668-AF34-456C-A6D3-4A23F57E1B9C}"/>
    <cellStyle name="Comma 4 2 2 4 2 3 3" xfId="10662" xr:uid="{40691977-3D3B-48FF-929D-A50DFEA4DFEA}"/>
    <cellStyle name="Comma 4 2 2 4 2 3 3 2" xfId="21196" xr:uid="{6EAF78C6-6173-428A-B1AB-9FF577AABB27}"/>
    <cellStyle name="Comma 4 2 2 4 2 3 4" xfId="13289" xr:uid="{9C0DE9B5-CAC6-4F1B-A769-682E43611B48}"/>
    <cellStyle name="Comma 4 2 2 4 2 3 4 2" xfId="23823" xr:uid="{0F48B2E1-ADE2-40BC-86CE-37FF25D30CE4}"/>
    <cellStyle name="Comma 4 2 2 4 2 3 5" xfId="15941" xr:uid="{90BE9FAF-0CCC-48E8-B16B-A58291D5F629}"/>
    <cellStyle name="Comma 4 2 2 4 2 3 6" xfId="5402" xr:uid="{BB2C487E-D54B-4B90-941E-38E07A0751F3}"/>
    <cellStyle name="Comma 4 2 2 4 2 4" xfId="1568" xr:uid="{00000000-0005-0000-0000-000062060000}"/>
    <cellStyle name="Comma 4 2 2 4 2 4 2" xfId="6933" xr:uid="{44D41151-6258-4795-B083-907A336FD112}"/>
    <cellStyle name="Comma 4 2 2 4 2 4 2 2" xfId="17467" xr:uid="{518ECD2A-4DFE-4BF5-9002-34965E5D1A85}"/>
    <cellStyle name="Comma 4 2 2 4 2 4 3" xfId="9561" xr:uid="{1C07D46E-316F-4EB4-B273-38805741F58D}"/>
    <cellStyle name="Comma 4 2 2 4 2 4 3 2" xfId="20095" xr:uid="{92C9BB5E-F4A1-4540-896B-686D06ADA4E8}"/>
    <cellStyle name="Comma 4 2 2 4 2 4 4" xfId="12188" xr:uid="{2184DB32-0D9E-420A-B163-27E9CAEC18B8}"/>
    <cellStyle name="Comma 4 2 2 4 2 4 4 2" xfId="22722" xr:uid="{4010D92C-E9D3-474C-8084-D7E478575C0D}"/>
    <cellStyle name="Comma 4 2 2 4 2 4 5" xfId="14840" xr:uid="{CA7C1FC5-E065-4FE6-BD66-9EC5A15DBAE5}"/>
    <cellStyle name="Comma 4 2 2 4 2 4 6" xfId="4300" xr:uid="{FF56B05B-8153-4FF7-958A-0040EF97D800}"/>
    <cellStyle name="Comma 4 2 2 4 2 5" xfId="5515" xr:uid="{F8ECCAED-C3AA-4A7B-B4F9-38145962BA0B}"/>
    <cellStyle name="Comma 4 2 2 4 2 5 2" xfId="16049" xr:uid="{AC4C6E2E-88BA-46E8-8B6F-0C6E4941FE55}"/>
    <cellStyle name="Comma 4 2 2 4 2 6" xfId="8143" xr:uid="{4B0481F6-60ED-4F8B-B7AE-6CF57BE5F947}"/>
    <cellStyle name="Comma 4 2 2 4 2 6 2" xfId="18677" xr:uid="{282CD5F9-1FEA-45A8-905D-B7FD05A568CF}"/>
    <cellStyle name="Comma 4 2 2 4 2 7" xfId="10770" xr:uid="{B3C7CA70-80E0-45AD-A39E-B10255A97562}"/>
    <cellStyle name="Comma 4 2 2 4 2 7 2" xfId="21304" xr:uid="{9F83FC12-A93E-4321-9137-F8CDE498272D}"/>
    <cellStyle name="Comma 4 2 2 4 2 8" xfId="13422" xr:uid="{FE5CDB5B-87C0-4C14-86D9-5AD7B1CE2A93}"/>
    <cellStyle name="Comma 4 2 2 4 2 9" xfId="2882" xr:uid="{2250B42D-B733-40D9-A229-5E941C263B2D}"/>
    <cellStyle name="Comma 4 2 2 4 3" xfId="1570" xr:uid="{00000000-0005-0000-0000-000063060000}"/>
    <cellStyle name="Comma 4 2 2 4 3 2" xfId="6935" xr:uid="{09C65239-EAD5-43A0-A1A9-8237FC20860F}"/>
    <cellStyle name="Comma 4 2 2 4 3 2 2" xfId="17469" xr:uid="{11692C02-504B-45B1-9E82-2491B327D187}"/>
    <cellStyle name="Comma 4 2 2 4 3 3" xfId="9563" xr:uid="{F8D40294-5910-4EEB-AD0C-76BE7BB64D88}"/>
    <cellStyle name="Comma 4 2 2 4 3 3 2" xfId="20097" xr:uid="{F3ED745C-12CC-4CE5-994E-DA62BDE111F1}"/>
    <cellStyle name="Comma 4 2 2 4 3 4" xfId="12190" xr:uid="{766F4EE4-35B0-4521-B3EE-50A13E1E75EB}"/>
    <cellStyle name="Comma 4 2 2 4 3 4 2" xfId="22724" xr:uid="{45B4FA39-CF6D-4A43-8399-9EE07D288856}"/>
    <cellStyle name="Comma 4 2 2 4 3 5" xfId="14842" xr:uid="{39CBC1FD-0DBB-4F92-8078-24E86B256658}"/>
    <cellStyle name="Comma 4 2 2 4 3 6" xfId="4302" xr:uid="{7B02F34E-6A1C-4B88-8CC8-22C56B356377}"/>
    <cellStyle name="Comma 4 2 2 4 4" xfId="1571" xr:uid="{00000000-0005-0000-0000-000064060000}"/>
    <cellStyle name="Comma 4 2 2 4 4 2" xfId="6936" xr:uid="{07E04B53-DF03-4E6F-B6C0-4DE8F1582A39}"/>
    <cellStyle name="Comma 4 2 2 4 4 2 2" xfId="17470" xr:uid="{CA9EBADE-7010-4E66-ACCC-EBBF49CA1D97}"/>
    <cellStyle name="Comma 4 2 2 4 4 3" xfId="9564" xr:uid="{86C44AE6-711A-4DFE-B566-F721D2287DD7}"/>
    <cellStyle name="Comma 4 2 2 4 4 3 2" xfId="20098" xr:uid="{2BEDF946-1FE8-4F18-B9F5-26B0AF7528D6}"/>
    <cellStyle name="Comma 4 2 2 4 4 4" xfId="12191" xr:uid="{BE36F951-1CDA-412F-86CD-FF22E18FA515}"/>
    <cellStyle name="Comma 4 2 2 4 4 4 2" xfId="22725" xr:uid="{93B285AC-D883-472B-9B99-02932AB45DBE}"/>
    <cellStyle name="Comma 4 2 2 4 4 5" xfId="14843" xr:uid="{C2AB06FF-F2D1-4753-A241-D0FE532FCD21}"/>
    <cellStyle name="Comma 4 2 2 4 4 6" xfId="4303" xr:uid="{DE62A177-36D5-4D0A-B125-858DE171666D}"/>
    <cellStyle name="Comma 4 2 2 4 5" xfId="2602" xr:uid="{00000000-0005-0000-0000-000065060000}"/>
    <cellStyle name="Comma 4 2 2 4 5 2" xfId="7926" xr:uid="{D3F58D53-76D1-41AD-BE96-93D220EF8F64}"/>
    <cellStyle name="Comma 4 2 2 4 5 2 2" xfId="18460" xr:uid="{3EB914CC-B127-430B-BC13-5882F2965AD7}"/>
    <cellStyle name="Comma 4 2 2 4 5 3" xfId="10554" xr:uid="{356D3101-1CA3-45A1-8C70-2587D0ECAFAC}"/>
    <cellStyle name="Comma 4 2 2 4 5 3 2" xfId="21088" xr:uid="{858F42BC-B1F8-497D-94D9-8E8127827AD2}"/>
    <cellStyle name="Comma 4 2 2 4 5 4" xfId="13181" xr:uid="{B8B1699F-D8B5-4C8D-BAF9-3EE17708A71C}"/>
    <cellStyle name="Comma 4 2 2 4 5 4 2" xfId="23715" xr:uid="{35747D97-47FF-42B6-AC5D-0D1E83038CA9}"/>
    <cellStyle name="Comma 4 2 2 4 5 5" xfId="15833" xr:uid="{9876676A-D33E-4979-9BEE-3FF9B0F1AF15}"/>
    <cellStyle name="Comma 4 2 2 4 5 6" xfId="5294" xr:uid="{B8B1918B-FC4C-418D-BED6-73C197F68E11}"/>
    <cellStyle name="Comma 4 2 2 4 6" xfId="2661" xr:uid="{00000000-0005-0000-0000-000066060000}"/>
    <cellStyle name="Comma 4 2 2 4 6 2" xfId="7980" xr:uid="{DEF70925-DE18-4CC7-974C-13331E2D1015}"/>
    <cellStyle name="Comma 4 2 2 4 6 2 2" xfId="18514" xr:uid="{A367C723-A8A4-408E-A9A1-EB2EF5A40945}"/>
    <cellStyle name="Comma 4 2 2 4 6 3" xfId="10608" xr:uid="{351554BA-1F00-4404-99F8-B5C62C9DD9B1}"/>
    <cellStyle name="Comma 4 2 2 4 6 3 2" xfId="21142" xr:uid="{3CF212D4-BA07-4202-9F67-507EA4A969C7}"/>
    <cellStyle name="Comma 4 2 2 4 6 4" xfId="13235" xr:uid="{4B9E2D39-C0C2-4B01-89EE-6AA5D413B1C6}"/>
    <cellStyle name="Comma 4 2 2 4 6 4 2" xfId="23769" xr:uid="{70A5FD0D-8F88-4C20-9754-6CB7451220DA}"/>
    <cellStyle name="Comma 4 2 2 4 6 5" xfId="15887" xr:uid="{E0A73ACC-408E-4B14-A59E-CA4C062CCE3E}"/>
    <cellStyle name="Comma 4 2 2 4 6 6" xfId="5348" xr:uid="{1D731A53-0A75-4B4B-9122-B25D137F0A4B}"/>
    <cellStyle name="Comma 4 2 2 4 7" xfId="1567" xr:uid="{00000000-0005-0000-0000-000067060000}"/>
    <cellStyle name="Comma 4 2 2 4 7 2" xfId="6932" xr:uid="{6D2872EF-1288-4FA2-A7AA-36DE1AF8ED5B}"/>
    <cellStyle name="Comma 4 2 2 4 7 2 2" xfId="17466" xr:uid="{2EF586BC-8DB1-4A31-AEC9-9A8EC8101CA3}"/>
    <cellStyle name="Comma 4 2 2 4 7 3" xfId="9560" xr:uid="{BB77F15A-A912-4379-B03B-CC8AB88BF5EC}"/>
    <cellStyle name="Comma 4 2 2 4 7 3 2" xfId="20094" xr:uid="{F5F52096-C48F-46D7-8CD6-95CB6A6D23DB}"/>
    <cellStyle name="Comma 4 2 2 4 7 4" xfId="12187" xr:uid="{C8912760-3086-4FF4-8372-CEC572E3C916}"/>
    <cellStyle name="Comma 4 2 2 4 7 4 2" xfId="22721" xr:uid="{897E21BA-F319-4629-A0D4-8F798B9736E8}"/>
    <cellStyle name="Comma 4 2 2 4 7 5" xfId="14839" xr:uid="{DABCE5DA-0825-4BA0-ADCC-15A93A713C27}"/>
    <cellStyle name="Comma 4 2 2 4 7 6" xfId="4299" xr:uid="{4FF5F8A4-D625-4A5A-A174-22D36996420D}"/>
    <cellStyle name="Comma 4 2 2 4 8" xfId="5461" xr:uid="{208BAA5D-2843-464A-B150-E7B07561DF86}"/>
    <cellStyle name="Comma 4 2 2 4 8 2" xfId="15995" xr:uid="{FEB1DAC5-862A-4B6C-8201-58AC9CC8198D}"/>
    <cellStyle name="Comma 4 2 2 4 9" xfId="8089" xr:uid="{3E304728-D25A-4257-B91D-F1C15B88AE10}"/>
    <cellStyle name="Comma 4 2 2 4 9 2" xfId="18623" xr:uid="{FDE96873-2504-4BBE-A156-7EE8BC2715E2}"/>
    <cellStyle name="Comma 4 2 2 5" xfId="112" xr:uid="{00000000-0005-0000-0000-000068060000}"/>
    <cellStyle name="Comma 4 2 2 5 10" xfId="13395" xr:uid="{2E4F640F-A566-44DD-B855-AB43B57427BE}"/>
    <cellStyle name="Comma 4 2 2 5 11" xfId="2855" xr:uid="{ED50063E-0F0D-4C42-B6D6-BEF3E5C3AC94}"/>
    <cellStyle name="Comma 4 2 2 5 2" xfId="1573" xr:uid="{00000000-0005-0000-0000-000069060000}"/>
    <cellStyle name="Comma 4 2 2 5 2 2" xfId="1574" xr:uid="{00000000-0005-0000-0000-00006A060000}"/>
    <cellStyle name="Comma 4 2 2 5 2 2 2" xfId="6939" xr:uid="{34155447-BEA9-451C-845E-FF11B80B4547}"/>
    <cellStyle name="Comma 4 2 2 5 2 2 2 2" xfId="17473" xr:uid="{1C164D4C-38ED-4F87-BB2A-91791A85DCE1}"/>
    <cellStyle name="Comma 4 2 2 5 2 2 3" xfId="9567" xr:uid="{A6FC6596-1C59-4C02-81D7-581157A23A41}"/>
    <cellStyle name="Comma 4 2 2 5 2 2 3 2" xfId="20101" xr:uid="{E728DAA5-3518-4075-9D71-0E0B4EB316FC}"/>
    <cellStyle name="Comma 4 2 2 5 2 2 4" xfId="12194" xr:uid="{572327A4-0EA7-43D8-A669-24EE01DC3C2C}"/>
    <cellStyle name="Comma 4 2 2 5 2 2 4 2" xfId="22728" xr:uid="{483C1285-29F1-4B6F-9B44-4D191E5DCE41}"/>
    <cellStyle name="Comma 4 2 2 5 2 2 5" xfId="14846" xr:uid="{0B4B5D5A-0EFE-4914-99BE-269209C69AC7}"/>
    <cellStyle name="Comma 4 2 2 5 2 2 6" xfId="4306" xr:uid="{03EC19A8-74D0-473C-A026-3B6C95D4A0DF}"/>
    <cellStyle name="Comma 4 2 2 5 2 3" xfId="6938" xr:uid="{BBB93FFF-43FB-48F2-80DD-BFB04C297BC1}"/>
    <cellStyle name="Comma 4 2 2 5 2 3 2" xfId="17472" xr:uid="{822658D5-425C-4D72-898F-AC569ACED2ED}"/>
    <cellStyle name="Comma 4 2 2 5 2 4" xfId="9566" xr:uid="{14A6B76D-BD03-4116-BEFC-FDEA1171C34C}"/>
    <cellStyle name="Comma 4 2 2 5 2 4 2" xfId="20100" xr:uid="{39CE4AC3-7374-4CAA-9FDC-7CA40B51FFF0}"/>
    <cellStyle name="Comma 4 2 2 5 2 5" xfId="12193" xr:uid="{2D0D3EF9-BEE3-4A3D-8ECD-CA7D85569256}"/>
    <cellStyle name="Comma 4 2 2 5 2 5 2" xfId="22727" xr:uid="{ACAF6716-6287-44D2-AB47-EE087C75EB3B}"/>
    <cellStyle name="Comma 4 2 2 5 2 6" xfId="14845" xr:uid="{E3804E0D-8C29-4DB4-B0CC-105B925B601B}"/>
    <cellStyle name="Comma 4 2 2 5 2 7" xfId="4305" xr:uid="{C375FB57-FE1D-4096-9366-173AA6FC88F9}"/>
    <cellStyle name="Comma 4 2 2 5 3" xfId="1575" xr:uid="{00000000-0005-0000-0000-00006B060000}"/>
    <cellStyle name="Comma 4 2 2 5 3 2" xfId="6940" xr:uid="{75F55A25-1EB9-45B7-937F-96C2064ED7A7}"/>
    <cellStyle name="Comma 4 2 2 5 3 2 2" xfId="17474" xr:uid="{8743A5D0-BFD3-4DDA-A70A-A5D97A375D15}"/>
    <cellStyle name="Comma 4 2 2 5 3 3" xfId="9568" xr:uid="{9208C944-EB5E-4A3C-A629-0CA666BD2F8B}"/>
    <cellStyle name="Comma 4 2 2 5 3 3 2" xfId="20102" xr:uid="{B4B191CD-3ABC-416E-990A-ECA456E606BF}"/>
    <cellStyle name="Comma 4 2 2 5 3 4" xfId="12195" xr:uid="{A1CFEE2C-D17B-466E-9AD7-56BEECCFFDEB}"/>
    <cellStyle name="Comma 4 2 2 5 3 4 2" xfId="22729" xr:uid="{18239A22-29F8-4CA6-9DD2-CDFA44B56445}"/>
    <cellStyle name="Comma 4 2 2 5 3 5" xfId="14847" xr:uid="{71935D3A-8DAB-46E2-97FF-F8470A5F3D01}"/>
    <cellStyle name="Comma 4 2 2 5 3 6" xfId="4307" xr:uid="{07CCCC72-25FA-47E5-9515-822396F1911A}"/>
    <cellStyle name="Comma 4 2 2 5 4" xfId="1576" xr:uid="{00000000-0005-0000-0000-00006C060000}"/>
    <cellStyle name="Comma 4 2 2 5 4 2" xfId="6941" xr:uid="{C317C00C-CD20-4791-937E-33FC1F36EEB9}"/>
    <cellStyle name="Comma 4 2 2 5 4 2 2" xfId="17475" xr:uid="{473F404D-7B76-4155-A55C-B2908F5E3ED2}"/>
    <cellStyle name="Comma 4 2 2 5 4 3" xfId="9569" xr:uid="{C8D1EDFE-AD2A-41D6-A758-8A845728B520}"/>
    <cellStyle name="Comma 4 2 2 5 4 3 2" xfId="20103" xr:uid="{13701778-E0C7-439F-A302-0C9B0C412779}"/>
    <cellStyle name="Comma 4 2 2 5 4 4" xfId="12196" xr:uid="{D37F1B0C-FF11-4A35-8116-18F647F3E041}"/>
    <cellStyle name="Comma 4 2 2 5 4 4 2" xfId="22730" xr:uid="{DF60FF29-41FB-4632-A055-8A1107E4C31F}"/>
    <cellStyle name="Comma 4 2 2 5 4 5" xfId="14848" xr:uid="{7F824A06-C778-45A3-9A13-A1E7B1AD4125}"/>
    <cellStyle name="Comma 4 2 2 5 4 6" xfId="4308" xr:uid="{6D8FABA5-48F9-454D-8A4C-7A94B59EE718}"/>
    <cellStyle name="Comma 4 2 2 5 5" xfId="2688" xr:uid="{00000000-0005-0000-0000-00006D060000}"/>
    <cellStyle name="Comma 4 2 2 5 5 2" xfId="8007" xr:uid="{D27553BD-41ED-4C94-8334-58BFC3508923}"/>
    <cellStyle name="Comma 4 2 2 5 5 2 2" xfId="18541" xr:uid="{7C2D6F32-6898-415E-8A53-831C0969990F}"/>
    <cellStyle name="Comma 4 2 2 5 5 3" xfId="10635" xr:uid="{4FE874FC-3228-42F3-9FB2-14FDCFFE5B76}"/>
    <cellStyle name="Comma 4 2 2 5 5 3 2" xfId="21169" xr:uid="{C17D12DA-49B6-4AB8-94FC-4094999D263D}"/>
    <cellStyle name="Comma 4 2 2 5 5 4" xfId="13262" xr:uid="{31DD36F8-AF70-454E-A2FB-4AE256C5AF5D}"/>
    <cellStyle name="Comma 4 2 2 5 5 4 2" xfId="23796" xr:uid="{B26181F9-6117-4C18-88CC-0B6CB3DCE0A1}"/>
    <cellStyle name="Comma 4 2 2 5 5 5" xfId="15914" xr:uid="{EF79FCDF-4CBD-4327-B527-B6C2F6604E75}"/>
    <cellStyle name="Comma 4 2 2 5 5 6" xfId="5375" xr:uid="{E968538D-E457-4A09-8583-7E716F92815A}"/>
    <cellStyle name="Comma 4 2 2 5 6" xfId="1572" xr:uid="{00000000-0005-0000-0000-00006E060000}"/>
    <cellStyle name="Comma 4 2 2 5 6 2" xfId="6937" xr:uid="{55D9D02B-12C4-4C04-997E-C54BD4548B5B}"/>
    <cellStyle name="Comma 4 2 2 5 6 2 2" xfId="17471" xr:uid="{1C679E0B-4D12-472D-9794-D2A33B162379}"/>
    <cellStyle name="Comma 4 2 2 5 6 3" xfId="9565" xr:uid="{2C015987-FB4E-435F-875D-729CAD914F51}"/>
    <cellStyle name="Comma 4 2 2 5 6 3 2" xfId="20099" xr:uid="{0AFD24C2-053D-4B48-A87B-CD5BE7A77126}"/>
    <cellStyle name="Comma 4 2 2 5 6 4" xfId="12192" xr:uid="{C8A0221D-BA85-4F8A-8DF4-1A3E62C8C7CF}"/>
    <cellStyle name="Comma 4 2 2 5 6 4 2" xfId="22726" xr:uid="{7851B4D8-60F2-4B53-9F42-22266F865ADE}"/>
    <cellStyle name="Comma 4 2 2 5 6 5" xfId="14844" xr:uid="{7160B516-817A-4979-8930-2644B9A9AD6A}"/>
    <cellStyle name="Comma 4 2 2 5 6 6" xfId="4304" xr:uid="{7D580214-D50A-440E-A16E-A1C67378B1F1}"/>
    <cellStyle name="Comma 4 2 2 5 7" xfId="5488" xr:uid="{C9E6FDF6-A45F-4D71-85A4-7EB27A733A9E}"/>
    <cellStyle name="Comma 4 2 2 5 7 2" xfId="16022" xr:uid="{B89EE96F-639E-4478-BC91-2EFA3FC50E68}"/>
    <cellStyle name="Comma 4 2 2 5 8" xfId="8116" xr:uid="{8AFA1775-F95F-4A6C-986F-357D8A91408B}"/>
    <cellStyle name="Comma 4 2 2 5 8 2" xfId="18650" xr:uid="{351AF814-3353-4634-89B0-679CAC390D01}"/>
    <cellStyle name="Comma 4 2 2 5 9" xfId="10743" xr:uid="{E8DF1C57-2806-4D21-8BE9-1D1D9DE0F30A}"/>
    <cellStyle name="Comma 4 2 2 5 9 2" xfId="21277" xr:uid="{4DBDF59D-D7FD-4B72-A4F6-067BCC0FF658}"/>
    <cellStyle name="Comma 4 2 2 6" xfId="1577" xr:uid="{00000000-0005-0000-0000-00006F060000}"/>
    <cellStyle name="Comma 4 2 2 6 2" xfId="1578" xr:uid="{00000000-0005-0000-0000-000070060000}"/>
    <cellStyle name="Comma 4 2 2 6 2 2" xfId="1579" xr:uid="{00000000-0005-0000-0000-000071060000}"/>
    <cellStyle name="Comma 4 2 2 6 2 2 2" xfId="6944" xr:uid="{63E10FF6-7317-411E-9F07-600D0B2D26F4}"/>
    <cellStyle name="Comma 4 2 2 6 2 2 2 2" xfId="17478" xr:uid="{ED2523C3-7E5B-4FF2-B78F-F998054D5257}"/>
    <cellStyle name="Comma 4 2 2 6 2 2 3" xfId="9572" xr:uid="{057F7113-67D9-4857-836D-635387A514DA}"/>
    <cellStyle name="Comma 4 2 2 6 2 2 3 2" xfId="20106" xr:uid="{E7C9BE85-18B9-497F-9274-F26A02C97449}"/>
    <cellStyle name="Comma 4 2 2 6 2 2 4" xfId="12199" xr:uid="{45435057-F6D5-4BE6-8DEF-4167EC66DF9D}"/>
    <cellStyle name="Comma 4 2 2 6 2 2 4 2" xfId="22733" xr:uid="{6F174555-C24D-4513-B585-C648ABC98C51}"/>
    <cellStyle name="Comma 4 2 2 6 2 2 5" xfId="14851" xr:uid="{97F4872C-00D4-4BC2-A8E7-D2E7846E4348}"/>
    <cellStyle name="Comma 4 2 2 6 2 2 6" xfId="4311" xr:uid="{B1987124-46C0-4364-A537-B19A965FF992}"/>
    <cellStyle name="Comma 4 2 2 6 2 3" xfId="6943" xr:uid="{78F1F3C2-3B84-4E6B-A9D9-B8CE6ABB67BA}"/>
    <cellStyle name="Comma 4 2 2 6 2 3 2" xfId="17477" xr:uid="{B1A860B5-0BE3-47C1-ACB4-5800005CD87E}"/>
    <cellStyle name="Comma 4 2 2 6 2 4" xfId="9571" xr:uid="{1AF3205E-2E5F-4908-A4C8-443A84D92B87}"/>
    <cellStyle name="Comma 4 2 2 6 2 4 2" xfId="20105" xr:uid="{9578C270-7F14-4C47-9AEC-29D7D322028C}"/>
    <cellStyle name="Comma 4 2 2 6 2 5" xfId="12198" xr:uid="{55AA8B22-67BC-47FB-8F9D-8CAC6FBB5D67}"/>
    <cellStyle name="Comma 4 2 2 6 2 5 2" xfId="22732" xr:uid="{D88E9BD3-71F0-4537-8276-6AA668C98DF9}"/>
    <cellStyle name="Comma 4 2 2 6 2 6" xfId="14850" xr:uid="{4507F0E5-6A71-4AAD-9DBC-E758CE18A8FD}"/>
    <cellStyle name="Comma 4 2 2 6 2 7" xfId="4310" xr:uid="{0BCA4015-B9F4-48A3-8FF4-3EAA5046CE12}"/>
    <cellStyle name="Comma 4 2 2 6 3" xfId="1580" xr:uid="{00000000-0005-0000-0000-000072060000}"/>
    <cellStyle name="Comma 4 2 2 6 3 2" xfId="6945" xr:uid="{CE33276E-3E0C-4065-8D72-62F2CDF8C6DD}"/>
    <cellStyle name="Comma 4 2 2 6 3 2 2" xfId="17479" xr:uid="{36DACC1F-90EB-41C1-BEFB-AB77165926D0}"/>
    <cellStyle name="Comma 4 2 2 6 3 3" xfId="9573" xr:uid="{4008F6B0-89CE-4415-8007-D0142124BA32}"/>
    <cellStyle name="Comma 4 2 2 6 3 3 2" xfId="20107" xr:uid="{6E692765-82E7-425C-AEFD-1D469857DA81}"/>
    <cellStyle name="Comma 4 2 2 6 3 4" xfId="12200" xr:uid="{1D3240BA-406C-4255-BE34-94E24F6E29EF}"/>
    <cellStyle name="Comma 4 2 2 6 3 4 2" xfId="22734" xr:uid="{B079EB94-3F6E-4763-BF61-C4F613D21CC1}"/>
    <cellStyle name="Comma 4 2 2 6 3 5" xfId="14852" xr:uid="{2A76F2D1-F624-4409-BFE6-1B19E4C8A4A0}"/>
    <cellStyle name="Comma 4 2 2 6 3 6" xfId="4312" xr:uid="{16E86929-0FC1-474D-8AD7-2174D9760D39}"/>
    <cellStyle name="Comma 4 2 2 6 4" xfId="1581" xr:uid="{00000000-0005-0000-0000-000073060000}"/>
    <cellStyle name="Comma 4 2 2 6 4 2" xfId="6946" xr:uid="{812AE0CD-640D-468C-8C97-AD9EBD5AF915}"/>
    <cellStyle name="Comma 4 2 2 6 4 2 2" xfId="17480" xr:uid="{08A2DFDA-BE5E-4861-97C3-82962776C7AD}"/>
    <cellStyle name="Comma 4 2 2 6 4 3" xfId="9574" xr:uid="{F7248908-503C-41AC-A6E8-08D5593D8247}"/>
    <cellStyle name="Comma 4 2 2 6 4 3 2" xfId="20108" xr:uid="{E16E8360-316C-4658-839B-5CF9F7D10103}"/>
    <cellStyle name="Comma 4 2 2 6 4 4" xfId="12201" xr:uid="{A601052A-864E-49F7-AD1B-C9D8CAF3C36E}"/>
    <cellStyle name="Comma 4 2 2 6 4 4 2" xfId="22735" xr:uid="{DC45DB44-4325-4507-AF1D-4DFC202F26B0}"/>
    <cellStyle name="Comma 4 2 2 6 4 5" xfId="14853" xr:uid="{BE23B52E-1B11-4384-845F-F3E22B9A5AAD}"/>
    <cellStyle name="Comma 4 2 2 6 4 6" xfId="4313" xr:uid="{EC5ECCD4-DE79-4C74-9AC0-7A1A6C703C4D}"/>
    <cellStyle name="Comma 4 2 2 6 5" xfId="6942" xr:uid="{85C26707-F1E7-4CAA-A41D-73258BAE6286}"/>
    <cellStyle name="Comma 4 2 2 6 5 2" xfId="17476" xr:uid="{68F1EF08-DF97-4719-BAB7-E7F09484D492}"/>
    <cellStyle name="Comma 4 2 2 6 6" xfId="9570" xr:uid="{85AF4682-5997-41D9-9E2E-61427AEA65CC}"/>
    <cellStyle name="Comma 4 2 2 6 6 2" xfId="20104" xr:uid="{9EF46372-A541-4DE3-A2E4-2EE50EE45A19}"/>
    <cellStyle name="Comma 4 2 2 6 7" xfId="12197" xr:uid="{19A77676-2DF1-48E2-8AFD-0FF482A867EF}"/>
    <cellStyle name="Comma 4 2 2 6 7 2" xfId="22731" xr:uid="{AF8F40ED-E966-4F1C-8A7B-EB906536FE72}"/>
    <cellStyle name="Comma 4 2 2 6 8" xfId="14849" xr:uid="{C0207635-BF7B-469D-AE99-B2A09B5D67FB}"/>
    <cellStyle name="Comma 4 2 2 6 9" xfId="4309" xr:uid="{12C86D7A-12AC-4E3C-A9CC-39F55DBB9648}"/>
    <cellStyle name="Comma 4 2 2 7" xfId="1582" xr:uid="{00000000-0005-0000-0000-000074060000}"/>
    <cellStyle name="Comma 4 2 2 7 2" xfId="1583" xr:uid="{00000000-0005-0000-0000-000075060000}"/>
    <cellStyle name="Comma 4 2 2 7 2 2" xfId="6948" xr:uid="{D17AE7B7-23A8-45FB-BA0C-6DFE3A930B0F}"/>
    <cellStyle name="Comma 4 2 2 7 2 2 2" xfId="17482" xr:uid="{5CFAD59F-8100-4A86-8919-454B03C2E428}"/>
    <cellStyle name="Comma 4 2 2 7 2 3" xfId="9576" xr:uid="{BE668B4D-CD0A-431D-95A4-0152DEABF2A8}"/>
    <cellStyle name="Comma 4 2 2 7 2 3 2" xfId="20110" xr:uid="{B54F1A78-CF5B-4A50-BAA2-A7C1C127444C}"/>
    <cellStyle name="Comma 4 2 2 7 2 4" xfId="12203" xr:uid="{88D01AD3-1C83-44C1-81D0-9A61AB986DA7}"/>
    <cellStyle name="Comma 4 2 2 7 2 4 2" xfId="22737" xr:uid="{6C9E1ABF-CE46-431C-B6B1-627FC5AB42D6}"/>
    <cellStyle name="Comma 4 2 2 7 2 5" xfId="14855" xr:uid="{C1FFCDAE-52E1-4FFF-A170-408C53F7A317}"/>
    <cellStyle name="Comma 4 2 2 7 2 6" xfId="4315" xr:uid="{F5EB614C-4372-499D-9FE6-9161257110F0}"/>
    <cellStyle name="Comma 4 2 2 7 3" xfId="1584" xr:uid="{00000000-0005-0000-0000-000076060000}"/>
    <cellStyle name="Comma 4 2 2 7 3 2" xfId="6949" xr:uid="{7CB9BFB3-7C1E-4602-B264-3B0DFB84D672}"/>
    <cellStyle name="Comma 4 2 2 7 3 2 2" xfId="17483" xr:uid="{2DC17067-1E6C-4C78-AF24-EF9D05A4FD0D}"/>
    <cellStyle name="Comma 4 2 2 7 3 3" xfId="9577" xr:uid="{AF59989A-395B-4F80-94A7-5EBBC10C52E0}"/>
    <cellStyle name="Comma 4 2 2 7 3 3 2" xfId="20111" xr:uid="{7FD1920D-A6CF-4548-9934-5F377303E93C}"/>
    <cellStyle name="Comma 4 2 2 7 3 4" xfId="12204" xr:uid="{1BBE8CED-B12F-47A1-90A5-C87623030C66}"/>
    <cellStyle name="Comma 4 2 2 7 3 4 2" xfId="22738" xr:uid="{CA5849E9-4632-4EF1-9E0A-7742503A9C13}"/>
    <cellStyle name="Comma 4 2 2 7 3 5" xfId="14856" xr:uid="{216BF2BB-3059-490F-9682-0884354DD7C1}"/>
    <cellStyle name="Comma 4 2 2 7 3 6" xfId="4316" xr:uid="{25866EF2-3C58-43A2-863E-1873501C9241}"/>
    <cellStyle name="Comma 4 2 2 7 4" xfId="6947" xr:uid="{85189F88-0534-489D-B31B-238D65FB4527}"/>
    <cellStyle name="Comma 4 2 2 7 4 2" xfId="17481" xr:uid="{32D9FD4E-7B12-495B-855C-E5EF2966F6DB}"/>
    <cellStyle name="Comma 4 2 2 7 5" xfId="9575" xr:uid="{B7F9E125-4973-4E04-8EBD-EC84352927CE}"/>
    <cellStyle name="Comma 4 2 2 7 5 2" xfId="20109" xr:uid="{76A59F2B-54AE-43F8-99F4-28033D580415}"/>
    <cellStyle name="Comma 4 2 2 7 6" xfId="12202" xr:uid="{B7AE0D46-33FD-4106-BD3C-86EAECBD1C91}"/>
    <cellStyle name="Comma 4 2 2 7 6 2" xfId="22736" xr:uid="{888C2278-46DB-402D-B191-8840B9252366}"/>
    <cellStyle name="Comma 4 2 2 7 7" xfId="14854" xr:uid="{D22BC936-A0F3-41BD-9A8D-2E4CDCFC13A0}"/>
    <cellStyle name="Comma 4 2 2 7 8" xfId="4314" xr:uid="{9A6360CC-83D4-4218-946E-6FA1E61259FC}"/>
    <cellStyle name="Comma 4 2 2 8" xfId="1585" xr:uid="{00000000-0005-0000-0000-000077060000}"/>
    <cellStyle name="Comma 4 2 2 8 2" xfId="1586" xr:uid="{00000000-0005-0000-0000-000078060000}"/>
    <cellStyle name="Comma 4 2 2 8 2 2" xfId="6951" xr:uid="{51B57B8B-96A4-4901-93AA-9DB5E6D3B47A}"/>
    <cellStyle name="Comma 4 2 2 8 2 2 2" xfId="17485" xr:uid="{319DBD1B-DF12-4CE7-B320-02C8B551F96F}"/>
    <cellStyle name="Comma 4 2 2 8 2 3" xfId="9579" xr:uid="{B2CF893E-1D2C-4C97-874C-F59A6F4D594D}"/>
    <cellStyle name="Comma 4 2 2 8 2 3 2" xfId="20113" xr:uid="{5D0109B2-C822-4FAA-8711-2FA302723BDF}"/>
    <cellStyle name="Comma 4 2 2 8 2 4" xfId="12206" xr:uid="{4D91E571-BA03-40E4-B0B6-A765F6D6B3D7}"/>
    <cellStyle name="Comma 4 2 2 8 2 4 2" xfId="22740" xr:uid="{CAA48AAF-63F8-4A23-8B36-B9B943085A41}"/>
    <cellStyle name="Comma 4 2 2 8 2 5" xfId="14858" xr:uid="{B24DA125-3280-41D8-B7EC-19068A3A6077}"/>
    <cellStyle name="Comma 4 2 2 8 2 6" xfId="4318" xr:uid="{D4B6E9D7-216D-4EE4-9B36-148BD1DB52DB}"/>
    <cellStyle name="Comma 4 2 2 8 3" xfId="6950" xr:uid="{864B1B8C-E98D-40BD-90C6-B95FD538D59A}"/>
    <cellStyle name="Comma 4 2 2 8 3 2" xfId="17484" xr:uid="{B6F8F2ED-6990-44C4-9136-86125573AC48}"/>
    <cellStyle name="Comma 4 2 2 8 4" xfId="9578" xr:uid="{F6CA579E-86AB-45F0-93DC-939C4279A468}"/>
    <cellStyle name="Comma 4 2 2 8 4 2" xfId="20112" xr:uid="{B3BB045D-267F-4D5B-AC97-9749CE5C26C0}"/>
    <cellStyle name="Comma 4 2 2 8 5" xfId="12205" xr:uid="{C1792718-3AEB-4B6B-90BE-248D8E42A7B1}"/>
    <cellStyle name="Comma 4 2 2 8 5 2" xfId="22739" xr:uid="{4270A632-0C1A-4CF4-9779-344AEF2B9F56}"/>
    <cellStyle name="Comma 4 2 2 8 6" xfId="14857" xr:uid="{9FC563B8-B308-43B1-BFBD-4E36EED57FC8}"/>
    <cellStyle name="Comma 4 2 2 8 7" xfId="4317" xr:uid="{8747633D-211B-40F6-A061-009FC25CA9E8}"/>
    <cellStyle name="Comma 4 2 2 9" xfId="1587" xr:uid="{00000000-0005-0000-0000-000079060000}"/>
    <cellStyle name="Comma 4 2 2 9 2" xfId="6952" xr:uid="{E264BE6E-4C69-4061-BD46-DA0885F9E32D}"/>
    <cellStyle name="Comma 4 2 2 9 2 2" xfId="17486" xr:uid="{996DB85D-CE11-403B-B446-0E59B839E3BB}"/>
    <cellStyle name="Comma 4 2 2 9 3" xfId="9580" xr:uid="{33C1F600-0882-4E8E-8D9C-2800ADDB3E1B}"/>
    <cellStyle name="Comma 4 2 2 9 3 2" xfId="20114" xr:uid="{0818938C-1E46-40E8-91D0-A1B6A5397FA0}"/>
    <cellStyle name="Comma 4 2 2 9 4" xfId="12207" xr:uid="{53A5DBD0-FD06-4C58-BD2C-D82E9881E8D5}"/>
    <cellStyle name="Comma 4 2 2 9 4 2" xfId="22741" xr:uid="{49B7E2E9-1289-4BAA-B5B2-4DABD568D89F}"/>
    <cellStyle name="Comma 4 2 2 9 5" xfId="14859" xr:uid="{EE71E319-45E1-4C6F-96B1-86B8D3586D10}"/>
    <cellStyle name="Comma 4 2 2 9 6" xfId="4319" xr:uid="{FA957FB5-7ED4-4C28-898F-C2B30DA86CF4}"/>
    <cellStyle name="Comma 4 2 20" xfId="13340" xr:uid="{3F2DCB89-AE9D-491E-959B-634E6E9B08BF}"/>
    <cellStyle name="Comma 4 2 21" xfId="2796" xr:uid="{49B6046A-70CC-4AAA-8776-0C00583F50D3}"/>
    <cellStyle name="Comma 4 2 3" xfId="60" xr:uid="{00000000-0005-0000-0000-00007A060000}"/>
    <cellStyle name="Comma 4 2 3 10" xfId="1589" xr:uid="{00000000-0005-0000-0000-00007B060000}"/>
    <cellStyle name="Comma 4 2 3 10 2" xfId="6954" xr:uid="{10D39EB6-0F85-4530-B67C-0CAA86E281DA}"/>
    <cellStyle name="Comma 4 2 3 10 2 2" xfId="17488" xr:uid="{B7CFA3CC-F010-4F7D-90B2-92BF6DA2005B}"/>
    <cellStyle name="Comma 4 2 3 10 3" xfId="9582" xr:uid="{10F288E9-D066-4100-9186-001BE0E88EFB}"/>
    <cellStyle name="Comma 4 2 3 10 3 2" xfId="20116" xr:uid="{10C6B49A-1400-4CBA-9C70-7930C52D2F9A}"/>
    <cellStyle name="Comma 4 2 3 10 4" xfId="12209" xr:uid="{6FC6CEA1-AC2E-4C13-AF99-FF4B8F912CD9}"/>
    <cellStyle name="Comma 4 2 3 10 4 2" xfId="22743" xr:uid="{5CC94526-9889-42BA-962E-19EEA4E0F567}"/>
    <cellStyle name="Comma 4 2 3 10 5" xfId="14861" xr:uid="{2EB16E88-469E-4ED9-914A-90758CDEBD65}"/>
    <cellStyle name="Comma 4 2 3 10 6" xfId="4321" xr:uid="{4CDA2A22-327E-4CA6-A8D3-4237D909B250}"/>
    <cellStyle name="Comma 4 2 3 11" xfId="2578" xr:uid="{00000000-0005-0000-0000-00007C060000}"/>
    <cellStyle name="Comma 4 2 3 11 2" xfId="7903" xr:uid="{40074036-7C3C-4203-A67C-C5E7747E7AB8}"/>
    <cellStyle name="Comma 4 2 3 11 2 2" xfId="18437" xr:uid="{1A3E7F11-1655-4029-BB6E-77A3A96FB01F}"/>
    <cellStyle name="Comma 4 2 3 11 3" xfId="10531" xr:uid="{7FF0E45F-8BF0-4DA1-A803-2A4C669F39BB}"/>
    <cellStyle name="Comma 4 2 3 11 3 2" xfId="21065" xr:uid="{C0F7658A-91C9-418A-97FC-0749D2859913}"/>
    <cellStyle name="Comma 4 2 3 11 4" xfId="13158" xr:uid="{06A627CF-0F0F-4C65-9364-2FEDD8AA40AC}"/>
    <cellStyle name="Comma 4 2 3 11 4 2" xfId="23692" xr:uid="{1B43F73E-BB1B-4EA2-BD61-B43479CF22F0}"/>
    <cellStyle name="Comma 4 2 3 11 5" xfId="15810" xr:uid="{E5E48532-CD10-4321-BC18-074C3FD73CCF}"/>
    <cellStyle name="Comma 4 2 3 11 6" xfId="5271" xr:uid="{7573D2DC-C523-4F5A-A2CF-DC780231757E}"/>
    <cellStyle name="Comma 4 2 3 12" xfId="2638" xr:uid="{00000000-0005-0000-0000-00007D060000}"/>
    <cellStyle name="Comma 4 2 3 12 2" xfId="7957" xr:uid="{1E01A52E-8A55-4717-AC37-5A581BC1AD9B}"/>
    <cellStyle name="Comma 4 2 3 12 2 2" xfId="18491" xr:uid="{DBB28542-B5AF-439E-880C-80A7446A1650}"/>
    <cellStyle name="Comma 4 2 3 12 3" xfId="10585" xr:uid="{5251B22A-CCB7-446A-9F24-2FE5D6B9A2AC}"/>
    <cellStyle name="Comma 4 2 3 12 3 2" xfId="21119" xr:uid="{DE3C61A8-5E5B-4A2F-B00F-D077BB24FBB2}"/>
    <cellStyle name="Comma 4 2 3 12 4" xfId="13212" xr:uid="{BC0E2C3F-0360-47AD-8660-9C9FE1297325}"/>
    <cellStyle name="Comma 4 2 3 12 4 2" xfId="23746" xr:uid="{3EED7E5D-F9D7-4766-97DC-E603A53E482E}"/>
    <cellStyle name="Comma 4 2 3 12 5" xfId="15864" xr:uid="{A2F3FB37-3743-4CD6-A2E4-4053068A2E00}"/>
    <cellStyle name="Comma 4 2 3 12 6" xfId="5325" xr:uid="{486424D0-2AAC-45F2-9CC2-FE1DC0F0A43C}"/>
    <cellStyle name="Comma 4 2 3 13" xfId="1588" xr:uid="{00000000-0005-0000-0000-00007E060000}"/>
    <cellStyle name="Comma 4 2 3 13 2" xfId="6953" xr:uid="{2DA1B02C-3458-41E8-A07A-38F93B9DE811}"/>
    <cellStyle name="Comma 4 2 3 13 2 2" xfId="17487" xr:uid="{FFD719EA-47C1-4601-8A95-4F5E5B312955}"/>
    <cellStyle name="Comma 4 2 3 13 3" xfId="9581" xr:uid="{E5D18EB4-7202-4FBB-ABE9-16108233757D}"/>
    <cellStyle name="Comma 4 2 3 13 3 2" xfId="20115" xr:uid="{CDF80D9D-9326-4F27-AE39-2A23B3F19749}"/>
    <cellStyle name="Comma 4 2 3 13 4" xfId="12208" xr:uid="{151B517A-94AD-4EB3-9C22-76DAAC742166}"/>
    <cellStyle name="Comma 4 2 3 13 4 2" xfId="22742" xr:uid="{F8D0DD05-A2F2-4035-AEEB-856DC9DEDB5F}"/>
    <cellStyle name="Comma 4 2 3 13 5" xfId="14860" xr:uid="{E15033B6-FC62-4DC6-B119-83BD27B2B71B}"/>
    <cellStyle name="Comma 4 2 3 13 6" xfId="4320" xr:uid="{33933696-7AD5-40F2-AD65-4ED1ACE7112D}"/>
    <cellStyle name="Comma 4 2 3 14" xfId="5438" xr:uid="{C18EB38D-0FC9-4161-8005-03367EDFAA4C}"/>
    <cellStyle name="Comma 4 2 3 14 2" xfId="15972" xr:uid="{26BF2DB2-0E8C-49F6-893E-E5FE20C97341}"/>
    <cellStyle name="Comma 4 2 3 15" xfId="8066" xr:uid="{1AA260FE-2B9D-41E0-8F96-99ACCEA494A4}"/>
    <cellStyle name="Comma 4 2 3 15 2" xfId="18600" xr:uid="{1D7E70AD-ACD7-4191-B96E-73C83D80F3DF}"/>
    <cellStyle name="Comma 4 2 3 16" xfId="10693" xr:uid="{5A2E48C8-086E-446B-9575-C3932F65A631}"/>
    <cellStyle name="Comma 4 2 3 16 2" xfId="21227" xr:uid="{ED106056-2833-4BC3-A6BC-BAFF9A826CFE}"/>
    <cellStyle name="Comma 4 2 3 17" xfId="13346" xr:uid="{F75C0CA3-6576-4B04-85D8-E12478AF16E0}"/>
    <cellStyle name="Comma 4 2 3 18" xfId="2804" xr:uid="{FDB0020C-D017-451F-96EE-5587EC40B03E}"/>
    <cellStyle name="Comma 4 2 3 2" xfId="73" xr:uid="{00000000-0005-0000-0000-00007F060000}"/>
    <cellStyle name="Comma 4 2 3 2 10" xfId="2591" xr:uid="{00000000-0005-0000-0000-000080060000}"/>
    <cellStyle name="Comma 4 2 3 2 10 2" xfId="7916" xr:uid="{07BA7C80-3AA6-44FF-B822-5EB6803B4C7F}"/>
    <cellStyle name="Comma 4 2 3 2 10 2 2" xfId="18450" xr:uid="{B3BA5346-3032-4850-8427-9E25590FEA2E}"/>
    <cellStyle name="Comma 4 2 3 2 10 3" xfId="10544" xr:uid="{47FBEDB6-C17F-4ADF-9DD9-84D4DCD7631C}"/>
    <cellStyle name="Comma 4 2 3 2 10 3 2" xfId="21078" xr:uid="{8FB009B6-6EE6-44FF-B2BF-32B6F2DE45C8}"/>
    <cellStyle name="Comma 4 2 3 2 10 4" xfId="13171" xr:uid="{EBB223E7-843E-499C-AA7B-1729F41414BE}"/>
    <cellStyle name="Comma 4 2 3 2 10 4 2" xfId="23705" xr:uid="{21F5E4AB-A7A5-4B34-A5D8-D87D7D3D072B}"/>
    <cellStyle name="Comma 4 2 3 2 10 5" xfId="15823" xr:uid="{2D9AD03A-BDAD-4914-9AAB-732AA78A678D}"/>
    <cellStyle name="Comma 4 2 3 2 10 6" xfId="5284" xr:uid="{9F27E1C4-9E6C-4087-B331-5939330AB028}"/>
    <cellStyle name="Comma 4 2 3 2 11" xfId="2651" xr:uid="{00000000-0005-0000-0000-000081060000}"/>
    <cellStyle name="Comma 4 2 3 2 11 2" xfId="7970" xr:uid="{4A9A3DA9-78F6-4E5D-A437-989ECE36982F}"/>
    <cellStyle name="Comma 4 2 3 2 11 2 2" xfId="18504" xr:uid="{0B2F4970-1FF5-4899-B84A-66988D3B3007}"/>
    <cellStyle name="Comma 4 2 3 2 11 3" xfId="10598" xr:uid="{8F29B70A-2550-4840-B1AC-D84EAAAE19D0}"/>
    <cellStyle name="Comma 4 2 3 2 11 3 2" xfId="21132" xr:uid="{B827CBAE-5360-4415-87C3-438688A99FB7}"/>
    <cellStyle name="Comma 4 2 3 2 11 4" xfId="13225" xr:uid="{5A2128EC-79DB-48EF-97F4-17E0C39ED108}"/>
    <cellStyle name="Comma 4 2 3 2 11 4 2" xfId="23759" xr:uid="{2ADCF7DD-617D-4052-A3B4-BC38FCA70EAC}"/>
    <cellStyle name="Comma 4 2 3 2 11 5" xfId="15877" xr:uid="{1749992F-5351-49D0-9D75-3628C38D3283}"/>
    <cellStyle name="Comma 4 2 3 2 11 6" xfId="5338" xr:uid="{D400183C-DC68-4833-8DD7-A761978D698B}"/>
    <cellStyle name="Comma 4 2 3 2 12" xfId="1590" xr:uid="{00000000-0005-0000-0000-000082060000}"/>
    <cellStyle name="Comma 4 2 3 2 12 2" xfId="6955" xr:uid="{CAB2CB00-897D-4E3D-98F4-7CFD21E775DE}"/>
    <cellStyle name="Comma 4 2 3 2 12 2 2" xfId="17489" xr:uid="{54D5C5DB-996F-4F64-B299-5D6E85B7ECB7}"/>
    <cellStyle name="Comma 4 2 3 2 12 3" xfId="9583" xr:uid="{78F67A62-B9DF-4625-A7C3-5E5CCA6A1D95}"/>
    <cellStyle name="Comma 4 2 3 2 12 3 2" xfId="20117" xr:uid="{81B5919B-194B-49E6-B843-006CDA1D4F52}"/>
    <cellStyle name="Comma 4 2 3 2 12 4" xfId="12210" xr:uid="{CF4F5F7F-50F2-4D51-89CB-335E46B178D1}"/>
    <cellStyle name="Comma 4 2 3 2 12 4 2" xfId="22744" xr:uid="{E05724EA-F688-401B-9ADF-17EC96311A58}"/>
    <cellStyle name="Comma 4 2 3 2 12 5" xfId="14862" xr:uid="{DB474F8C-45C4-4C2C-BA69-859C37AC5F49}"/>
    <cellStyle name="Comma 4 2 3 2 12 6" xfId="4322" xr:uid="{0C9C9105-7BD4-479C-9962-468EA25FEFD3}"/>
    <cellStyle name="Comma 4 2 3 2 13" xfId="5451" xr:uid="{022DF369-EF21-4439-9460-F521981A28AE}"/>
    <cellStyle name="Comma 4 2 3 2 13 2" xfId="15985" xr:uid="{F6946720-D07C-4B18-A54D-951DBE87B63A}"/>
    <cellStyle name="Comma 4 2 3 2 14" xfId="8079" xr:uid="{DFE68896-FF97-4086-822C-C7CFD328358A}"/>
    <cellStyle name="Comma 4 2 3 2 14 2" xfId="18613" xr:uid="{20BA884D-5096-42C6-94D9-ACD75BC1D7EB}"/>
    <cellStyle name="Comma 4 2 3 2 15" xfId="10706" xr:uid="{CD61C2B6-3E97-4675-B305-881F2CA7250E}"/>
    <cellStyle name="Comma 4 2 3 2 15 2" xfId="21240" xr:uid="{2D128DD3-14F1-48E9-B86F-784C0B9DAAEB}"/>
    <cellStyle name="Comma 4 2 3 2 16" xfId="13359" xr:uid="{4CF093DB-E7F5-47B5-9066-B756F048185A}"/>
    <cellStyle name="Comma 4 2 3 2 17" xfId="2817" xr:uid="{54434378-76CF-4C39-84CA-F1F53E952B68}"/>
    <cellStyle name="Comma 4 2 3 2 2" xfId="102" xr:uid="{00000000-0005-0000-0000-000083060000}"/>
    <cellStyle name="Comma 4 2 3 2 2 10" xfId="10733" xr:uid="{1CB8FA66-E4AB-493A-A8F7-BA5775256F22}"/>
    <cellStyle name="Comma 4 2 3 2 2 10 2" xfId="21267" xr:uid="{0A804278-FF98-459D-96EB-830C5820534F}"/>
    <cellStyle name="Comma 4 2 3 2 2 11" xfId="13385" xr:uid="{0A7701B0-F72F-4ECB-BDEE-D5650E3F36A6}"/>
    <cellStyle name="Comma 4 2 3 2 2 12" xfId="2845" xr:uid="{F8130328-8D7E-4BB0-A8E6-3094CBFBD08F}"/>
    <cellStyle name="Comma 4 2 3 2 2 2" xfId="156" xr:uid="{00000000-0005-0000-0000-000084060000}"/>
    <cellStyle name="Comma 4 2 3 2 2 2 2" xfId="1593" xr:uid="{00000000-0005-0000-0000-000085060000}"/>
    <cellStyle name="Comma 4 2 3 2 2 2 2 2" xfId="6958" xr:uid="{11A6E398-EEB7-43F0-B023-BC7F671D4DE3}"/>
    <cellStyle name="Comma 4 2 3 2 2 2 2 2 2" xfId="17492" xr:uid="{0C2A196B-4BB0-4115-B0DE-F4080E853E19}"/>
    <cellStyle name="Comma 4 2 3 2 2 2 2 3" xfId="9586" xr:uid="{B4543669-9FD5-4807-8465-24826D60EFBE}"/>
    <cellStyle name="Comma 4 2 3 2 2 2 2 3 2" xfId="20120" xr:uid="{76980E01-C7CD-49E7-AC93-CCB61E023004}"/>
    <cellStyle name="Comma 4 2 3 2 2 2 2 4" xfId="12213" xr:uid="{D3921EAD-512A-465F-A173-F85A54FF9270}"/>
    <cellStyle name="Comma 4 2 3 2 2 2 2 4 2" xfId="22747" xr:uid="{2D1C931F-A50A-409B-80AC-483FB8E2B7E8}"/>
    <cellStyle name="Comma 4 2 3 2 2 2 2 5" xfId="14865" xr:uid="{AC4FF9AC-2341-4C4F-B2BB-D87BC51EB623}"/>
    <cellStyle name="Comma 4 2 3 2 2 2 2 6" xfId="4325" xr:uid="{B928A2A1-5858-413B-A341-1E9CF33408B1}"/>
    <cellStyle name="Comma 4 2 3 2 2 2 3" xfId="2732" xr:uid="{00000000-0005-0000-0000-000086060000}"/>
    <cellStyle name="Comma 4 2 3 2 2 2 3 2" xfId="8051" xr:uid="{51FE2DF5-0DA1-4615-A4EC-C8DED533D40F}"/>
    <cellStyle name="Comma 4 2 3 2 2 2 3 2 2" xfId="18585" xr:uid="{965F368D-7F1B-469D-87EF-95F407F3CEAA}"/>
    <cellStyle name="Comma 4 2 3 2 2 2 3 3" xfId="10679" xr:uid="{08031E2C-36D7-4A6C-9C69-BBBDCAA93700}"/>
    <cellStyle name="Comma 4 2 3 2 2 2 3 3 2" xfId="21213" xr:uid="{16DA3DD1-1E3C-41F6-9C5D-1E678DB40EC3}"/>
    <cellStyle name="Comma 4 2 3 2 2 2 3 4" xfId="13306" xr:uid="{E1444CA6-B1BC-40A8-A55F-FE7B9A5E9494}"/>
    <cellStyle name="Comma 4 2 3 2 2 2 3 4 2" xfId="23840" xr:uid="{03AEC408-4045-456A-89EF-4F61B732089A}"/>
    <cellStyle name="Comma 4 2 3 2 2 2 3 5" xfId="15958" xr:uid="{B6B5DC33-8913-4713-A90D-EE2B8A6D3DF0}"/>
    <cellStyle name="Comma 4 2 3 2 2 2 3 6" xfId="5419" xr:uid="{FACB5404-3AB5-46FD-B3B7-26A2CC9D73E7}"/>
    <cellStyle name="Comma 4 2 3 2 2 2 4" xfId="1592" xr:uid="{00000000-0005-0000-0000-000087060000}"/>
    <cellStyle name="Comma 4 2 3 2 2 2 4 2" xfId="6957" xr:uid="{591BD9B7-E87D-4492-94B5-022BABD628D0}"/>
    <cellStyle name="Comma 4 2 3 2 2 2 4 2 2" xfId="17491" xr:uid="{5D8198A7-C049-4578-BFC1-7829FEBCF66D}"/>
    <cellStyle name="Comma 4 2 3 2 2 2 4 3" xfId="9585" xr:uid="{27E7DB7E-A19A-4BB3-AE29-BB34FFCC3943}"/>
    <cellStyle name="Comma 4 2 3 2 2 2 4 3 2" xfId="20119" xr:uid="{1B1EDC56-DFF5-455B-9E0F-004623928F9B}"/>
    <cellStyle name="Comma 4 2 3 2 2 2 4 4" xfId="12212" xr:uid="{BEBED46D-D341-4FF4-AE4B-39894E765369}"/>
    <cellStyle name="Comma 4 2 3 2 2 2 4 4 2" xfId="22746" xr:uid="{CA690C59-92D4-4748-8BBE-9FC7D59F5AF5}"/>
    <cellStyle name="Comma 4 2 3 2 2 2 4 5" xfId="14864" xr:uid="{10F94C77-9B55-4FBF-9BB5-FC50323FBB0A}"/>
    <cellStyle name="Comma 4 2 3 2 2 2 4 6" xfId="4324" xr:uid="{EC1D9BAB-B2C4-4479-9094-F88724BB99A8}"/>
    <cellStyle name="Comma 4 2 3 2 2 2 5" xfId="5532" xr:uid="{35266AE6-F553-4E72-BB78-42B5A2EC31C1}"/>
    <cellStyle name="Comma 4 2 3 2 2 2 5 2" xfId="16066" xr:uid="{E6E297DA-1230-449A-9911-6447900DAFB2}"/>
    <cellStyle name="Comma 4 2 3 2 2 2 6" xfId="8160" xr:uid="{92AC39CD-14FB-4B45-8F4D-577D9F94AE0A}"/>
    <cellStyle name="Comma 4 2 3 2 2 2 6 2" xfId="18694" xr:uid="{953BBAD0-8FB5-490A-8F5E-9E6FC780EDE4}"/>
    <cellStyle name="Comma 4 2 3 2 2 2 7" xfId="10787" xr:uid="{B31E0120-D5F3-4AC5-A2C9-28FCEA3E5504}"/>
    <cellStyle name="Comma 4 2 3 2 2 2 7 2" xfId="21321" xr:uid="{ED81F39A-C877-4546-9CB7-316C57850212}"/>
    <cellStyle name="Comma 4 2 3 2 2 2 8" xfId="13439" xr:uid="{670B06E6-4896-4BA0-A2DE-18A53A3FB593}"/>
    <cellStyle name="Comma 4 2 3 2 2 2 9" xfId="2899" xr:uid="{FE0D1A41-D099-4910-8167-B613F753A4F4}"/>
    <cellStyle name="Comma 4 2 3 2 2 3" xfId="1594" xr:uid="{00000000-0005-0000-0000-000088060000}"/>
    <cellStyle name="Comma 4 2 3 2 2 3 2" xfId="6959" xr:uid="{70B2D7E2-3719-434B-88C6-B7CB9C959065}"/>
    <cellStyle name="Comma 4 2 3 2 2 3 2 2" xfId="17493" xr:uid="{C9C785D8-52A0-4A09-80EC-F81A41553E55}"/>
    <cellStyle name="Comma 4 2 3 2 2 3 3" xfId="9587" xr:uid="{A3C052A1-3EF9-4460-8308-DB63EE0AB7BC}"/>
    <cellStyle name="Comma 4 2 3 2 2 3 3 2" xfId="20121" xr:uid="{F09FDA4D-3550-422F-840E-26574D95DB56}"/>
    <cellStyle name="Comma 4 2 3 2 2 3 4" xfId="12214" xr:uid="{96A87CBB-204E-4FD3-8164-37F3EFB6724F}"/>
    <cellStyle name="Comma 4 2 3 2 2 3 4 2" xfId="22748" xr:uid="{744E418B-E5FA-442D-97ED-86C62A6CCADA}"/>
    <cellStyle name="Comma 4 2 3 2 2 3 5" xfId="14866" xr:uid="{EE2E4BD2-4757-401E-A305-0E9B9A5C358F}"/>
    <cellStyle name="Comma 4 2 3 2 2 3 6" xfId="4326" xr:uid="{34C5AFFE-8448-4C94-A68F-6362A45BE853}"/>
    <cellStyle name="Comma 4 2 3 2 2 4" xfId="1595" xr:uid="{00000000-0005-0000-0000-000089060000}"/>
    <cellStyle name="Comma 4 2 3 2 2 4 2" xfId="6960" xr:uid="{C081A573-3A8B-4BC0-9FD3-7149C2F268A7}"/>
    <cellStyle name="Comma 4 2 3 2 2 4 2 2" xfId="17494" xr:uid="{EE8DAB34-DC18-4B38-BF93-D627FB3122B5}"/>
    <cellStyle name="Comma 4 2 3 2 2 4 3" xfId="9588" xr:uid="{FB653B86-F55C-48A7-811A-65E969C83A65}"/>
    <cellStyle name="Comma 4 2 3 2 2 4 3 2" xfId="20122" xr:uid="{C100BDFD-E5C5-46CE-B489-C7A58AA6AF9B}"/>
    <cellStyle name="Comma 4 2 3 2 2 4 4" xfId="12215" xr:uid="{83B471FE-42EB-441C-A3E9-E589EE16B898}"/>
    <cellStyle name="Comma 4 2 3 2 2 4 4 2" xfId="22749" xr:uid="{0E69DA1E-E4C2-423D-8DDD-AE6839041249}"/>
    <cellStyle name="Comma 4 2 3 2 2 4 5" xfId="14867" xr:uid="{9F6B406A-9091-49B0-9856-A5B6FBB3BEF3}"/>
    <cellStyle name="Comma 4 2 3 2 2 4 6" xfId="4327" xr:uid="{A2CCAE96-2558-4B18-AD8C-FC04A138F979}"/>
    <cellStyle name="Comma 4 2 3 2 2 5" xfId="2619" xr:uid="{00000000-0005-0000-0000-00008A060000}"/>
    <cellStyle name="Comma 4 2 3 2 2 5 2" xfId="7943" xr:uid="{9A0CFD21-1441-43DE-BA0B-A6248333D478}"/>
    <cellStyle name="Comma 4 2 3 2 2 5 2 2" xfId="18477" xr:uid="{13F6A96C-C994-4C8F-8528-BE4E64D91662}"/>
    <cellStyle name="Comma 4 2 3 2 2 5 3" xfId="10571" xr:uid="{2C35CA90-B55F-45E3-A61E-95111874BF96}"/>
    <cellStyle name="Comma 4 2 3 2 2 5 3 2" xfId="21105" xr:uid="{4C2EFC14-19E3-4491-99C1-9F4B4109C708}"/>
    <cellStyle name="Comma 4 2 3 2 2 5 4" xfId="13198" xr:uid="{E2B95677-3352-42F0-9199-853046F38C90}"/>
    <cellStyle name="Comma 4 2 3 2 2 5 4 2" xfId="23732" xr:uid="{24ED60C7-356F-4A9C-916A-FE82F962BBB0}"/>
    <cellStyle name="Comma 4 2 3 2 2 5 5" xfId="15850" xr:uid="{67E0D37E-D345-4D9B-A951-A5B580E6BBED}"/>
    <cellStyle name="Comma 4 2 3 2 2 5 6" xfId="5311" xr:uid="{1CB7D4EB-76B1-4F1A-9CA0-9769DB0E0831}"/>
    <cellStyle name="Comma 4 2 3 2 2 6" xfId="2678" xr:uid="{00000000-0005-0000-0000-00008B060000}"/>
    <cellStyle name="Comma 4 2 3 2 2 6 2" xfId="7997" xr:uid="{91C795CF-1CBB-4D05-8F2C-D78654F96A81}"/>
    <cellStyle name="Comma 4 2 3 2 2 6 2 2" xfId="18531" xr:uid="{A6A82BAD-3FBA-4819-BE4D-CF46FBB45682}"/>
    <cellStyle name="Comma 4 2 3 2 2 6 3" xfId="10625" xr:uid="{EC3395D4-FA23-41E0-B911-08BB2BB420C3}"/>
    <cellStyle name="Comma 4 2 3 2 2 6 3 2" xfId="21159" xr:uid="{E35A342B-63AB-42D9-B415-632E52A1BA52}"/>
    <cellStyle name="Comma 4 2 3 2 2 6 4" xfId="13252" xr:uid="{DAB258D6-7B3C-41C4-BC32-852F237BE5D0}"/>
    <cellStyle name="Comma 4 2 3 2 2 6 4 2" xfId="23786" xr:uid="{A2CF27BC-F7C4-4CFC-948A-7B6C67DE0D54}"/>
    <cellStyle name="Comma 4 2 3 2 2 6 5" xfId="15904" xr:uid="{AF25FB9F-FFBB-492C-8C11-1C5CD70F6D28}"/>
    <cellStyle name="Comma 4 2 3 2 2 6 6" xfId="5365" xr:uid="{998B0F3E-25B3-4185-9C53-D0CB8A00D5B3}"/>
    <cellStyle name="Comma 4 2 3 2 2 7" xfId="1591" xr:uid="{00000000-0005-0000-0000-00008C060000}"/>
    <cellStyle name="Comma 4 2 3 2 2 7 2" xfId="6956" xr:uid="{8AC7BA32-04F0-4A6B-B1C0-B55D063DC3ED}"/>
    <cellStyle name="Comma 4 2 3 2 2 7 2 2" xfId="17490" xr:uid="{F016BF21-65AF-430F-9759-9A260EE980E2}"/>
    <cellStyle name="Comma 4 2 3 2 2 7 3" xfId="9584" xr:uid="{84ABF150-F59C-4401-A9F1-9BA5740F679C}"/>
    <cellStyle name="Comma 4 2 3 2 2 7 3 2" xfId="20118" xr:uid="{FA87B108-E1AF-434D-8423-0893A23FE70B}"/>
    <cellStyle name="Comma 4 2 3 2 2 7 4" xfId="12211" xr:uid="{040EF886-FF7F-43DE-BF70-357A02E62E8E}"/>
    <cellStyle name="Comma 4 2 3 2 2 7 4 2" xfId="22745" xr:uid="{F709F91B-6E21-420D-8430-2D5E74CF1134}"/>
    <cellStyle name="Comma 4 2 3 2 2 7 5" xfId="14863" xr:uid="{BABB2819-6C8B-4B3D-AC7E-E70C72D7AF65}"/>
    <cellStyle name="Comma 4 2 3 2 2 7 6" xfId="4323" xr:uid="{4BCE2026-A333-4F7E-9DB5-651321EDF5FD}"/>
    <cellStyle name="Comma 4 2 3 2 2 8" xfId="5478" xr:uid="{5C0F336A-09AD-494E-A1A8-5C6C51AB20C7}"/>
    <cellStyle name="Comma 4 2 3 2 2 8 2" xfId="16012" xr:uid="{90EC76E8-1DE2-40C6-AD83-28CBC17121FE}"/>
    <cellStyle name="Comma 4 2 3 2 2 9" xfId="8106" xr:uid="{0383BA6E-31DC-4E47-A1F6-3B7E4A681AD8}"/>
    <cellStyle name="Comma 4 2 3 2 2 9 2" xfId="18640" xr:uid="{EC3DC894-4D87-42CD-949E-765484598EFB}"/>
    <cellStyle name="Comma 4 2 3 2 3" xfId="129" xr:uid="{00000000-0005-0000-0000-00008D060000}"/>
    <cellStyle name="Comma 4 2 3 2 3 10" xfId="13412" xr:uid="{246ABE0C-1CDB-452E-95DD-0B726FA0B548}"/>
    <cellStyle name="Comma 4 2 3 2 3 11" xfId="2872" xr:uid="{9E6578DA-C2F8-4E92-A7DF-5751DA947C3A}"/>
    <cellStyle name="Comma 4 2 3 2 3 2" xfId="1597" xr:uid="{00000000-0005-0000-0000-00008E060000}"/>
    <cellStyle name="Comma 4 2 3 2 3 2 2" xfId="1598" xr:uid="{00000000-0005-0000-0000-00008F060000}"/>
    <cellStyle name="Comma 4 2 3 2 3 2 2 2" xfId="6963" xr:uid="{11C55554-BB71-4EEA-896B-C5EB60ED42F6}"/>
    <cellStyle name="Comma 4 2 3 2 3 2 2 2 2" xfId="17497" xr:uid="{95C5E795-F31B-4F4E-B921-EC928BC68A00}"/>
    <cellStyle name="Comma 4 2 3 2 3 2 2 3" xfId="9591" xr:uid="{BD8E9273-A80A-4BD6-BF67-DA02208CB278}"/>
    <cellStyle name="Comma 4 2 3 2 3 2 2 3 2" xfId="20125" xr:uid="{D227BD32-8DC1-4319-9FE9-020E71F3218E}"/>
    <cellStyle name="Comma 4 2 3 2 3 2 2 4" xfId="12218" xr:uid="{21C9934E-19F5-4E75-98FD-05749F0ADD63}"/>
    <cellStyle name="Comma 4 2 3 2 3 2 2 4 2" xfId="22752" xr:uid="{FAC03F35-7D7B-416E-BC2D-7C8840838101}"/>
    <cellStyle name="Comma 4 2 3 2 3 2 2 5" xfId="14870" xr:uid="{2EAE3AFC-1D86-4C02-9EF1-11E5C749D91B}"/>
    <cellStyle name="Comma 4 2 3 2 3 2 2 6" xfId="4330" xr:uid="{3C5E0378-AC16-49B6-8574-772DDD3A013B}"/>
    <cellStyle name="Comma 4 2 3 2 3 2 3" xfId="6962" xr:uid="{6CDCCA07-4EF3-413E-BA6A-132BFF1AB199}"/>
    <cellStyle name="Comma 4 2 3 2 3 2 3 2" xfId="17496" xr:uid="{846EA811-D2D4-4A75-8640-531297FD1DEB}"/>
    <cellStyle name="Comma 4 2 3 2 3 2 4" xfId="9590" xr:uid="{F4332CFA-5ACD-4573-95FF-ABAFBC55CDC6}"/>
    <cellStyle name="Comma 4 2 3 2 3 2 4 2" xfId="20124" xr:uid="{5071FA6C-2A52-4DD4-B130-B786E27C5B39}"/>
    <cellStyle name="Comma 4 2 3 2 3 2 5" xfId="12217" xr:uid="{3FA591D0-19DC-48CC-BE01-DB61D83D57A1}"/>
    <cellStyle name="Comma 4 2 3 2 3 2 5 2" xfId="22751" xr:uid="{BE492755-AC04-42FD-890D-2911CE941FC7}"/>
    <cellStyle name="Comma 4 2 3 2 3 2 6" xfId="14869" xr:uid="{B34957E6-98AF-49E2-872D-10C8F807E955}"/>
    <cellStyle name="Comma 4 2 3 2 3 2 7" xfId="4329" xr:uid="{FA5971A8-E494-4959-85EB-DA2BC113D012}"/>
    <cellStyle name="Comma 4 2 3 2 3 3" xfId="1599" xr:uid="{00000000-0005-0000-0000-000090060000}"/>
    <cellStyle name="Comma 4 2 3 2 3 3 2" xfId="6964" xr:uid="{ECC7AD95-D1F1-4889-8925-D8BD6E1574D2}"/>
    <cellStyle name="Comma 4 2 3 2 3 3 2 2" xfId="17498" xr:uid="{5704F07A-5CC7-4C91-A894-2F45B7A3274C}"/>
    <cellStyle name="Comma 4 2 3 2 3 3 3" xfId="9592" xr:uid="{774A5CC0-F72D-4177-9901-62C9FA790C31}"/>
    <cellStyle name="Comma 4 2 3 2 3 3 3 2" xfId="20126" xr:uid="{117A827E-A223-461B-9395-188D3C3B583E}"/>
    <cellStyle name="Comma 4 2 3 2 3 3 4" xfId="12219" xr:uid="{8AB4E75D-DDA9-4DC9-B39D-D1EB5E99214A}"/>
    <cellStyle name="Comma 4 2 3 2 3 3 4 2" xfId="22753" xr:uid="{B3D21148-FF9F-46A2-8582-BDF4A197C339}"/>
    <cellStyle name="Comma 4 2 3 2 3 3 5" xfId="14871" xr:uid="{FD27A3A9-94EB-464F-BA2D-E12E72B2C806}"/>
    <cellStyle name="Comma 4 2 3 2 3 3 6" xfId="4331" xr:uid="{BFD8C836-C371-4925-B80B-E844F0E4DB1E}"/>
    <cellStyle name="Comma 4 2 3 2 3 4" xfId="1600" xr:uid="{00000000-0005-0000-0000-000091060000}"/>
    <cellStyle name="Comma 4 2 3 2 3 4 2" xfId="6965" xr:uid="{A1E3283F-5671-49B3-96B6-63FC13F36AE6}"/>
    <cellStyle name="Comma 4 2 3 2 3 4 2 2" xfId="17499" xr:uid="{0327AB12-7396-4822-97B5-4552EB6987E5}"/>
    <cellStyle name="Comma 4 2 3 2 3 4 3" xfId="9593" xr:uid="{BB64E9BE-5F95-416F-85AA-B35A746D83E4}"/>
    <cellStyle name="Comma 4 2 3 2 3 4 3 2" xfId="20127" xr:uid="{0E027D08-D7EE-4F8B-BBDF-D263C30046C0}"/>
    <cellStyle name="Comma 4 2 3 2 3 4 4" xfId="12220" xr:uid="{91A1F539-57CC-42F9-B438-6BD660216DB9}"/>
    <cellStyle name="Comma 4 2 3 2 3 4 4 2" xfId="22754" xr:uid="{B66867B9-DBBB-449B-9AFF-1A0F6B83DC46}"/>
    <cellStyle name="Comma 4 2 3 2 3 4 5" xfId="14872" xr:uid="{8ADBF789-E379-4208-BB00-A00348A7EF99}"/>
    <cellStyle name="Comma 4 2 3 2 3 4 6" xfId="4332" xr:uid="{54C328AF-AD33-4479-9763-F24DB5E825E7}"/>
    <cellStyle name="Comma 4 2 3 2 3 5" xfId="2705" xr:uid="{00000000-0005-0000-0000-000092060000}"/>
    <cellStyle name="Comma 4 2 3 2 3 5 2" xfId="8024" xr:uid="{CF42DABE-440B-40BB-B662-86717628E9F7}"/>
    <cellStyle name="Comma 4 2 3 2 3 5 2 2" xfId="18558" xr:uid="{E0F51502-7180-4CEF-A842-B55D624C9C3E}"/>
    <cellStyle name="Comma 4 2 3 2 3 5 3" xfId="10652" xr:uid="{1429AE91-626D-444A-BC22-33164362A4EC}"/>
    <cellStyle name="Comma 4 2 3 2 3 5 3 2" xfId="21186" xr:uid="{CE4CFEAA-2C4D-4D67-B22F-7B0156CE402F}"/>
    <cellStyle name="Comma 4 2 3 2 3 5 4" xfId="13279" xr:uid="{1777D4A9-A60A-4E6E-AE18-3856E485CDF9}"/>
    <cellStyle name="Comma 4 2 3 2 3 5 4 2" xfId="23813" xr:uid="{E1DF924E-9FD4-4554-88D0-045D960BCF61}"/>
    <cellStyle name="Comma 4 2 3 2 3 5 5" xfId="15931" xr:uid="{0CD6E0BA-AC6A-4D27-8350-A22C173FB083}"/>
    <cellStyle name="Comma 4 2 3 2 3 5 6" xfId="5392" xr:uid="{E4F21D87-0701-4024-B4EF-B3DED2444312}"/>
    <cellStyle name="Comma 4 2 3 2 3 6" xfId="1596" xr:uid="{00000000-0005-0000-0000-000093060000}"/>
    <cellStyle name="Comma 4 2 3 2 3 6 2" xfId="6961" xr:uid="{0822C06F-94E7-4502-966E-7E52FB961FB3}"/>
    <cellStyle name="Comma 4 2 3 2 3 6 2 2" xfId="17495" xr:uid="{CBB68C1E-9622-4A95-9900-A376872B1D41}"/>
    <cellStyle name="Comma 4 2 3 2 3 6 3" xfId="9589" xr:uid="{5793A275-D000-43C8-9D7F-FFB901306BA5}"/>
    <cellStyle name="Comma 4 2 3 2 3 6 3 2" xfId="20123" xr:uid="{E09DE0A9-6E67-4D43-8115-A36AD7EA200F}"/>
    <cellStyle name="Comma 4 2 3 2 3 6 4" xfId="12216" xr:uid="{897E7FDB-DC8C-4D92-9D49-7E0DA985C13B}"/>
    <cellStyle name="Comma 4 2 3 2 3 6 4 2" xfId="22750" xr:uid="{4DB5CC8A-ED48-4E41-AD07-4C6C75E7EAAD}"/>
    <cellStyle name="Comma 4 2 3 2 3 6 5" xfId="14868" xr:uid="{AD28A0C8-97CB-4CB9-B706-8E73C143A4E2}"/>
    <cellStyle name="Comma 4 2 3 2 3 6 6" xfId="4328" xr:uid="{306BFB3B-41C6-472B-B404-AE5E7C6BE065}"/>
    <cellStyle name="Comma 4 2 3 2 3 7" xfId="5505" xr:uid="{54092B61-EE84-466D-B6EE-332E3938C8D7}"/>
    <cellStyle name="Comma 4 2 3 2 3 7 2" xfId="16039" xr:uid="{6615F481-0D76-457A-84DB-6AFCE55693F5}"/>
    <cellStyle name="Comma 4 2 3 2 3 8" xfId="8133" xr:uid="{4390E35C-57BE-44B5-86C8-23257B961A86}"/>
    <cellStyle name="Comma 4 2 3 2 3 8 2" xfId="18667" xr:uid="{A80F22A9-AE73-4521-B718-1FD40E3558F6}"/>
    <cellStyle name="Comma 4 2 3 2 3 9" xfId="10760" xr:uid="{6393AF65-0A3B-4BF0-88AF-C8F6A2B1E185}"/>
    <cellStyle name="Comma 4 2 3 2 3 9 2" xfId="21294" xr:uid="{A5C4C5CC-7253-44A8-AEB5-6D4AB37E5FE2}"/>
    <cellStyle name="Comma 4 2 3 2 4" xfId="1601" xr:uid="{00000000-0005-0000-0000-000094060000}"/>
    <cellStyle name="Comma 4 2 3 2 4 2" xfId="1602" xr:uid="{00000000-0005-0000-0000-000095060000}"/>
    <cellStyle name="Comma 4 2 3 2 4 2 2" xfId="1603" xr:uid="{00000000-0005-0000-0000-000096060000}"/>
    <cellStyle name="Comma 4 2 3 2 4 2 2 2" xfId="6968" xr:uid="{70DCF593-409E-4025-B28D-96FDA93012BA}"/>
    <cellStyle name="Comma 4 2 3 2 4 2 2 2 2" xfId="17502" xr:uid="{76391123-0453-41FC-A43A-AD38C18E5D03}"/>
    <cellStyle name="Comma 4 2 3 2 4 2 2 3" xfId="9596" xr:uid="{8E4CF102-618F-45B7-9F22-10F0D78590C4}"/>
    <cellStyle name="Comma 4 2 3 2 4 2 2 3 2" xfId="20130" xr:uid="{79EF41A4-3E64-4FEB-B220-D64A79643999}"/>
    <cellStyle name="Comma 4 2 3 2 4 2 2 4" xfId="12223" xr:uid="{60175FF7-2F55-4FF2-B874-96D3140C1CC9}"/>
    <cellStyle name="Comma 4 2 3 2 4 2 2 4 2" xfId="22757" xr:uid="{02601440-AECB-494C-B2DA-78F263405D36}"/>
    <cellStyle name="Comma 4 2 3 2 4 2 2 5" xfId="14875" xr:uid="{FB0603E6-2891-448E-831D-2E8E85F44829}"/>
    <cellStyle name="Comma 4 2 3 2 4 2 2 6" xfId="4335" xr:uid="{15EBE033-3440-49AB-BC3F-B22609D9084C}"/>
    <cellStyle name="Comma 4 2 3 2 4 2 3" xfId="6967" xr:uid="{34351AC2-44F3-431F-BE76-1D47CDEE343F}"/>
    <cellStyle name="Comma 4 2 3 2 4 2 3 2" xfId="17501" xr:uid="{1EE1FE35-8DFA-46F0-B32A-1B0C2CAE90E2}"/>
    <cellStyle name="Comma 4 2 3 2 4 2 4" xfId="9595" xr:uid="{C7726B4D-5527-4147-83F7-CD2420B7BE62}"/>
    <cellStyle name="Comma 4 2 3 2 4 2 4 2" xfId="20129" xr:uid="{E193225F-B667-4658-A5F4-687327D0DDCD}"/>
    <cellStyle name="Comma 4 2 3 2 4 2 5" xfId="12222" xr:uid="{4E8E07A4-913B-4779-A796-BFDDD80E3D7A}"/>
    <cellStyle name="Comma 4 2 3 2 4 2 5 2" xfId="22756" xr:uid="{99A74DDD-6932-4E29-9CFD-76208B80B151}"/>
    <cellStyle name="Comma 4 2 3 2 4 2 6" xfId="14874" xr:uid="{F66761D0-5B0A-420E-80D6-7EAE8B8AA2DA}"/>
    <cellStyle name="Comma 4 2 3 2 4 2 7" xfId="4334" xr:uid="{0216699D-0E2F-41B3-AADF-FDF0341D4B11}"/>
    <cellStyle name="Comma 4 2 3 2 4 3" xfId="1604" xr:uid="{00000000-0005-0000-0000-000097060000}"/>
    <cellStyle name="Comma 4 2 3 2 4 3 2" xfId="6969" xr:uid="{6E3A93A4-B745-4698-B979-A6705FCD8A70}"/>
    <cellStyle name="Comma 4 2 3 2 4 3 2 2" xfId="17503" xr:uid="{3BABA25C-C914-445A-857F-E4EE1891B9F4}"/>
    <cellStyle name="Comma 4 2 3 2 4 3 3" xfId="9597" xr:uid="{7F3CCF59-94D2-4747-AA18-DAB53FD9B1D3}"/>
    <cellStyle name="Comma 4 2 3 2 4 3 3 2" xfId="20131" xr:uid="{20261CA3-63BB-494D-9D5E-7D3A6263B61C}"/>
    <cellStyle name="Comma 4 2 3 2 4 3 4" xfId="12224" xr:uid="{127B8E74-C0EA-49FD-AF6A-F2A7481CDDC6}"/>
    <cellStyle name="Comma 4 2 3 2 4 3 4 2" xfId="22758" xr:uid="{DB57062A-16F9-4F39-8F21-F828A63BEE12}"/>
    <cellStyle name="Comma 4 2 3 2 4 3 5" xfId="14876" xr:uid="{2CA191AB-FEF5-461F-BBD0-F9FBEA637A64}"/>
    <cellStyle name="Comma 4 2 3 2 4 3 6" xfId="4336" xr:uid="{777CF792-F3B7-496D-96BD-C6F07D35EDC2}"/>
    <cellStyle name="Comma 4 2 3 2 4 4" xfId="1605" xr:uid="{00000000-0005-0000-0000-000098060000}"/>
    <cellStyle name="Comma 4 2 3 2 4 4 2" xfId="6970" xr:uid="{8F602548-E4C4-499F-AA65-0879E28057BE}"/>
    <cellStyle name="Comma 4 2 3 2 4 4 2 2" xfId="17504" xr:uid="{9209FE0B-50E6-4009-98FF-81A9AE15097B}"/>
    <cellStyle name="Comma 4 2 3 2 4 4 3" xfId="9598" xr:uid="{B00886A0-E4A8-462F-A10F-F91F5DFEBFF8}"/>
    <cellStyle name="Comma 4 2 3 2 4 4 3 2" xfId="20132" xr:uid="{1F7D891C-4C8D-4162-932D-B520B9F43896}"/>
    <cellStyle name="Comma 4 2 3 2 4 4 4" xfId="12225" xr:uid="{49C27825-AFBC-4408-AB66-60CA53E36293}"/>
    <cellStyle name="Comma 4 2 3 2 4 4 4 2" xfId="22759" xr:uid="{A2B41D2B-7F91-41B6-A875-EF92578E36B6}"/>
    <cellStyle name="Comma 4 2 3 2 4 4 5" xfId="14877" xr:uid="{AAFF5BD5-C602-4120-8EF4-91C5AAE6704A}"/>
    <cellStyle name="Comma 4 2 3 2 4 4 6" xfId="4337" xr:uid="{1247B5D6-8219-4BB9-AA20-9BB2144D1975}"/>
    <cellStyle name="Comma 4 2 3 2 4 5" xfId="6966" xr:uid="{8DFA387D-C23A-46D1-86E1-C84B96CC3B96}"/>
    <cellStyle name="Comma 4 2 3 2 4 5 2" xfId="17500" xr:uid="{590F5C8E-2D73-4E00-B259-7EC742E61BA2}"/>
    <cellStyle name="Comma 4 2 3 2 4 6" xfId="9594" xr:uid="{240179EC-D731-40EE-9589-BD2F5357AAA3}"/>
    <cellStyle name="Comma 4 2 3 2 4 6 2" xfId="20128" xr:uid="{591DACCE-2E5A-4407-9FCA-46C6489A2F28}"/>
    <cellStyle name="Comma 4 2 3 2 4 7" xfId="12221" xr:uid="{4EC7D66D-E298-4591-9D26-F09EE95A0908}"/>
    <cellStyle name="Comma 4 2 3 2 4 7 2" xfId="22755" xr:uid="{0E687915-3D56-4B90-B4EE-06FF3B061E84}"/>
    <cellStyle name="Comma 4 2 3 2 4 8" xfId="14873" xr:uid="{E3A58692-12A9-480F-BA29-71B381720CBA}"/>
    <cellStyle name="Comma 4 2 3 2 4 9" xfId="4333" xr:uid="{286CA415-53E7-48EB-B62D-8E6577DBC245}"/>
    <cellStyle name="Comma 4 2 3 2 5" xfId="1606" xr:uid="{00000000-0005-0000-0000-000099060000}"/>
    <cellStyle name="Comma 4 2 3 2 5 2" xfId="1607" xr:uid="{00000000-0005-0000-0000-00009A060000}"/>
    <cellStyle name="Comma 4 2 3 2 5 2 2" xfId="1608" xr:uid="{00000000-0005-0000-0000-00009B060000}"/>
    <cellStyle name="Comma 4 2 3 2 5 2 2 2" xfId="6973" xr:uid="{90AAF7DC-BA37-4021-8ED8-A31F4C8B6DEC}"/>
    <cellStyle name="Comma 4 2 3 2 5 2 2 2 2" xfId="17507" xr:uid="{31A03779-B6D2-4A99-AF9F-D27836824FEC}"/>
    <cellStyle name="Comma 4 2 3 2 5 2 2 3" xfId="9601" xr:uid="{B217F0AD-B7BB-423E-88D1-C75DB99C0306}"/>
    <cellStyle name="Comma 4 2 3 2 5 2 2 3 2" xfId="20135" xr:uid="{6A3AFDE4-BF37-44A6-A346-F8AF50A7712F}"/>
    <cellStyle name="Comma 4 2 3 2 5 2 2 4" xfId="12228" xr:uid="{90727182-BC35-4FBA-B59E-82B35DA31932}"/>
    <cellStyle name="Comma 4 2 3 2 5 2 2 4 2" xfId="22762" xr:uid="{226883D1-113C-4509-A4A0-B26E09082F3E}"/>
    <cellStyle name="Comma 4 2 3 2 5 2 2 5" xfId="14880" xr:uid="{211FFEFE-0EF2-4552-9334-6AB06EAF73A8}"/>
    <cellStyle name="Comma 4 2 3 2 5 2 2 6" xfId="4340" xr:uid="{6CD2EE4A-288B-426B-B1B4-5082BE74422C}"/>
    <cellStyle name="Comma 4 2 3 2 5 2 3" xfId="6972" xr:uid="{0E5C5186-4722-49A8-9D3D-9E35C50168C4}"/>
    <cellStyle name="Comma 4 2 3 2 5 2 3 2" xfId="17506" xr:uid="{381243F2-DD82-446C-BE05-B7B45E3FBCC4}"/>
    <cellStyle name="Comma 4 2 3 2 5 2 4" xfId="9600" xr:uid="{3B903265-0D53-4139-B7B9-D93FC27EB8E8}"/>
    <cellStyle name="Comma 4 2 3 2 5 2 4 2" xfId="20134" xr:uid="{9817D2BE-2559-4032-AD90-BA225D17D248}"/>
    <cellStyle name="Comma 4 2 3 2 5 2 5" xfId="12227" xr:uid="{D159A015-77E2-4F2F-B584-4F4B8D938FC8}"/>
    <cellStyle name="Comma 4 2 3 2 5 2 5 2" xfId="22761" xr:uid="{0B0C09E8-2BF9-4969-83D0-BF8AB141EB98}"/>
    <cellStyle name="Comma 4 2 3 2 5 2 6" xfId="14879" xr:uid="{E8F98A37-7803-407A-BA53-65AFACE4A4A3}"/>
    <cellStyle name="Comma 4 2 3 2 5 2 7" xfId="4339" xr:uid="{CA9D022D-135C-445A-8553-4C393487D09C}"/>
    <cellStyle name="Comma 4 2 3 2 5 3" xfId="1609" xr:uid="{00000000-0005-0000-0000-00009C060000}"/>
    <cellStyle name="Comma 4 2 3 2 5 3 2" xfId="6974" xr:uid="{9CDBB482-C1B6-402F-B1F6-EE6161F59043}"/>
    <cellStyle name="Comma 4 2 3 2 5 3 2 2" xfId="17508" xr:uid="{B9436F0B-0077-4AD1-82F6-8337371BAC0A}"/>
    <cellStyle name="Comma 4 2 3 2 5 3 3" xfId="9602" xr:uid="{D12DC22A-7AEE-4B5F-8791-278FAA665ADE}"/>
    <cellStyle name="Comma 4 2 3 2 5 3 3 2" xfId="20136" xr:uid="{5A778670-E9A8-441B-85DC-3D08924CF6E7}"/>
    <cellStyle name="Comma 4 2 3 2 5 3 4" xfId="12229" xr:uid="{B92A8A67-0F70-40CC-B588-2648B83C6C29}"/>
    <cellStyle name="Comma 4 2 3 2 5 3 4 2" xfId="22763" xr:uid="{37BFDC86-1CA7-485A-AB17-D28993609AD9}"/>
    <cellStyle name="Comma 4 2 3 2 5 3 5" xfId="14881" xr:uid="{810A7CD7-882B-470A-A062-60BF40F343B8}"/>
    <cellStyle name="Comma 4 2 3 2 5 3 6" xfId="4341" xr:uid="{DB692974-B145-41A3-9EB8-EDCD29844BC8}"/>
    <cellStyle name="Comma 4 2 3 2 5 4" xfId="1610" xr:uid="{00000000-0005-0000-0000-00009D060000}"/>
    <cellStyle name="Comma 4 2 3 2 5 4 2" xfId="6975" xr:uid="{14346D14-703D-43AB-B97D-248B8C1FCAB8}"/>
    <cellStyle name="Comma 4 2 3 2 5 4 2 2" xfId="17509" xr:uid="{5228675D-BCE8-4D55-B92D-FBECBF20092E}"/>
    <cellStyle name="Comma 4 2 3 2 5 4 3" xfId="9603" xr:uid="{08CE4A34-8A52-435C-8AD6-7B47E37FE724}"/>
    <cellStyle name="Comma 4 2 3 2 5 4 3 2" xfId="20137" xr:uid="{81614E95-B126-4073-B3CE-BA3AE81A6C51}"/>
    <cellStyle name="Comma 4 2 3 2 5 4 4" xfId="12230" xr:uid="{D70310D0-214D-4138-9B86-0FC84DC0CE0F}"/>
    <cellStyle name="Comma 4 2 3 2 5 4 4 2" xfId="22764" xr:uid="{05FF19EF-FB26-4F0C-AD25-7CDA2FB44777}"/>
    <cellStyle name="Comma 4 2 3 2 5 4 5" xfId="14882" xr:uid="{A6C519D9-0D46-4B62-A31D-EE75F5509C36}"/>
    <cellStyle name="Comma 4 2 3 2 5 4 6" xfId="4342" xr:uid="{EBB02E31-3F47-4ACF-9CFF-FFA85F302BD3}"/>
    <cellStyle name="Comma 4 2 3 2 5 5" xfId="6971" xr:uid="{8BE81A3B-F286-44E5-933A-AA00C365293E}"/>
    <cellStyle name="Comma 4 2 3 2 5 5 2" xfId="17505" xr:uid="{78D3D23A-3C99-454B-8F3C-4D4A9787A7F9}"/>
    <cellStyle name="Comma 4 2 3 2 5 6" xfId="9599" xr:uid="{DBF2EDFA-5CA1-406B-9F7B-A14B80F66398}"/>
    <cellStyle name="Comma 4 2 3 2 5 6 2" xfId="20133" xr:uid="{21B16E87-8256-4BAA-A788-3A566F7A828D}"/>
    <cellStyle name="Comma 4 2 3 2 5 7" xfId="12226" xr:uid="{23E86FF9-B5A7-4678-8CBB-5D887FD11FCF}"/>
    <cellStyle name="Comma 4 2 3 2 5 7 2" xfId="22760" xr:uid="{8C9F85FD-AD12-4486-81EA-BC6FE259A1FF}"/>
    <cellStyle name="Comma 4 2 3 2 5 8" xfId="14878" xr:uid="{FB19D384-69CD-4272-8809-13EAE070D34B}"/>
    <cellStyle name="Comma 4 2 3 2 5 9" xfId="4338" xr:uid="{57D73173-3206-4FFB-9023-1200DA7CD17A}"/>
    <cellStyle name="Comma 4 2 3 2 6" xfId="1611" xr:uid="{00000000-0005-0000-0000-00009E060000}"/>
    <cellStyle name="Comma 4 2 3 2 6 2" xfId="1612" xr:uid="{00000000-0005-0000-0000-00009F060000}"/>
    <cellStyle name="Comma 4 2 3 2 6 2 2" xfId="6977" xr:uid="{56C93826-F544-4A36-A813-DD46E3AC851C}"/>
    <cellStyle name="Comma 4 2 3 2 6 2 2 2" xfId="17511" xr:uid="{89877F8E-AE92-4A45-9C1A-6B89EE98C189}"/>
    <cellStyle name="Comma 4 2 3 2 6 2 3" xfId="9605" xr:uid="{6249ACC0-AF0B-4ECB-9680-D6AA4C7F4223}"/>
    <cellStyle name="Comma 4 2 3 2 6 2 3 2" xfId="20139" xr:uid="{7A89E5D8-1B39-4C7B-8A97-D84E4E30BEF7}"/>
    <cellStyle name="Comma 4 2 3 2 6 2 4" xfId="12232" xr:uid="{584B81C9-C6D5-4B0E-8B50-4C7FD64C9734}"/>
    <cellStyle name="Comma 4 2 3 2 6 2 4 2" xfId="22766" xr:uid="{6DD8A9E9-C357-47DA-8485-5403C71E868E}"/>
    <cellStyle name="Comma 4 2 3 2 6 2 5" xfId="14884" xr:uid="{4CEA0418-2FCC-4456-B168-60FCC285833F}"/>
    <cellStyle name="Comma 4 2 3 2 6 2 6" xfId="4344" xr:uid="{47D448FD-64D2-4C51-B2E3-99648CC71A0D}"/>
    <cellStyle name="Comma 4 2 3 2 6 3" xfId="1613" xr:uid="{00000000-0005-0000-0000-0000A0060000}"/>
    <cellStyle name="Comma 4 2 3 2 6 3 2" xfId="6978" xr:uid="{DC35E7D6-5CA3-4A27-A66F-A5F8B284CFAE}"/>
    <cellStyle name="Comma 4 2 3 2 6 3 2 2" xfId="17512" xr:uid="{C30C84A8-164B-4791-9C71-F5A0E62DB318}"/>
    <cellStyle name="Comma 4 2 3 2 6 3 3" xfId="9606" xr:uid="{2DB7F24C-FC02-4284-A784-1D7AAA0DA579}"/>
    <cellStyle name="Comma 4 2 3 2 6 3 3 2" xfId="20140" xr:uid="{0E8B2C53-E7B5-4C4F-BD9A-A7BD1D28CF0E}"/>
    <cellStyle name="Comma 4 2 3 2 6 3 4" xfId="12233" xr:uid="{DB669C1D-5664-4470-BD0E-AACFC630DAB9}"/>
    <cellStyle name="Comma 4 2 3 2 6 3 4 2" xfId="22767" xr:uid="{F02AD895-29B8-41E2-BE55-19E9F347B3A2}"/>
    <cellStyle name="Comma 4 2 3 2 6 3 5" xfId="14885" xr:uid="{610C3554-62FA-430D-B12E-D410F32382A9}"/>
    <cellStyle name="Comma 4 2 3 2 6 3 6" xfId="4345" xr:uid="{3251399B-33E5-437C-B51A-14619F69B6F1}"/>
    <cellStyle name="Comma 4 2 3 2 6 4" xfId="6976" xr:uid="{44DE1F03-42CC-4252-85EA-E20C0E1C8BD4}"/>
    <cellStyle name="Comma 4 2 3 2 6 4 2" xfId="17510" xr:uid="{8D640209-75F3-42D4-B6FA-03B45E689087}"/>
    <cellStyle name="Comma 4 2 3 2 6 5" xfId="9604" xr:uid="{B7416C33-4463-4986-822E-D0EE203703A9}"/>
    <cellStyle name="Comma 4 2 3 2 6 5 2" xfId="20138" xr:uid="{28B5311C-185C-4304-A2C8-CBF465E264F2}"/>
    <cellStyle name="Comma 4 2 3 2 6 6" xfId="12231" xr:uid="{E9C332A0-32E3-491D-991B-941662B49BEF}"/>
    <cellStyle name="Comma 4 2 3 2 6 6 2" xfId="22765" xr:uid="{9B09FAF8-6C4A-47F3-B8B0-16977C3A5D64}"/>
    <cellStyle name="Comma 4 2 3 2 6 7" xfId="14883" xr:uid="{C25FA1ED-7297-4A87-AA3C-19791217DD94}"/>
    <cellStyle name="Comma 4 2 3 2 6 8" xfId="4343" xr:uid="{E50615F7-7B12-4510-AF94-744D2FD75ED6}"/>
    <cellStyle name="Comma 4 2 3 2 7" xfId="1614" xr:uid="{00000000-0005-0000-0000-0000A1060000}"/>
    <cellStyle name="Comma 4 2 3 2 7 2" xfId="1615" xr:uid="{00000000-0005-0000-0000-0000A2060000}"/>
    <cellStyle name="Comma 4 2 3 2 7 2 2" xfId="6980" xr:uid="{5738D4F2-8146-4354-8F0A-5BA6F6F4E7F2}"/>
    <cellStyle name="Comma 4 2 3 2 7 2 2 2" xfId="17514" xr:uid="{BB285050-0F94-4DEF-BA3A-35B07DC11984}"/>
    <cellStyle name="Comma 4 2 3 2 7 2 3" xfId="9608" xr:uid="{60ACD913-2D3F-417A-9CE5-44A172ECB3E8}"/>
    <cellStyle name="Comma 4 2 3 2 7 2 3 2" xfId="20142" xr:uid="{3518AD2C-F2AD-41B7-BC63-5AE0394227C7}"/>
    <cellStyle name="Comma 4 2 3 2 7 2 4" xfId="12235" xr:uid="{7234F8C3-3AE4-4F38-805B-39205E677816}"/>
    <cellStyle name="Comma 4 2 3 2 7 2 4 2" xfId="22769" xr:uid="{D05B31B9-5628-4F6D-B103-16F75254F639}"/>
    <cellStyle name="Comma 4 2 3 2 7 2 5" xfId="14887" xr:uid="{913CEF94-76EF-4479-96C1-053E03621D7E}"/>
    <cellStyle name="Comma 4 2 3 2 7 2 6" xfId="4347" xr:uid="{8B36965C-F4DF-4261-A011-B1C4B9AEBF09}"/>
    <cellStyle name="Comma 4 2 3 2 7 3" xfId="6979" xr:uid="{2158D023-8FA4-4298-94C9-BCF245851A15}"/>
    <cellStyle name="Comma 4 2 3 2 7 3 2" xfId="17513" xr:uid="{4B299925-152E-4C05-B27E-C31AB449AE29}"/>
    <cellStyle name="Comma 4 2 3 2 7 4" xfId="9607" xr:uid="{176A1E7F-5CD0-434C-9AAC-1F9E4ECDCD30}"/>
    <cellStyle name="Comma 4 2 3 2 7 4 2" xfId="20141" xr:uid="{81A9E92E-708B-4C68-871F-5D8177E2CCF4}"/>
    <cellStyle name="Comma 4 2 3 2 7 5" xfId="12234" xr:uid="{CF532FEC-8889-4522-9806-9DF76891B196}"/>
    <cellStyle name="Comma 4 2 3 2 7 5 2" xfId="22768" xr:uid="{B1F2CD27-9C56-43D0-840C-6925FDB3DA40}"/>
    <cellStyle name="Comma 4 2 3 2 7 6" xfId="14886" xr:uid="{990692CE-196B-4F34-BA5E-2F2A88CAD9B6}"/>
    <cellStyle name="Comma 4 2 3 2 7 7" xfId="4346" xr:uid="{6FC25F91-512B-40CE-9EB6-EC1A3B2280CE}"/>
    <cellStyle name="Comma 4 2 3 2 8" xfId="1616" xr:uid="{00000000-0005-0000-0000-0000A3060000}"/>
    <cellStyle name="Comma 4 2 3 2 8 2" xfId="6981" xr:uid="{4B04E25D-E8F5-4DCE-8BD8-F00FE0CF70C1}"/>
    <cellStyle name="Comma 4 2 3 2 8 2 2" xfId="17515" xr:uid="{0518FC4A-2718-4AEA-9D87-5A6D70C4CB9F}"/>
    <cellStyle name="Comma 4 2 3 2 8 3" xfId="9609" xr:uid="{0589E8B8-27EF-4FC1-8E6A-88BBEE73C766}"/>
    <cellStyle name="Comma 4 2 3 2 8 3 2" xfId="20143" xr:uid="{D8716159-B122-4E64-8CFD-46CF72DFE01F}"/>
    <cellStyle name="Comma 4 2 3 2 8 4" xfId="12236" xr:uid="{A23B08B2-D664-4AF4-813C-3958C5007422}"/>
    <cellStyle name="Comma 4 2 3 2 8 4 2" xfId="22770" xr:uid="{9A93C8EA-C3B0-4F1C-8062-CAF5A654F3F9}"/>
    <cellStyle name="Comma 4 2 3 2 8 5" xfId="14888" xr:uid="{86087E78-93BA-4E51-AAA1-16AA734355D6}"/>
    <cellStyle name="Comma 4 2 3 2 8 6" xfId="4348" xr:uid="{97B1276A-DB35-4789-81F7-BED636ECC00B}"/>
    <cellStyle name="Comma 4 2 3 2 9" xfId="1617" xr:uid="{00000000-0005-0000-0000-0000A4060000}"/>
    <cellStyle name="Comma 4 2 3 2 9 2" xfId="6982" xr:uid="{79010D2E-1DAD-4120-88DA-CA697CF35204}"/>
    <cellStyle name="Comma 4 2 3 2 9 2 2" xfId="17516" xr:uid="{B3993BD9-A6FF-45F4-90F5-AE12EB9AEC80}"/>
    <cellStyle name="Comma 4 2 3 2 9 3" xfId="9610" xr:uid="{700F506E-283E-400B-A707-4489443A75EF}"/>
    <cellStyle name="Comma 4 2 3 2 9 3 2" xfId="20144" xr:uid="{A3371DCE-C734-4AAA-AB65-E42821120B8B}"/>
    <cellStyle name="Comma 4 2 3 2 9 4" xfId="12237" xr:uid="{33122FD4-2CAE-439D-B0FD-03DAA7BED8B5}"/>
    <cellStyle name="Comma 4 2 3 2 9 4 2" xfId="22771" xr:uid="{931DF377-B9BB-4810-A70D-F9534CC6F054}"/>
    <cellStyle name="Comma 4 2 3 2 9 5" xfId="14889" xr:uid="{3612F50B-375A-45E4-8ED3-2A20BEC54F6F}"/>
    <cellStyle name="Comma 4 2 3 2 9 6" xfId="4349" xr:uid="{141CAE6C-9EF4-40B9-91A4-49216F058441}"/>
    <cellStyle name="Comma 4 2 3 3" xfId="89" xr:uid="{00000000-0005-0000-0000-0000A5060000}"/>
    <cellStyle name="Comma 4 2 3 3 10" xfId="10720" xr:uid="{0DE5DD17-3650-4153-93CC-36458CFF1BD9}"/>
    <cellStyle name="Comma 4 2 3 3 10 2" xfId="21254" xr:uid="{7379CF21-32E0-4B0E-B93E-3EF2C0BD64A1}"/>
    <cellStyle name="Comma 4 2 3 3 11" xfId="13372" xr:uid="{EC2CE89B-4379-47A4-84F0-FA7A2EDE47D1}"/>
    <cellStyle name="Comma 4 2 3 3 12" xfId="2832" xr:uid="{0D1A362B-2B65-4337-8E99-6DF0F35C42F1}"/>
    <cellStyle name="Comma 4 2 3 3 2" xfId="143" xr:uid="{00000000-0005-0000-0000-0000A6060000}"/>
    <cellStyle name="Comma 4 2 3 3 2 2" xfId="1620" xr:uid="{00000000-0005-0000-0000-0000A7060000}"/>
    <cellStyle name="Comma 4 2 3 3 2 2 2" xfId="6985" xr:uid="{7D258D6E-5CCF-481E-BC59-D83B6DA8141E}"/>
    <cellStyle name="Comma 4 2 3 3 2 2 2 2" xfId="17519" xr:uid="{9E043A30-4193-4477-AA33-679A322C809F}"/>
    <cellStyle name="Comma 4 2 3 3 2 2 3" xfId="9613" xr:uid="{2774EF1B-4484-449C-9A0E-CAC091EEFE54}"/>
    <cellStyle name="Comma 4 2 3 3 2 2 3 2" xfId="20147" xr:uid="{342BD1B6-CD47-479C-8C29-D2C1B15C1711}"/>
    <cellStyle name="Comma 4 2 3 3 2 2 4" xfId="12240" xr:uid="{1E3773DD-73E5-4183-BD0E-C0E1D36AF31E}"/>
    <cellStyle name="Comma 4 2 3 3 2 2 4 2" xfId="22774" xr:uid="{0FB16358-D947-44DC-ADC6-65109D7186CC}"/>
    <cellStyle name="Comma 4 2 3 3 2 2 5" xfId="14892" xr:uid="{A2B2FE9F-1F46-41D0-BCC3-DD8938F67A3B}"/>
    <cellStyle name="Comma 4 2 3 3 2 2 6" xfId="4352" xr:uid="{B5D26328-D715-4433-AFD9-137AEE979B14}"/>
    <cellStyle name="Comma 4 2 3 3 2 3" xfId="2719" xr:uid="{00000000-0005-0000-0000-0000A8060000}"/>
    <cellStyle name="Comma 4 2 3 3 2 3 2" xfId="8038" xr:uid="{2D597BE3-D695-4735-9421-42953800500B}"/>
    <cellStyle name="Comma 4 2 3 3 2 3 2 2" xfId="18572" xr:uid="{EF7E0BE0-E131-491D-AEA5-C0F290820FF5}"/>
    <cellStyle name="Comma 4 2 3 3 2 3 3" xfId="10666" xr:uid="{BD949350-767D-450B-8B29-B32BB8970A6C}"/>
    <cellStyle name="Comma 4 2 3 3 2 3 3 2" xfId="21200" xr:uid="{B33D5ECC-2041-4943-AD9A-2822FE79B902}"/>
    <cellStyle name="Comma 4 2 3 3 2 3 4" xfId="13293" xr:uid="{2E5B2D50-C6DD-4CC8-84A6-28589570535C}"/>
    <cellStyle name="Comma 4 2 3 3 2 3 4 2" xfId="23827" xr:uid="{7C6E95E0-C085-4424-A210-7149A9760ADF}"/>
    <cellStyle name="Comma 4 2 3 3 2 3 5" xfId="15945" xr:uid="{BA06F6B7-408F-4479-BA02-7B3D8BCA6345}"/>
    <cellStyle name="Comma 4 2 3 3 2 3 6" xfId="5406" xr:uid="{45D7F5A8-2C90-4AF0-8C79-28301C70629D}"/>
    <cellStyle name="Comma 4 2 3 3 2 4" xfId="1619" xr:uid="{00000000-0005-0000-0000-0000A9060000}"/>
    <cellStyle name="Comma 4 2 3 3 2 4 2" xfId="6984" xr:uid="{943FEC6B-ED96-4CDB-BEBF-84405739FECE}"/>
    <cellStyle name="Comma 4 2 3 3 2 4 2 2" xfId="17518" xr:uid="{121D07F7-9869-4861-975B-71210ED6F2C2}"/>
    <cellStyle name="Comma 4 2 3 3 2 4 3" xfId="9612" xr:uid="{7DB9015A-4A4A-49CE-BE8E-1E2B82A5222E}"/>
    <cellStyle name="Comma 4 2 3 3 2 4 3 2" xfId="20146" xr:uid="{3E7D4503-2258-420A-B6FE-A71B861CF830}"/>
    <cellStyle name="Comma 4 2 3 3 2 4 4" xfId="12239" xr:uid="{695D3265-EED7-4C36-A73D-3BBC62ADF6CB}"/>
    <cellStyle name="Comma 4 2 3 3 2 4 4 2" xfId="22773" xr:uid="{FE1F98BF-2DF7-41A0-BD84-44D148990EED}"/>
    <cellStyle name="Comma 4 2 3 3 2 4 5" xfId="14891" xr:uid="{219F51E2-8608-49B2-A39A-FBA8712662FE}"/>
    <cellStyle name="Comma 4 2 3 3 2 4 6" xfId="4351" xr:uid="{6FB1587E-F471-451F-8245-806FF59A0440}"/>
    <cellStyle name="Comma 4 2 3 3 2 5" xfId="5519" xr:uid="{57311A09-3F25-4165-8531-AE00BC2F591C}"/>
    <cellStyle name="Comma 4 2 3 3 2 5 2" xfId="16053" xr:uid="{E9B1E5F4-0F45-48FE-8F54-C3ECCA49D2A8}"/>
    <cellStyle name="Comma 4 2 3 3 2 6" xfId="8147" xr:uid="{91678ADA-D8A8-45E4-96C8-D5B1675ACF83}"/>
    <cellStyle name="Comma 4 2 3 3 2 6 2" xfId="18681" xr:uid="{6A006626-14AB-4CA2-A315-CF58FDD0E90B}"/>
    <cellStyle name="Comma 4 2 3 3 2 7" xfId="10774" xr:uid="{D90514F8-1338-4605-9EC1-F1BD2F0FE7EF}"/>
    <cellStyle name="Comma 4 2 3 3 2 7 2" xfId="21308" xr:uid="{9991F4E6-8FE5-416C-9FDB-76E0A77F5931}"/>
    <cellStyle name="Comma 4 2 3 3 2 8" xfId="13426" xr:uid="{D4FE1440-B42E-4B01-8F87-29E9B6FED1D5}"/>
    <cellStyle name="Comma 4 2 3 3 2 9" xfId="2886" xr:uid="{875A7500-A5BB-4C5B-B5B5-A86D7B46BE54}"/>
    <cellStyle name="Comma 4 2 3 3 3" xfId="1621" xr:uid="{00000000-0005-0000-0000-0000AA060000}"/>
    <cellStyle name="Comma 4 2 3 3 3 2" xfId="6986" xr:uid="{1AC02D71-1290-44C9-99B5-E9906ADDCA8A}"/>
    <cellStyle name="Comma 4 2 3 3 3 2 2" xfId="17520" xr:uid="{93CC192F-E4C5-4879-AEA0-BCD738A79F35}"/>
    <cellStyle name="Comma 4 2 3 3 3 3" xfId="9614" xr:uid="{4AFB0ADC-503C-447B-8D1A-B2BED5B588E4}"/>
    <cellStyle name="Comma 4 2 3 3 3 3 2" xfId="20148" xr:uid="{C45077BE-3662-4281-9A7D-7E0710B8D61F}"/>
    <cellStyle name="Comma 4 2 3 3 3 4" xfId="12241" xr:uid="{38A92FE6-9489-4501-B5DE-00938DAB25B6}"/>
    <cellStyle name="Comma 4 2 3 3 3 4 2" xfId="22775" xr:uid="{09CE3599-9F86-4D4F-B0FC-FFC7B108BAF8}"/>
    <cellStyle name="Comma 4 2 3 3 3 5" xfId="14893" xr:uid="{F155E290-B430-45A9-9E99-6DEC455CFDAA}"/>
    <cellStyle name="Comma 4 2 3 3 3 6" xfId="4353" xr:uid="{DA9CD684-360D-4313-8EE0-09AD7A15E0BF}"/>
    <cellStyle name="Comma 4 2 3 3 4" xfId="1622" xr:uid="{00000000-0005-0000-0000-0000AB060000}"/>
    <cellStyle name="Comma 4 2 3 3 4 2" xfId="6987" xr:uid="{50DCEBF0-8239-46DF-961C-7C5C2FB5AB85}"/>
    <cellStyle name="Comma 4 2 3 3 4 2 2" xfId="17521" xr:uid="{BF016D0C-E82A-4EA5-A86D-056903F3FDA5}"/>
    <cellStyle name="Comma 4 2 3 3 4 3" xfId="9615" xr:uid="{732AF482-F1F0-4A11-8002-23FFF48FA64C}"/>
    <cellStyle name="Comma 4 2 3 3 4 3 2" xfId="20149" xr:uid="{9DBF8BD8-5881-4511-B8FE-C7E8B1BF8715}"/>
    <cellStyle name="Comma 4 2 3 3 4 4" xfId="12242" xr:uid="{1F528C1D-CD6E-4F50-98A6-8DD94B119AF5}"/>
    <cellStyle name="Comma 4 2 3 3 4 4 2" xfId="22776" xr:uid="{91C0D3F8-853C-465D-9F54-EEA00D3E4EA2}"/>
    <cellStyle name="Comma 4 2 3 3 4 5" xfId="14894" xr:uid="{F4A03B8E-5308-405E-A039-770E28A92543}"/>
    <cellStyle name="Comma 4 2 3 3 4 6" xfId="4354" xr:uid="{FCBEADE0-CE45-4D98-85FD-1065A8A8B6D4}"/>
    <cellStyle name="Comma 4 2 3 3 5" xfId="2606" xr:uid="{00000000-0005-0000-0000-0000AC060000}"/>
    <cellStyle name="Comma 4 2 3 3 5 2" xfId="7930" xr:uid="{C47E689D-3D16-4770-B908-88DE63DBBB4F}"/>
    <cellStyle name="Comma 4 2 3 3 5 2 2" xfId="18464" xr:uid="{57A0698E-5C64-4F3D-91DD-D7C019BA83AD}"/>
    <cellStyle name="Comma 4 2 3 3 5 3" xfId="10558" xr:uid="{BE567AB3-5166-4137-A4CA-D997321A6481}"/>
    <cellStyle name="Comma 4 2 3 3 5 3 2" xfId="21092" xr:uid="{0F91B5A1-4C68-40FF-9769-F04A7FBDF03A}"/>
    <cellStyle name="Comma 4 2 3 3 5 4" xfId="13185" xr:uid="{C9E5F56F-B58F-47ED-A08A-DE4CAFEBA87E}"/>
    <cellStyle name="Comma 4 2 3 3 5 4 2" xfId="23719" xr:uid="{811B42C0-7C65-4FFE-A4FE-8195C3FB58D4}"/>
    <cellStyle name="Comma 4 2 3 3 5 5" xfId="15837" xr:uid="{949E867B-5D12-4E46-B278-9F3692A470A2}"/>
    <cellStyle name="Comma 4 2 3 3 5 6" xfId="5298" xr:uid="{D46EC12E-4E82-409F-A8F1-69437801E184}"/>
    <cellStyle name="Comma 4 2 3 3 6" xfId="2665" xr:uid="{00000000-0005-0000-0000-0000AD060000}"/>
    <cellStyle name="Comma 4 2 3 3 6 2" xfId="7984" xr:uid="{37DE6EB9-2A6E-415B-9BFE-5C94C2362065}"/>
    <cellStyle name="Comma 4 2 3 3 6 2 2" xfId="18518" xr:uid="{3269504A-0B57-46B1-B13A-19FAA68F3CCC}"/>
    <cellStyle name="Comma 4 2 3 3 6 3" xfId="10612" xr:uid="{75FF3589-55F4-44C5-BDAF-9DE9BBCD0B9D}"/>
    <cellStyle name="Comma 4 2 3 3 6 3 2" xfId="21146" xr:uid="{AA8CD615-44C1-4ABC-B2F8-96C6B93D25AE}"/>
    <cellStyle name="Comma 4 2 3 3 6 4" xfId="13239" xr:uid="{2688EB93-A276-4974-A716-A72C0D4CDE55}"/>
    <cellStyle name="Comma 4 2 3 3 6 4 2" xfId="23773" xr:uid="{D561F32C-85FA-4A7B-93E0-7A50E4C3D7A8}"/>
    <cellStyle name="Comma 4 2 3 3 6 5" xfId="15891" xr:uid="{6D26FBA9-6DF0-452C-9FDE-86ABBFF423ED}"/>
    <cellStyle name="Comma 4 2 3 3 6 6" xfId="5352" xr:uid="{4804AA8F-3D53-490F-BA9E-13A4D9DD0073}"/>
    <cellStyle name="Comma 4 2 3 3 7" xfId="1618" xr:uid="{00000000-0005-0000-0000-0000AE060000}"/>
    <cellStyle name="Comma 4 2 3 3 7 2" xfId="6983" xr:uid="{104A2B1F-7058-45E9-A308-66002C333E91}"/>
    <cellStyle name="Comma 4 2 3 3 7 2 2" xfId="17517" xr:uid="{99DFD2C7-9654-4F39-A3F4-B8F73853AECF}"/>
    <cellStyle name="Comma 4 2 3 3 7 3" xfId="9611" xr:uid="{D64A44CF-5AD3-41ED-92FD-65215BE2460B}"/>
    <cellStyle name="Comma 4 2 3 3 7 3 2" xfId="20145" xr:uid="{9A69C09E-19F3-44AD-BF80-BE5FD14918F8}"/>
    <cellStyle name="Comma 4 2 3 3 7 4" xfId="12238" xr:uid="{007A1A85-BCA0-4FFC-884C-34F81809A9F8}"/>
    <cellStyle name="Comma 4 2 3 3 7 4 2" xfId="22772" xr:uid="{470AA0EF-624A-4E18-97D7-200A3199EEB3}"/>
    <cellStyle name="Comma 4 2 3 3 7 5" xfId="14890" xr:uid="{3173F96F-3526-414F-9154-EA1591FB6657}"/>
    <cellStyle name="Comma 4 2 3 3 7 6" xfId="4350" xr:uid="{B75529D6-FE08-4EBC-8A23-9DA6EA912DB7}"/>
    <cellStyle name="Comma 4 2 3 3 8" xfId="5465" xr:uid="{15965C8C-F4D5-4ED3-ABC2-1B261E808DF4}"/>
    <cellStyle name="Comma 4 2 3 3 8 2" xfId="15999" xr:uid="{467BF96D-1E8E-4473-A55B-9A588C872805}"/>
    <cellStyle name="Comma 4 2 3 3 9" xfId="8093" xr:uid="{BB7DE6B8-EEAE-45A6-88C8-1B9376865339}"/>
    <cellStyle name="Comma 4 2 3 3 9 2" xfId="18627" xr:uid="{00A2649A-4805-421F-B7EA-42C186983491}"/>
    <cellStyle name="Comma 4 2 3 4" xfId="116" xr:uid="{00000000-0005-0000-0000-0000AF060000}"/>
    <cellStyle name="Comma 4 2 3 4 10" xfId="13399" xr:uid="{9D1A1C64-91A5-4679-8BA3-A0E012250EFC}"/>
    <cellStyle name="Comma 4 2 3 4 11" xfId="2859" xr:uid="{509B0BC3-8441-49EC-935F-2B918E824BF4}"/>
    <cellStyle name="Comma 4 2 3 4 2" xfId="1624" xr:uid="{00000000-0005-0000-0000-0000B0060000}"/>
    <cellStyle name="Comma 4 2 3 4 2 2" xfId="1625" xr:uid="{00000000-0005-0000-0000-0000B1060000}"/>
    <cellStyle name="Comma 4 2 3 4 2 2 2" xfId="6990" xr:uid="{3A43A945-F7FE-48E1-A473-BE17CAFF8C27}"/>
    <cellStyle name="Comma 4 2 3 4 2 2 2 2" xfId="17524" xr:uid="{CE639E0A-0DB0-46DC-9ACB-90A00DDF165D}"/>
    <cellStyle name="Comma 4 2 3 4 2 2 3" xfId="9618" xr:uid="{38A1F0F7-A099-4578-B9DC-13EAD6A94E05}"/>
    <cellStyle name="Comma 4 2 3 4 2 2 3 2" xfId="20152" xr:uid="{5ED95F6F-82FA-4D06-B43E-2210D1F59BE4}"/>
    <cellStyle name="Comma 4 2 3 4 2 2 4" xfId="12245" xr:uid="{6FAE1EA4-CDD7-4A07-BEAC-40229BB499D0}"/>
    <cellStyle name="Comma 4 2 3 4 2 2 4 2" xfId="22779" xr:uid="{9B56E400-F9C6-42BD-9898-869232720945}"/>
    <cellStyle name="Comma 4 2 3 4 2 2 5" xfId="14897" xr:uid="{043D08F3-EF6C-40AF-9A75-125847EC3005}"/>
    <cellStyle name="Comma 4 2 3 4 2 2 6" xfId="4357" xr:uid="{CB4F66E3-86A1-4636-8346-DDFB76E6C452}"/>
    <cellStyle name="Comma 4 2 3 4 2 3" xfId="6989" xr:uid="{54877D2C-2C05-49B2-9B05-54EC0EC83C98}"/>
    <cellStyle name="Comma 4 2 3 4 2 3 2" xfId="17523" xr:uid="{9848D240-EAE6-455F-88F8-B08627622508}"/>
    <cellStyle name="Comma 4 2 3 4 2 4" xfId="9617" xr:uid="{AB81F57E-6505-4A3A-B36C-A9FE08B56730}"/>
    <cellStyle name="Comma 4 2 3 4 2 4 2" xfId="20151" xr:uid="{72E88017-7EC2-434A-8284-9FD222960556}"/>
    <cellStyle name="Comma 4 2 3 4 2 5" xfId="12244" xr:uid="{7B229E4B-5B71-4583-87E2-C05529CB6DFF}"/>
    <cellStyle name="Comma 4 2 3 4 2 5 2" xfId="22778" xr:uid="{738D5C67-DFE4-4A6F-8734-44652681DE2C}"/>
    <cellStyle name="Comma 4 2 3 4 2 6" xfId="14896" xr:uid="{3205D039-1218-41B9-B402-8FEE3B98536F}"/>
    <cellStyle name="Comma 4 2 3 4 2 7" xfId="4356" xr:uid="{3FD57C6E-F3AE-403D-AC4D-7BCC1F40D0CE}"/>
    <cellStyle name="Comma 4 2 3 4 3" xfId="1626" xr:uid="{00000000-0005-0000-0000-0000B2060000}"/>
    <cellStyle name="Comma 4 2 3 4 3 2" xfId="6991" xr:uid="{7E66368E-B410-46EC-8421-60E3A2DF5659}"/>
    <cellStyle name="Comma 4 2 3 4 3 2 2" xfId="17525" xr:uid="{80C636D3-472F-4A27-AE13-3A63DEC287C1}"/>
    <cellStyle name="Comma 4 2 3 4 3 3" xfId="9619" xr:uid="{FE14DCBF-543A-4864-871B-01A07EBD35D4}"/>
    <cellStyle name="Comma 4 2 3 4 3 3 2" xfId="20153" xr:uid="{9EA24A63-2B2F-4395-84F7-A03D5B92312F}"/>
    <cellStyle name="Comma 4 2 3 4 3 4" xfId="12246" xr:uid="{291DA3D3-3F8F-43DB-B83E-C5902E7492E8}"/>
    <cellStyle name="Comma 4 2 3 4 3 4 2" xfId="22780" xr:uid="{F4040E83-6EB8-4408-AFD8-AC905192E470}"/>
    <cellStyle name="Comma 4 2 3 4 3 5" xfId="14898" xr:uid="{6E6439A4-3732-4AA1-AEEC-E805A7429A9A}"/>
    <cellStyle name="Comma 4 2 3 4 3 6" xfId="4358" xr:uid="{1BC62314-A743-4F57-93BF-71EC8A7E34F4}"/>
    <cellStyle name="Comma 4 2 3 4 4" xfId="1627" xr:uid="{00000000-0005-0000-0000-0000B3060000}"/>
    <cellStyle name="Comma 4 2 3 4 4 2" xfId="6992" xr:uid="{34CAA158-A96D-4279-96E7-A179DAAC2BDB}"/>
    <cellStyle name="Comma 4 2 3 4 4 2 2" xfId="17526" xr:uid="{95D4868C-EBEF-4EEF-BF9A-E406781BE841}"/>
    <cellStyle name="Comma 4 2 3 4 4 3" xfId="9620" xr:uid="{0AD3480F-99E3-41BA-B291-523BE52B5700}"/>
    <cellStyle name="Comma 4 2 3 4 4 3 2" xfId="20154" xr:uid="{46631113-5AEC-475E-AC5C-AC3732D7840B}"/>
    <cellStyle name="Comma 4 2 3 4 4 4" xfId="12247" xr:uid="{F7CB83CD-FEFB-450E-8B54-58B67E8891C4}"/>
    <cellStyle name="Comma 4 2 3 4 4 4 2" xfId="22781" xr:uid="{4A4A814A-3789-4A28-9045-D29199F95D0D}"/>
    <cellStyle name="Comma 4 2 3 4 4 5" xfId="14899" xr:uid="{419C1E74-163F-44D3-BB21-23695431B8B2}"/>
    <cellStyle name="Comma 4 2 3 4 4 6" xfId="4359" xr:uid="{1F27AB1F-9A0E-4CF4-B9C9-24A5A368B337}"/>
    <cellStyle name="Comma 4 2 3 4 5" xfId="2692" xr:uid="{00000000-0005-0000-0000-0000B4060000}"/>
    <cellStyle name="Comma 4 2 3 4 5 2" xfId="8011" xr:uid="{26508AF7-DD92-4E31-8EEB-E4B85C0FDC02}"/>
    <cellStyle name="Comma 4 2 3 4 5 2 2" xfId="18545" xr:uid="{1EE31864-FFE3-4D00-86FD-9B62A0E10249}"/>
    <cellStyle name="Comma 4 2 3 4 5 3" xfId="10639" xr:uid="{4B35285E-C19B-4623-AF59-3C1A3C2EBAE5}"/>
    <cellStyle name="Comma 4 2 3 4 5 3 2" xfId="21173" xr:uid="{DB7BFDC0-E15A-46F1-AFFA-5C0D10AC04DD}"/>
    <cellStyle name="Comma 4 2 3 4 5 4" xfId="13266" xr:uid="{CCC2E013-A3B7-4BEB-9DB5-5649CA5740F5}"/>
    <cellStyle name="Comma 4 2 3 4 5 4 2" xfId="23800" xr:uid="{7B891731-96B1-433E-821C-2A093B357878}"/>
    <cellStyle name="Comma 4 2 3 4 5 5" xfId="15918" xr:uid="{A3F88CDE-0CBC-4C5A-8BDC-99FDB4A5FA07}"/>
    <cellStyle name="Comma 4 2 3 4 5 6" xfId="5379" xr:uid="{E59531F5-C8DF-4595-8B59-3708CCA75E25}"/>
    <cellStyle name="Comma 4 2 3 4 6" xfId="1623" xr:uid="{00000000-0005-0000-0000-0000B5060000}"/>
    <cellStyle name="Comma 4 2 3 4 6 2" xfId="6988" xr:uid="{AED7D927-6167-43BF-9A11-EB006EF92514}"/>
    <cellStyle name="Comma 4 2 3 4 6 2 2" xfId="17522" xr:uid="{7710F65E-6C08-4D87-87D2-2A1883B95055}"/>
    <cellStyle name="Comma 4 2 3 4 6 3" xfId="9616" xr:uid="{3A751075-9FF2-4E6D-9D4A-90B82015E458}"/>
    <cellStyle name="Comma 4 2 3 4 6 3 2" xfId="20150" xr:uid="{19799541-8F28-4D5E-80A5-76BDF66CA345}"/>
    <cellStyle name="Comma 4 2 3 4 6 4" xfId="12243" xr:uid="{4E0B7295-1D27-4875-AA01-76149288B869}"/>
    <cellStyle name="Comma 4 2 3 4 6 4 2" xfId="22777" xr:uid="{B4BDF10B-32C9-4DA8-AF1F-E9157EC5045B}"/>
    <cellStyle name="Comma 4 2 3 4 6 5" xfId="14895" xr:uid="{930852F9-08EF-4C81-B2E0-825B9823757B}"/>
    <cellStyle name="Comma 4 2 3 4 6 6" xfId="4355" xr:uid="{383E5A41-1ED1-42D1-ABC6-583C0248B575}"/>
    <cellStyle name="Comma 4 2 3 4 7" xfId="5492" xr:uid="{6942ABD4-C386-465D-950E-4A985BA633D3}"/>
    <cellStyle name="Comma 4 2 3 4 7 2" xfId="16026" xr:uid="{A2AD1ECA-F3AE-4FC1-B4F3-C76481B7A8EA}"/>
    <cellStyle name="Comma 4 2 3 4 8" xfId="8120" xr:uid="{7F6695AC-D374-482C-A30E-DAC20D93AC42}"/>
    <cellStyle name="Comma 4 2 3 4 8 2" xfId="18654" xr:uid="{0C1681BB-FD16-432C-AE4B-EB3E994B0CEE}"/>
    <cellStyle name="Comma 4 2 3 4 9" xfId="10747" xr:uid="{4EE936AA-4332-4F40-840D-BCE8ABF880EA}"/>
    <cellStyle name="Comma 4 2 3 4 9 2" xfId="21281" xr:uid="{F702845B-B908-42B4-8D9B-18CD88652112}"/>
    <cellStyle name="Comma 4 2 3 5" xfId="1628" xr:uid="{00000000-0005-0000-0000-0000B6060000}"/>
    <cellStyle name="Comma 4 2 3 5 2" xfId="1629" xr:uid="{00000000-0005-0000-0000-0000B7060000}"/>
    <cellStyle name="Comma 4 2 3 5 2 2" xfId="1630" xr:uid="{00000000-0005-0000-0000-0000B8060000}"/>
    <cellStyle name="Comma 4 2 3 5 2 2 2" xfId="6995" xr:uid="{931161C0-903B-4880-81E5-81CD431FC4FA}"/>
    <cellStyle name="Comma 4 2 3 5 2 2 2 2" xfId="17529" xr:uid="{D853D6B5-D1A3-4A78-B869-6FE26894CDF3}"/>
    <cellStyle name="Comma 4 2 3 5 2 2 3" xfId="9623" xr:uid="{47033CA5-9B9F-4916-8B61-5DE3F9AAD4F6}"/>
    <cellStyle name="Comma 4 2 3 5 2 2 3 2" xfId="20157" xr:uid="{AE43078E-AC4D-4CF6-BE1E-9C9285F3B8F8}"/>
    <cellStyle name="Comma 4 2 3 5 2 2 4" xfId="12250" xr:uid="{FA6B4D52-D4C5-4A8C-922B-FDF22275F980}"/>
    <cellStyle name="Comma 4 2 3 5 2 2 4 2" xfId="22784" xr:uid="{C9C9F99E-1546-457A-AD3D-BFDA0B766610}"/>
    <cellStyle name="Comma 4 2 3 5 2 2 5" xfId="14902" xr:uid="{5F3EA30C-E25A-4D58-B3C1-3EEF699601C2}"/>
    <cellStyle name="Comma 4 2 3 5 2 2 6" xfId="4362" xr:uid="{8A94967E-A5AC-431A-9591-582D43EFD9C6}"/>
    <cellStyle name="Comma 4 2 3 5 2 3" xfId="6994" xr:uid="{6F204551-EE5C-40FB-8035-3CA2C0067F1C}"/>
    <cellStyle name="Comma 4 2 3 5 2 3 2" xfId="17528" xr:uid="{67316AE7-E20B-4522-9FB7-24A315F74CAB}"/>
    <cellStyle name="Comma 4 2 3 5 2 4" xfId="9622" xr:uid="{4EF9E148-57AC-4C12-9DC3-C08769E02CF7}"/>
    <cellStyle name="Comma 4 2 3 5 2 4 2" xfId="20156" xr:uid="{2650D400-49FD-47DD-A44F-21B96AC62371}"/>
    <cellStyle name="Comma 4 2 3 5 2 5" xfId="12249" xr:uid="{CD34C970-A193-4118-AE6C-E0CF29149277}"/>
    <cellStyle name="Comma 4 2 3 5 2 5 2" xfId="22783" xr:uid="{5D8AE908-81A8-4CCB-BABA-EA6B767F6BA9}"/>
    <cellStyle name="Comma 4 2 3 5 2 6" xfId="14901" xr:uid="{B5359F2A-322E-448C-86E3-A69ECF7A8636}"/>
    <cellStyle name="Comma 4 2 3 5 2 7" xfId="4361" xr:uid="{0FF40085-2AD4-4250-8EAF-6BEFBC25089E}"/>
    <cellStyle name="Comma 4 2 3 5 3" xfId="1631" xr:uid="{00000000-0005-0000-0000-0000B9060000}"/>
    <cellStyle name="Comma 4 2 3 5 3 2" xfId="6996" xr:uid="{11EDD584-0F71-47D6-9B4B-98437A2F786B}"/>
    <cellStyle name="Comma 4 2 3 5 3 2 2" xfId="17530" xr:uid="{40DF5F80-CEF5-4142-A1A3-D616F1146202}"/>
    <cellStyle name="Comma 4 2 3 5 3 3" xfId="9624" xr:uid="{D7F1AD71-E327-4BC4-87FC-10D7136BA739}"/>
    <cellStyle name="Comma 4 2 3 5 3 3 2" xfId="20158" xr:uid="{FCC729B1-45DA-445A-919A-8162AE6A7ED0}"/>
    <cellStyle name="Comma 4 2 3 5 3 4" xfId="12251" xr:uid="{CF94735D-B770-43EA-94D3-8BE0BFCE7E13}"/>
    <cellStyle name="Comma 4 2 3 5 3 4 2" xfId="22785" xr:uid="{20B10F3E-1659-4F5A-A669-A8559ECCECD1}"/>
    <cellStyle name="Comma 4 2 3 5 3 5" xfId="14903" xr:uid="{67B5863D-7CC6-4845-A726-F2A0A08EA383}"/>
    <cellStyle name="Comma 4 2 3 5 3 6" xfId="4363" xr:uid="{B6A379FB-C85B-4D06-BCCB-A922A648C610}"/>
    <cellStyle name="Comma 4 2 3 5 4" xfId="1632" xr:uid="{00000000-0005-0000-0000-0000BA060000}"/>
    <cellStyle name="Comma 4 2 3 5 4 2" xfId="6997" xr:uid="{930D2E9E-362D-41DB-910A-9E39EA58A5D1}"/>
    <cellStyle name="Comma 4 2 3 5 4 2 2" xfId="17531" xr:uid="{6EA7D2AD-7190-4E12-8D46-FCEACF6B1D35}"/>
    <cellStyle name="Comma 4 2 3 5 4 3" xfId="9625" xr:uid="{5D03FE1D-12C4-47B5-9098-D411F5B48623}"/>
    <cellStyle name="Comma 4 2 3 5 4 3 2" xfId="20159" xr:uid="{1B355960-9025-4FDB-9A31-DDA4678326D8}"/>
    <cellStyle name="Comma 4 2 3 5 4 4" xfId="12252" xr:uid="{A2AF7BA0-F696-482F-8B2C-8BE5A7CEA190}"/>
    <cellStyle name="Comma 4 2 3 5 4 4 2" xfId="22786" xr:uid="{9EC9799F-940C-4118-B088-5AAC8D8800E0}"/>
    <cellStyle name="Comma 4 2 3 5 4 5" xfId="14904" xr:uid="{ED9ADA10-113E-429D-B587-418EBFC83C64}"/>
    <cellStyle name="Comma 4 2 3 5 4 6" xfId="4364" xr:uid="{8DD2CAE8-A57C-4087-AD2F-B7FAB8D71EB4}"/>
    <cellStyle name="Comma 4 2 3 5 5" xfId="6993" xr:uid="{31F0854A-61D7-4FCD-A526-D2FA679BCCEB}"/>
    <cellStyle name="Comma 4 2 3 5 5 2" xfId="17527" xr:uid="{A796491B-C24E-4AE5-A154-63D9F7604D02}"/>
    <cellStyle name="Comma 4 2 3 5 6" xfId="9621" xr:uid="{F884433C-F186-493A-80D8-0CD177C061E0}"/>
    <cellStyle name="Comma 4 2 3 5 6 2" xfId="20155" xr:uid="{B849B0B5-F2A5-491E-BCA0-6844749B69F7}"/>
    <cellStyle name="Comma 4 2 3 5 7" xfId="12248" xr:uid="{834F15AB-2F09-4067-AF43-6D5C601CED64}"/>
    <cellStyle name="Comma 4 2 3 5 7 2" xfId="22782" xr:uid="{1D91E7F0-5CB2-4273-B6C9-1D07F1895F8C}"/>
    <cellStyle name="Comma 4 2 3 5 8" xfId="14900" xr:uid="{5D0B90CA-E4F3-4075-A0E5-2BB29860E553}"/>
    <cellStyle name="Comma 4 2 3 5 9" xfId="4360" xr:uid="{D9DD8FCC-8DEF-479E-8B67-187CF74D37A3}"/>
    <cellStyle name="Comma 4 2 3 6" xfId="1633" xr:uid="{00000000-0005-0000-0000-0000BB060000}"/>
    <cellStyle name="Comma 4 2 3 6 2" xfId="1634" xr:uid="{00000000-0005-0000-0000-0000BC060000}"/>
    <cellStyle name="Comma 4 2 3 6 2 2" xfId="1635" xr:uid="{00000000-0005-0000-0000-0000BD060000}"/>
    <cellStyle name="Comma 4 2 3 6 2 2 2" xfId="7000" xr:uid="{048EA2EC-0EF5-4943-B1B3-501804F3C3F9}"/>
    <cellStyle name="Comma 4 2 3 6 2 2 2 2" xfId="17534" xr:uid="{2E978419-7B92-4104-969C-F896625865D3}"/>
    <cellStyle name="Comma 4 2 3 6 2 2 3" xfId="9628" xr:uid="{73A7A3A8-C382-4301-80B0-D36B15249BC8}"/>
    <cellStyle name="Comma 4 2 3 6 2 2 3 2" xfId="20162" xr:uid="{0BE93B7F-869A-43FE-B83E-BD69BB53499F}"/>
    <cellStyle name="Comma 4 2 3 6 2 2 4" xfId="12255" xr:uid="{75E90444-4F37-4D38-AA82-47B7822B8730}"/>
    <cellStyle name="Comma 4 2 3 6 2 2 4 2" xfId="22789" xr:uid="{AB1DDF91-36D1-46C7-923C-504E2EB4A6C7}"/>
    <cellStyle name="Comma 4 2 3 6 2 2 5" xfId="14907" xr:uid="{CA4CD7C6-6EAC-4364-AC11-9C85744291D2}"/>
    <cellStyle name="Comma 4 2 3 6 2 2 6" xfId="4367" xr:uid="{3F0F3AEB-F2F2-40C3-9C06-F39207B2A96F}"/>
    <cellStyle name="Comma 4 2 3 6 2 3" xfId="6999" xr:uid="{745993A1-B67B-4B7C-A81F-21F2C2D42535}"/>
    <cellStyle name="Comma 4 2 3 6 2 3 2" xfId="17533" xr:uid="{9A864FC3-0F4F-4382-84C4-17B7A0252C5F}"/>
    <cellStyle name="Comma 4 2 3 6 2 4" xfId="9627" xr:uid="{08AF1DB9-B0B0-438F-850A-D176AE84A233}"/>
    <cellStyle name="Comma 4 2 3 6 2 4 2" xfId="20161" xr:uid="{FB4383C3-03E3-4B5F-BDF5-4237D00894C9}"/>
    <cellStyle name="Comma 4 2 3 6 2 5" xfId="12254" xr:uid="{A059C938-F54A-4A31-AFDB-41C5919AC0FA}"/>
    <cellStyle name="Comma 4 2 3 6 2 5 2" xfId="22788" xr:uid="{FC415FDE-8779-46F4-B895-541C214C1BD9}"/>
    <cellStyle name="Comma 4 2 3 6 2 6" xfId="14906" xr:uid="{A6917E6F-4D13-4B35-9E6C-B4C6132C989F}"/>
    <cellStyle name="Comma 4 2 3 6 2 7" xfId="4366" xr:uid="{B449A590-BA33-4AF1-932A-70D24C91BFDF}"/>
    <cellStyle name="Comma 4 2 3 6 3" xfId="1636" xr:uid="{00000000-0005-0000-0000-0000BE060000}"/>
    <cellStyle name="Comma 4 2 3 6 3 2" xfId="7001" xr:uid="{8B280FAB-1128-4672-A9CA-48875AB787F3}"/>
    <cellStyle name="Comma 4 2 3 6 3 2 2" xfId="17535" xr:uid="{B0D92490-8022-4220-9D72-7DFFB903C185}"/>
    <cellStyle name="Comma 4 2 3 6 3 3" xfId="9629" xr:uid="{9D66431B-7DE7-4242-BD38-395463A9FBE9}"/>
    <cellStyle name="Comma 4 2 3 6 3 3 2" xfId="20163" xr:uid="{A2455982-5E4E-4D27-84F5-3D40DD51D134}"/>
    <cellStyle name="Comma 4 2 3 6 3 4" xfId="12256" xr:uid="{0911224C-FCDA-4DD7-A850-CEE90CD5CC15}"/>
    <cellStyle name="Comma 4 2 3 6 3 4 2" xfId="22790" xr:uid="{C34267BC-1362-46FC-8BB6-31DE5D9BCCD6}"/>
    <cellStyle name="Comma 4 2 3 6 3 5" xfId="14908" xr:uid="{F7D99093-AF43-4A62-BB27-2C8CA6FC0E47}"/>
    <cellStyle name="Comma 4 2 3 6 3 6" xfId="4368" xr:uid="{DD9B8D7D-6175-460C-85EF-0F732C51B8EC}"/>
    <cellStyle name="Comma 4 2 3 6 4" xfId="1637" xr:uid="{00000000-0005-0000-0000-0000BF060000}"/>
    <cellStyle name="Comma 4 2 3 6 4 2" xfId="7002" xr:uid="{CA8A5365-69D4-4969-A682-B3698CEA74FB}"/>
    <cellStyle name="Comma 4 2 3 6 4 2 2" xfId="17536" xr:uid="{12EEBF6E-D60A-47E3-A137-E302047AEAB6}"/>
    <cellStyle name="Comma 4 2 3 6 4 3" xfId="9630" xr:uid="{9E0306D9-738C-473C-8D0E-B2A40B2F5345}"/>
    <cellStyle name="Comma 4 2 3 6 4 3 2" xfId="20164" xr:uid="{E16E1C62-BE03-4EBF-BE7A-E6ACF797C293}"/>
    <cellStyle name="Comma 4 2 3 6 4 4" xfId="12257" xr:uid="{4F740363-25A6-4A01-AA96-C1E86332C3A6}"/>
    <cellStyle name="Comma 4 2 3 6 4 4 2" xfId="22791" xr:uid="{84C70EEC-AA99-4AA7-BCDF-7CD6CB2324D4}"/>
    <cellStyle name="Comma 4 2 3 6 4 5" xfId="14909" xr:uid="{0295FDB2-E055-4B46-BA77-134B2A6E1BF6}"/>
    <cellStyle name="Comma 4 2 3 6 4 6" xfId="4369" xr:uid="{C6BDD119-BF2C-4CDE-8D8C-AEEF8E8DC107}"/>
    <cellStyle name="Comma 4 2 3 6 5" xfId="6998" xr:uid="{B4702559-8808-47CC-829A-4A1863B755ED}"/>
    <cellStyle name="Comma 4 2 3 6 5 2" xfId="17532" xr:uid="{C0CDD646-32A4-4968-BA36-1BC13DE0EED8}"/>
    <cellStyle name="Comma 4 2 3 6 6" xfId="9626" xr:uid="{D38264A9-F7D9-4EB8-881C-7A8BA7C065CF}"/>
    <cellStyle name="Comma 4 2 3 6 6 2" xfId="20160" xr:uid="{B34F867D-99AA-4C61-8FE0-94F20C6BD0FE}"/>
    <cellStyle name="Comma 4 2 3 6 7" xfId="12253" xr:uid="{ED0AD732-D2BF-4190-9B71-337E8980799D}"/>
    <cellStyle name="Comma 4 2 3 6 7 2" xfId="22787" xr:uid="{DE470BD5-FBFF-46C3-B0EE-7999D07276A5}"/>
    <cellStyle name="Comma 4 2 3 6 8" xfId="14905" xr:uid="{0A6C1633-C95D-4120-B6D3-848F1ADAF331}"/>
    <cellStyle name="Comma 4 2 3 6 9" xfId="4365" xr:uid="{EA51FCA5-A70A-4719-8035-255734319237}"/>
    <cellStyle name="Comma 4 2 3 7" xfId="1638" xr:uid="{00000000-0005-0000-0000-0000C0060000}"/>
    <cellStyle name="Comma 4 2 3 7 2" xfId="1639" xr:uid="{00000000-0005-0000-0000-0000C1060000}"/>
    <cellStyle name="Comma 4 2 3 7 2 2" xfId="7004" xr:uid="{AD1020EF-2750-43D3-A272-866D89F7B0EF}"/>
    <cellStyle name="Comma 4 2 3 7 2 2 2" xfId="17538" xr:uid="{88171C0C-C093-498F-B130-E29812994181}"/>
    <cellStyle name="Comma 4 2 3 7 2 3" xfId="9632" xr:uid="{B333D625-6337-429F-A053-12CB1A35C672}"/>
    <cellStyle name="Comma 4 2 3 7 2 3 2" xfId="20166" xr:uid="{490793E9-64DA-4A67-A316-290F4EDE4222}"/>
    <cellStyle name="Comma 4 2 3 7 2 4" xfId="12259" xr:uid="{E4C5FF38-CAB9-46C3-9F8E-FB3036E07F19}"/>
    <cellStyle name="Comma 4 2 3 7 2 4 2" xfId="22793" xr:uid="{2BB705F1-8EAD-404C-9C30-29DCC3843CB6}"/>
    <cellStyle name="Comma 4 2 3 7 2 5" xfId="14911" xr:uid="{BC502AC8-6247-46ED-9E0E-D4F86593574C}"/>
    <cellStyle name="Comma 4 2 3 7 2 6" xfId="4371" xr:uid="{C8D3DBA1-1ED1-472B-85D3-E93D817B3842}"/>
    <cellStyle name="Comma 4 2 3 7 3" xfId="1640" xr:uid="{00000000-0005-0000-0000-0000C2060000}"/>
    <cellStyle name="Comma 4 2 3 7 3 2" xfId="7005" xr:uid="{E584B76B-47A4-4CAC-8406-F72B198E4828}"/>
    <cellStyle name="Comma 4 2 3 7 3 2 2" xfId="17539" xr:uid="{8D2B6323-7C9A-482F-AD48-7C079E0BA64B}"/>
    <cellStyle name="Comma 4 2 3 7 3 3" xfId="9633" xr:uid="{6BE015C7-ADC1-4970-BB9F-F2620F80FE3C}"/>
    <cellStyle name="Comma 4 2 3 7 3 3 2" xfId="20167" xr:uid="{F9ABDC53-7D9B-4FB0-A0E2-7CA76BF3283E}"/>
    <cellStyle name="Comma 4 2 3 7 3 4" xfId="12260" xr:uid="{37476B90-27BB-489A-9DA0-83417B3D8F21}"/>
    <cellStyle name="Comma 4 2 3 7 3 4 2" xfId="22794" xr:uid="{8D64DDF2-8B54-46C8-B90B-51C0A27F8311}"/>
    <cellStyle name="Comma 4 2 3 7 3 5" xfId="14912" xr:uid="{D6C07745-65AA-4A41-8D07-38CB5E41867A}"/>
    <cellStyle name="Comma 4 2 3 7 3 6" xfId="4372" xr:uid="{5BE6E8D7-2FE0-44DC-A67D-F4078558FEFE}"/>
    <cellStyle name="Comma 4 2 3 7 4" xfId="7003" xr:uid="{A99B83A0-D9EF-41BD-A7A2-8B67461A18EC}"/>
    <cellStyle name="Comma 4 2 3 7 4 2" xfId="17537" xr:uid="{05DE6927-2D20-4078-BC79-11E094DDB96D}"/>
    <cellStyle name="Comma 4 2 3 7 5" xfId="9631" xr:uid="{09C16454-F5BA-4DED-9140-FBF0BE1AF36A}"/>
    <cellStyle name="Comma 4 2 3 7 5 2" xfId="20165" xr:uid="{03C116E2-8971-4C15-A6D6-17007B9529D9}"/>
    <cellStyle name="Comma 4 2 3 7 6" xfId="12258" xr:uid="{C496B0DC-8334-40FD-9D94-94377CCF9519}"/>
    <cellStyle name="Comma 4 2 3 7 6 2" xfId="22792" xr:uid="{4F5BDA65-F3AF-4AD4-BCB9-100C764440DD}"/>
    <cellStyle name="Comma 4 2 3 7 7" xfId="14910" xr:uid="{5CE7BF59-2DB0-4D66-9D9C-F60B4DC38EF0}"/>
    <cellStyle name="Comma 4 2 3 7 8" xfId="4370" xr:uid="{CD98A465-C5C1-4B6F-8AC8-11D7E28ED001}"/>
    <cellStyle name="Comma 4 2 3 8" xfId="1641" xr:uid="{00000000-0005-0000-0000-0000C3060000}"/>
    <cellStyle name="Comma 4 2 3 8 2" xfId="1642" xr:uid="{00000000-0005-0000-0000-0000C4060000}"/>
    <cellStyle name="Comma 4 2 3 8 2 2" xfId="7007" xr:uid="{49F2D107-8A83-471E-819B-E1964F76DEF4}"/>
    <cellStyle name="Comma 4 2 3 8 2 2 2" xfId="17541" xr:uid="{393291B2-4DDB-4E18-9EB4-D762CA79C3DB}"/>
    <cellStyle name="Comma 4 2 3 8 2 3" xfId="9635" xr:uid="{633B4604-820B-4F1D-8E52-F44100CCDF8A}"/>
    <cellStyle name="Comma 4 2 3 8 2 3 2" xfId="20169" xr:uid="{487975E8-0061-4839-9DBE-C28B8604887F}"/>
    <cellStyle name="Comma 4 2 3 8 2 4" xfId="12262" xr:uid="{FFEA6033-F053-4431-92DA-DF49A8617227}"/>
    <cellStyle name="Comma 4 2 3 8 2 4 2" xfId="22796" xr:uid="{46CBCCEC-96AE-4065-A550-0C28EE439CB9}"/>
    <cellStyle name="Comma 4 2 3 8 2 5" xfId="14914" xr:uid="{8D1FC8BE-3DAF-4FBA-9ABD-34B12970F098}"/>
    <cellStyle name="Comma 4 2 3 8 2 6" xfId="4374" xr:uid="{C493E06F-CAF8-4E26-89C2-2B3F012B48DC}"/>
    <cellStyle name="Comma 4 2 3 8 3" xfId="7006" xr:uid="{8204470B-7B06-45AC-BD49-92A73CD200B4}"/>
    <cellStyle name="Comma 4 2 3 8 3 2" xfId="17540" xr:uid="{67E1C53E-9721-44DA-8BC1-55CC0B113EA1}"/>
    <cellStyle name="Comma 4 2 3 8 4" xfId="9634" xr:uid="{9C9F659D-0A96-4CA0-A694-6D477717077A}"/>
    <cellStyle name="Comma 4 2 3 8 4 2" xfId="20168" xr:uid="{AC6E9CAD-27C8-45BA-A9A6-ADB8C021FF55}"/>
    <cellStyle name="Comma 4 2 3 8 5" xfId="12261" xr:uid="{F6CDFBA6-85C3-4C9B-B8E3-B54416A75768}"/>
    <cellStyle name="Comma 4 2 3 8 5 2" xfId="22795" xr:uid="{D0E97355-795D-49FA-AA16-D970FC5E0C61}"/>
    <cellStyle name="Comma 4 2 3 8 6" xfId="14913" xr:uid="{6DD932A0-68B3-4075-9BEB-13EAA85BAEC8}"/>
    <cellStyle name="Comma 4 2 3 8 7" xfId="4373" xr:uid="{4C90E712-271A-4868-AF6C-D36C6C0384FF}"/>
    <cellStyle name="Comma 4 2 3 9" xfId="1643" xr:uid="{00000000-0005-0000-0000-0000C5060000}"/>
    <cellStyle name="Comma 4 2 3 9 2" xfId="7008" xr:uid="{09DA6164-253A-49CC-9639-B9FED8E9024B}"/>
    <cellStyle name="Comma 4 2 3 9 2 2" xfId="17542" xr:uid="{36DFDAD1-80E5-49B2-BDE6-20625361A0DE}"/>
    <cellStyle name="Comma 4 2 3 9 3" xfId="9636" xr:uid="{FFAD5594-D010-4304-9C74-E212B135594F}"/>
    <cellStyle name="Comma 4 2 3 9 3 2" xfId="20170" xr:uid="{C966CD0C-05E3-4213-B234-92AC28EC47A9}"/>
    <cellStyle name="Comma 4 2 3 9 4" xfId="12263" xr:uid="{CF8000A8-E151-416D-8851-761B87EC85B7}"/>
    <cellStyle name="Comma 4 2 3 9 4 2" xfId="22797" xr:uid="{D33DA10A-4727-4854-A4DE-D0283329CE75}"/>
    <cellStyle name="Comma 4 2 3 9 5" xfId="14915" xr:uid="{FA34E58B-42B6-4D28-A560-EDA3B39C46A6}"/>
    <cellStyle name="Comma 4 2 3 9 6" xfId="4375" xr:uid="{2AB876C1-843F-4868-8FD3-13E4C110AAF2}"/>
    <cellStyle name="Comma 4 2 4" xfId="66" xr:uid="{00000000-0005-0000-0000-0000C6060000}"/>
    <cellStyle name="Comma 4 2 4 10" xfId="2584" xr:uid="{00000000-0005-0000-0000-0000C7060000}"/>
    <cellStyle name="Comma 4 2 4 10 2" xfId="7909" xr:uid="{37625796-761B-4E3E-B83F-906DD758D17F}"/>
    <cellStyle name="Comma 4 2 4 10 2 2" xfId="18443" xr:uid="{871D4FE5-435A-4BE9-AF27-446ACD45E3CE}"/>
    <cellStyle name="Comma 4 2 4 10 3" xfId="10537" xr:uid="{3A34417C-E0B5-463B-A6F7-F40EC6A38DB6}"/>
    <cellStyle name="Comma 4 2 4 10 3 2" xfId="21071" xr:uid="{116B3E77-9B9B-4C7D-8AF9-52CF86F6BF87}"/>
    <cellStyle name="Comma 4 2 4 10 4" xfId="13164" xr:uid="{111E33F6-08DF-4126-861D-BEABBD110DBF}"/>
    <cellStyle name="Comma 4 2 4 10 4 2" xfId="23698" xr:uid="{A9646DAC-5FC9-42A1-ADB3-3827858E3B3F}"/>
    <cellStyle name="Comma 4 2 4 10 5" xfId="15816" xr:uid="{3B301051-AC8C-4BB3-B95E-2B443F88FF77}"/>
    <cellStyle name="Comma 4 2 4 10 6" xfId="5277" xr:uid="{B42A5AC9-BF26-42AF-9C98-B77EC4EF4FD2}"/>
    <cellStyle name="Comma 4 2 4 11" xfId="2644" xr:uid="{00000000-0005-0000-0000-0000C8060000}"/>
    <cellStyle name="Comma 4 2 4 11 2" xfId="7963" xr:uid="{8E5C96BD-7C3E-41BC-9BDA-E2CC1A9C5A13}"/>
    <cellStyle name="Comma 4 2 4 11 2 2" xfId="18497" xr:uid="{22C5A8B1-F87E-49C5-AC27-A1E22BD487FA}"/>
    <cellStyle name="Comma 4 2 4 11 3" xfId="10591" xr:uid="{492E30C8-7906-4FE0-BA66-DC79070A45FD}"/>
    <cellStyle name="Comma 4 2 4 11 3 2" xfId="21125" xr:uid="{4730FFD9-37FC-467C-A326-6F2CF61894A5}"/>
    <cellStyle name="Comma 4 2 4 11 4" xfId="13218" xr:uid="{298D0F23-903E-497C-9F97-7AE5F1970A30}"/>
    <cellStyle name="Comma 4 2 4 11 4 2" xfId="23752" xr:uid="{8857B854-DD78-41D1-A0B7-4FEAB8563432}"/>
    <cellStyle name="Comma 4 2 4 11 5" xfId="15870" xr:uid="{075E7E34-C229-44D3-BF79-B085ECC3539F}"/>
    <cellStyle name="Comma 4 2 4 11 6" xfId="5331" xr:uid="{0C6ADA05-BAE4-423B-B321-C6F23E7C89B1}"/>
    <cellStyle name="Comma 4 2 4 12" xfId="1644" xr:uid="{00000000-0005-0000-0000-0000C9060000}"/>
    <cellStyle name="Comma 4 2 4 12 2" xfId="7009" xr:uid="{5611CC21-CA09-41BD-BCA8-BE9F342D7533}"/>
    <cellStyle name="Comma 4 2 4 12 2 2" xfId="17543" xr:uid="{08B3494B-D8B1-4836-B7C4-98546373A1ED}"/>
    <cellStyle name="Comma 4 2 4 12 3" xfId="9637" xr:uid="{3DF8B741-FC94-4FC4-B0E7-73151827EA8F}"/>
    <cellStyle name="Comma 4 2 4 12 3 2" xfId="20171" xr:uid="{BBD0C1D1-05D4-4BB3-99A0-FE4D5159430F}"/>
    <cellStyle name="Comma 4 2 4 12 4" xfId="12264" xr:uid="{AD452B80-CA65-4355-AD66-49F063163B86}"/>
    <cellStyle name="Comma 4 2 4 12 4 2" xfId="22798" xr:uid="{2816DC0E-669A-470C-91F6-095FD5D49E25}"/>
    <cellStyle name="Comma 4 2 4 12 5" xfId="14916" xr:uid="{89CBBAB3-36A2-462B-B948-1A3FC08918AD}"/>
    <cellStyle name="Comma 4 2 4 12 6" xfId="4376" xr:uid="{AD914E36-20C6-4D00-8BFB-6CBDF4990DA0}"/>
    <cellStyle name="Comma 4 2 4 13" xfId="5444" xr:uid="{D1C807C3-FAFC-4988-B187-A306C4F43935}"/>
    <cellStyle name="Comma 4 2 4 13 2" xfId="15978" xr:uid="{4E7B89F1-65B4-42B0-9D95-34F7B02817D6}"/>
    <cellStyle name="Comma 4 2 4 14" xfId="8072" xr:uid="{7A18B933-20A4-4D8C-823E-728CCFF0DF51}"/>
    <cellStyle name="Comma 4 2 4 14 2" xfId="18606" xr:uid="{7F6F028C-D2ED-44ED-8229-15D70E04FDE7}"/>
    <cellStyle name="Comma 4 2 4 15" xfId="10699" xr:uid="{68637EC8-D1EA-4379-89C1-76844D198C5B}"/>
    <cellStyle name="Comma 4 2 4 15 2" xfId="21233" xr:uid="{12C75A3F-C77E-4352-914A-122088A94D41}"/>
    <cellStyle name="Comma 4 2 4 16" xfId="13352" xr:uid="{582A5935-0E15-461F-AE1B-BAD203A7E305}"/>
    <cellStyle name="Comma 4 2 4 17" xfId="2810" xr:uid="{35165C3B-50E9-4C95-AF45-DF82297467F1}"/>
    <cellStyle name="Comma 4 2 4 2" xfId="95" xr:uid="{00000000-0005-0000-0000-0000CA060000}"/>
    <cellStyle name="Comma 4 2 4 2 10" xfId="10726" xr:uid="{CBB89459-D999-42D2-9A3B-4087C24D8730}"/>
    <cellStyle name="Comma 4 2 4 2 10 2" xfId="21260" xr:uid="{25AD42C2-C6D2-4092-BC8B-2E8919E9EADB}"/>
    <cellStyle name="Comma 4 2 4 2 11" xfId="13378" xr:uid="{FFCD3DD0-7AD4-4EC1-8E77-1E2130974256}"/>
    <cellStyle name="Comma 4 2 4 2 12" xfId="2838" xr:uid="{6A71006F-F3DF-4277-AE42-391488E82FCF}"/>
    <cellStyle name="Comma 4 2 4 2 2" xfId="149" xr:uid="{00000000-0005-0000-0000-0000CB060000}"/>
    <cellStyle name="Comma 4 2 4 2 2 2" xfId="1647" xr:uid="{00000000-0005-0000-0000-0000CC060000}"/>
    <cellStyle name="Comma 4 2 4 2 2 2 2" xfId="7012" xr:uid="{2D9AC9EC-150E-43CF-BB63-0C110012FED2}"/>
    <cellStyle name="Comma 4 2 4 2 2 2 2 2" xfId="17546" xr:uid="{3BFB1379-F784-417E-9061-0092334BED84}"/>
    <cellStyle name="Comma 4 2 4 2 2 2 3" xfId="9640" xr:uid="{1137917E-6C81-459F-B669-F5C737D07AAF}"/>
    <cellStyle name="Comma 4 2 4 2 2 2 3 2" xfId="20174" xr:uid="{7C2EE2C7-2220-43A2-B97A-06EA22A8A23D}"/>
    <cellStyle name="Comma 4 2 4 2 2 2 4" xfId="12267" xr:uid="{C1748CEF-BBF8-43BC-9251-394C993821EC}"/>
    <cellStyle name="Comma 4 2 4 2 2 2 4 2" xfId="22801" xr:uid="{14419F61-4E2B-441E-8555-56104CF79004}"/>
    <cellStyle name="Comma 4 2 4 2 2 2 5" xfId="14919" xr:uid="{84E9B65B-CBCF-4176-A015-22524887106C}"/>
    <cellStyle name="Comma 4 2 4 2 2 2 6" xfId="4379" xr:uid="{173C9878-7A3B-4D19-8AE0-71F749225629}"/>
    <cellStyle name="Comma 4 2 4 2 2 3" xfId="2725" xr:uid="{00000000-0005-0000-0000-0000CD060000}"/>
    <cellStyle name="Comma 4 2 4 2 2 3 2" xfId="8044" xr:uid="{C710577B-5376-453C-AD1E-26BFD3B436FA}"/>
    <cellStyle name="Comma 4 2 4 2 2 3 2 2" xfId="18578" xr:uid="{DC8F84D0-DCC7-4E7D-9154-9631D1A1C9B5}"/>
    <cellStyle name="Comma 4 2 4 2 2 3 3" xfId="10672" xr:uid="{8F1468B7-0EBE-4F71-9DD2-FAA570474668}"/>
    <cellStyle name="Comma 4 2 4 2 2 3 3 2" xfId="21206" xr:uid="{854554C4-D143-451B-AD97-9F2ADC83E608}"/>
    <cellStyle name="Comma 4 2 4 2 2 3 4" xfId="13299" xr:uid="{C77B0D1A-D8CC-4992-8106-B7358C1878DB}"/>
    <cellStyle name="Comma 4 2 4 2 2 3 4 2" xfId="23833" xr:uid="{FE754CEA-FB7D-4821-9E5F-93E2B43E208D}"/>
    <cellStyle name="Comma 4 2 4 2 2 3 5" xfId="15951" xr:uid="{48441420-CE40-47F5-B592-5A96847218E8}"/>
    <cellStyle name="Comma 4 2 4 2 2 3 6" xfId="5412" xr:uid="{AC79821C-D10D-4E17-AC02-7AF8C131D994}"/>
    <cellStyle name="Comma 4 2 4 2 2 4" xfId="1646" xr:uid="{00000000-0005-0000-0000-0000CE060000}"/>
    <cellStyle name="Comma 4 2 4 2 2 4 2" xfId="7011" xr:uid="{72AB72AE-0277-4D3C-840E-8DA1C3FDE0DE}"/>
    <cellStyle name="Comma 4 2 4 2 2 4 2 2" xfId="17545" xr:uid="{B207F8EE-E1BB-44A7-8E50-887267C7856C}"/>
    <cellStyle name="Comma 4 2 4 2 2 4 3" xfId="9639" xr:uid="{DDE9CC74-2D42-4ECE-B657-7B28552F6B46}"/>
    <cellStyle name="Comma 4 2 4 2 2 4 3 2" xfId="20173" xr:uid="{92584596-BE92-4493-85C1-F72D29DE70A7}"/>
    <cellStyle name="Comma 4 2 4 2 2 4 4" xfId="12266" xr:uid="{C20186FA-8852-4C4C-9B6C-752E2E68D59F}"/>
    <cellStyle name="Comma 4 2 4 2 2 4 4 2" xfId="22800" xr:uid="{E7ED1CA6-F2D6-4F3B-B597-429904A444FE}"/>
    <cellStyle name="Comma 4 2 4 2 2 4 5" xfId="14918" xr:uid="{A25D40E3-1059-43A3-8CF2-800F810758E5}"/>
    <cellStyle name="Comma 4 2 4 2 2 4 6" xfId="4378" xr:uid="{96E08186-707E-430E-B86E-A6292977E8E9}"/>
    <cellStyle name="Comma 4 2 4 2 2 5" xfId="5525" xr:uid="{02A3E171-E887-4BD2-A676-83C7AB07E01E}"/>
    <cellStyle name="Comma 4 2 4 2 2 5 2" xfId="16059" xr:uid="{42688EB9-A0A5-4027-8186-6567AA15C3BE}"/>
    <cellStyle name="Comma 4 2 4 2 2 6" xfId="8153" xr:uid="{FDEFD478-BB09-4318-A991-B6F8FA89148A}"/>
    <cellStyle name="Comma 4 2 4 2 2 6 2" xfId="18687" xr:uid="{26B3ACFC-3E43-4E97-BD94-BC908FFFAFDD}"/>
    <cellStyle name="Comma 4 2 4 2 2 7" xfId="10780" xr:uid="{0F48C38E-1873-4A4A-99DB-9D3534B9A21D}"/>
    <cellStyle name="Comma 4 2 4 2 2 7 2" xfId="21314" xr:uid="{8D458BFA-C279-45B7-B19A-D3B47DAE006C}"/>
    <cellStyle name="Comma 4 2 4 2 2 8" xfId="13432" xr:uid="{F6B6686A-6625-4C01-90BF-B199323F1E6F}"/>
    <cellStyle name="Comma 4 2 4 2 2 9" xfId="2892" xr:uid="{226C04C6-EAC8-4724-AA16-3918C064C34C}"/>
    <cellStyle name="Comma 4 2 4 2 3" xfId="1648" xr:uid="{00000000-0005-0000-0000-0000CF060000}"/>
    <cellStyle name="Comma 4 2 4 2 3 2" xfId="7013" xr:uid="{77E79B4B-98DF-46E7-B770-671ED0ECD765}"/>
    <cellStyle name="Comma 4 2 4 2 3 2 2" xfId="17547" xr:uid="{11D83D8C-4A35-4A4C-9DDF-C2FA537CA788}"/>
    <cellStyle name="Comma 4 2 4 2 3 3" xfId="9641" xr:uid="{6CCA72B2-A1A1-4285-A6E3-EA4B937BFEEF}"/>
    <cellStyle name="Comma 4 2 4 2 3 3 2" xfId="20175" xr:uid="{7D7A96F7-9DB6-4CBE-BC80-9A785987A739}"/>
    <cellStyle name="Comma 4 2 4 2 3 4" xfId="12268" xr:uid="{6F026662-616A-42E2-99A2-5E0A811FE327}"/>
    <cellStyle name="Comma 4 2 4 2 3 4 2" xfId="22802" xr:uid="{F495DD17-32C5-4B08-8F43-A71B731717C9}"/>
    <cellStyle name="Comma 4 2 4 2 3 5" xfId="14920" xr:uid="{4409F856-47B3-4DF7-A665-D8E77E88603A}"/>
    <cellStyle name="Comma 4 2 4 2 3 6" xfId="4380" xr:uid="{E99CB499-BB44-437F-8970-E2A50A46AC0E}"/>
    <cellStyle name="Comma 4 2 4 2 4" xfId="1649" xr:uid="{00000000-0005-0000-0000-0000D0060000}"/>
    <cellStyle name="Comma 4 2 4 2 4 2" xfId="7014" xr:uid="{19A77586-C486-4687-9457-FCE44AB9F6CF}"/>
    <cellStyle name="Comma 4 2 4 2 4 2 2" xfId="17548" xr:uid="{CDC9E348-4A5C-4BB8-8444-3B25D0DD7B58}"/>
    <cellStyle name="Comma 4 2 4 2 4 3" xfId="9642" xr:uid="{795D32EF-3142-4742-B106-8E100A2B51F1}"/>
    <cellStyle name="Comma 4 2 4 2 4 3 2" xfId="20176" xr:uid="{1549C344-3AFC-46BB-92CC-265AA7F953FE}"/>
    <cellStyle name="Comma 4 2 4 2 4 4" xfId="12269" xr:uid="{8EDEE826-11E9-423E-A787-57CBBDF7D636}"/>
    <cellStyle name="Comma 4 2 4 2 4 4 2" xfId="22803" xr:uid="{63971DF4-E39C-4831-A0DC-92DD924246F0}"/>
    <cellStyle name="Comma 4 2 4 2 4 5" xfId="14921" xr:uid="{87CB0054-557F-489B-8F73-6F73DCE9EE47}"/>
    <cellStyle name="Comma 4 2 4 2 4 6" xfId="4381" xr:uid="{7E2C1B08-985C-45D1-90C4-20323D896CA3}"/>
    <cellStyle name="Comma 4 2 4 2 5" xfId="2612" xr:uid="{00000000-0005-0000-0000-0000D1060000}"/>
    <cellStyle name="Comma 4 2 4 2 5 2" xfId="7936" xr:uid="{DD83BB7A-6965-48CA-BDDE-A65E67E5F333}"/>
    <cellStyle name="Comma 4 2 4 2 5 2 2" xfId="18470" xr:uid="{583D506E-16F6-47FC-BDB2-8B9B330861F9}"/>
    <cellStyle name="Comma 4 2 4 2 5 3" xfId="10564" xr:uid="{619B56F4-2BC5-4E74-9F89-624DA968D9D7}"/>
    <cellStyle name="Comma 4 2 4 2 5 3 2" xfId="21098" xr:uid="{0FC4E678-F16E-4A62-8085-ABD1908C40A0}"/>
    <cellStyle name="Comma 4 2 4 2 5 4" xfId="13191" xr:uid="{B9D08CE4-901A-41CD-AE66-0FB03546ABD9}"/>
    <cellStyle name="Comma 4 2 4 2 5 4 2" xfId="23725" xr:uid="{67FD607E-8CA1-48AB-8A29-31A15D2E8593}"/>
    <cellStyle name="Comma 4 2 4 2 5 5" xfId="15843" xr:uid="{A33E116F-A178-4D98-A4AD-84BF32A57275}"/>
    <cellStyle name="Comma 4 2 4 2 5 6" xfId="5304" xr:uid="{21FA0AC8-109F-42CA-8A6E-B63266242ECF}"/>
    <cellStyle name="Comma 4 2 4 2 6" xfId="2671" xr:uid="{00000000-0005-0000-0000-0000D2060000}"/>
    <cellStyle name="Comma 4 2 4 2 6 2" xfId="7990" xr:uid="{733DE1D7-9D29-4808-9DC4-A402431F8F41}"/>
    <cellStyle name="Comma 4 2 4 2 6 2 2" xfId="18524" xr:uid="{EE10CC64-D5BE-42A7-980F-F030B22CD369}"/>
    <cellStyle name="Comma 4 2 4 2 6 3" xfId="10618" xr:uid="{FB2109DB-43D0-412B-8C50-48DA2C966437}"/>
    <cellStyle name="Comma 4 2 4 2 6 3 2" xfId="21152" xr:uid="{16C019D9-D7DC-482D-8B2E-C9E0F3BE9513}"/>
    <cellStyle name="Comma 4 2 4 2 6 4" xfId="13245" xr:uid="{0F06109F-5E00-4CEE-BC13-8134C07C5EA1}"/>
    <cellStyle name="Comma 4 2 4 2 6 4 2" xfId="23779" xr:uid="{0FE5FB9B-4B7D-4814-A6EE-1DCD6EDB81AE}"/>
    <cellStyle name="Comma 4 2 4 2 6 5" xfId="15897" xr:uid="{6E0B3C1D-4C43-43BC-ACFF-3FB3B8FEABCF}"/>
    <cellStyle name="Comma 4 2 4 2 6 6" xfId="5358" xr:uid="{3FC6A2C7-AC0A-4EE9-B6E9-58191317ED9C}"/>
    <cellStyle name="Comma 4 2 4 2 7" xfId="1645" xr:uid="{00000000-0005-0000-0000-0000D3060000}"/>
    <cellStyle name="Comma 4 2 4 2 7 2" xfId="7010" xr:uid="{8DD57BAB-79C1-4623-84B3-E0B18EAF8C1B}"/>
    <cellStyle name="Comma 4 2 4 2 7 2 2" xfId="17544" xr:uid="{767EEC66-37FE-431F-AEB4-C91CCD29EC75}"/>
    <cellStyle name="Comma 4 2 4 2 7 3" xfId="9638" xr:uid="{C1BD5752-D826-458A-81B0-D2269DF1414B}"/>
    <cellStyle name="Comma 4 2 4 2 7 3 2" xfId="20172" xr:uid="{A4083DCE-5BF7-4E75-9B23-01B833185EF1}"/>
    <cellStyle name="Comma 4 2 4 2 7 4" xfId="12265" xr:uid="{C6B0B51F-A860-4318-949B-65E5CC5A96C6}"/>
    <cellStyle name="Comma 4 2 4 2 7 4 2" xfId="22799" xr:uid="{E9C68E8C-FBA3-47A3-93C0-0A30AEA46DF9}"/>
    <cellStyle name="Comma 4 2 4 2 7 5" xfId="14917" xr:uid="{3D172C0A-6303-4588-B3E2-F831B5977E09}"/>
    <cellStyle name="Comma 4 2 4 2 7 6" xfId="4377" xr:uid="{545ADA51-8EC1-4364-93EC-729067DDC6B8}"/>
    <cellStyle name="Comma 4 2 4 2 8" xfId="5471" xr:uid="{86BA2EE9-5623-400B-81B8-97ECA70342AC}"/>
    <cellStyle name="Comma 4 2 4 2 8 2" xfId="16005" xr:uid="{864863BA-0003-4888-BFBD-B01019B2AD4A}"/>
    <cellStyle name="Comma 4 2 4 2 9" xfId="8099" xr:uid="{055026B9-0531-4835-BF26-20D10C8632CC}"/>
    <cellStyle name="Comma 4 2 4 2 9 2" xfId="18633" xr:uid="{51F17515-A31B-4B9C-8A4D-E4400FE96EA3}"/>
    <cellStyle name="Comma 4 2 4 3" xfId="122" xr:uid="{00000000-0005-0000-0000-0000D4060000}"/>
    <cellStyle name="Comma 4 2 4 3 10" xfId="13405" xr:uid="{B4335D05-ABFF-41A8-A016-707D34A40C87}"/>
    <cellStyle name="Comma 4 2 4 3 11" xfId="2865" xr:uid="{E0744E37-7104-4C86-B5C1-76F292CD38AE}"/>
    <cellStyle name="Comma 4 2 4 3 2" xfId="1651" xr:uid="{00000000-0005-0000-0000-0000D5060000}"/>
    <cellStyle name="Comma 4 2 4 3 2 2" xfId="1652" xr:uid="{00000000-0005-0000-0000-0000D6060000}"/>
    <cellStyle name="Comma 4 2 4 3 2 2 2" xfId="7017" xr:uid="{30F62A81-2CEA-41E5-B922-1338D0A97D95}"/>
    <cellStyle name="Comma 4 2 4 3 2 2 2 2" xfId="17551" xr:uid="{B7DD7BB2-B049-4849-915E-97350D1784E0}"/>
    <cellStyle name="Comma 4 2 4 3 2 2 3" xfId="9645" xr:uid="{796CDD25-ACF1-4C7F-8325-DF404352B3AA}"/>
    <cellStyle name="Comma 4 2 4 3 2 2 3 2" xfId="20179" xr:uid="{28E280C1-F938-4209-A726-52775DECEADF}"/>
    <cellStyle name="Comma 4 2 4 3 2 2 4" xfId="12272" xr:uid="{BAC9CC01-1A93-462B-9B4D-A46BF6C693DA}"/>
    <cellStyle name="Comma 4 2 4 3 2 2 4 2" xfId="22806" xr:uid="{B5E7D87D-5D87-4F03-9F46-152BA965CDB1}"/>
    <cellStyle name="Comma 4 2 4 3 2 2 5" xfId="14924" xr:uid="{07FEE702-AEB7-45A6-A61D-B150B7B65BEB}"/>
    <cellStyle name="Comma 4 2 4 3 2 2 6" xfId="4384" xr:uid="{D5DFA946-F200-4A3D-ABC3-8A7374086845}"/>
    <cellStyle name="Comma 4 2 4 3 2 3" xfId="7016" xr:uid="{08EE938C-3B67-4AC0-BD62-58AC8C66B0AE}"/>
    <cellStyle name="Comma 4 2 4 3 2 3 2" xfId="17550" xr:uid="{96307C8B-3579-4F8A-A217-717685FFAF5E}"/>
    <cellStyle name="Comma 4 2 4 3 2 4" xfId="9644" xr:uid="{9AF57B2D-3F67-478E-AE15-E23244AA3DE9}"/>
    <cellStyle name="Comma 4 2 4 3 2 4 2" xfId="20178" xr:uid="{57CC7CB1-9E74-4FE9-8F01-BE9548D98E42}"/>
    <cellStyle name="Comma 4 2 4 3 2 5" xfId="12271" xr:uid="{F4A987C6-8DAD-48FA-B8C7-E2F71EAD7B7A}"/>
    <cellStyle name="Comma 4 2 4 3 2 5 2" xfId="22805" xr:uid="{343699D8-BD0F-40A5-B8DF-345E976281C3}"/>
    <cellStyle name="Comma 4 2 4 3 2 6" xfId="14923" xr:uid="{5049DDA9-02AC-4413-B127-BB783BA085E1}"/>
    <cellStyle name="Comma 4 2 4 3 2 7" xfId="4383" xr:uid="{21B8D071-B43F-4959-9F39-15D4C372F9B3}"/>
    <cellStyle name="Comma 4 2 4 3 3" xfId="1653" xr:uid="{00000000-0005-0000-0000-0000D7060000}"/>
    <cellStyle name="Comma 4 2 4 3 3 2" xfId="7018" xr:uid="{AC725F01-6093-4890-968D-245CDB26DCFB}"/>
    <cellStyle name="Comma 4 2 4 3 3 2 2" xfId="17552" xr:uid="{41EB989D-B549-4F05-8957-276CE1CCFD66}"/>
    <cellStyle name="Comma 4 2 4 3 3 3" xfId="9646" xr:uid="{B131CAF2-053F-4C06-A149-3DCB61E52F5B}"/>
    <cellStyle name="Comma 4 2 4 3 3 3 2" xfId="20180" xr:uid="{BFFBBF50-7EEA-4551-92DD-7244E34CAAAF}"/>
    <cellStyle name="Comma 4 2 4 3 3 4" xfId="12273" xr:uid="{FFFE7F66-FEA8-4A2F-8645-EBBD846C8AE4}"/>
    <cellStyle name="Comma 4 2 4 3 3 4 2" xfId="22807" xr:uid="{20A18F54-B8AA-4BBD-B9F5-70839830C4C6}"/>
    <cellStyle name="Comma 4 2 4 3 3 5" xfId="14925" xr:uid="{7414129B-5DCD-4BE8-B509-77435083010D}"/>
    <cellStyle name="Comma 4 2 4 3 3 6" xfId="4385" xr:uid="{A1B50D7C-8C0B-49C4-8750-1B1A8C91D0B7}"/>
    <cellStyle name="Comma 4 2 4 3 4" xfId="1654" xr:uid="{00000000-0005-0000-0000-0000D8060000}"/>
    <cellStyle name="Comma 4 2 4 3 4 2" xfId="7019" xr:uid="{5E435BC7-5520-403C-ACB5-803E2A2D3C21}"/>
    <cellStyle name="Comma 4 2 4 3 4 2 2" xfId="17553" xr:uid="{46E4EB5B-0694-4EA3-91DB-DCE99E2DDE4F}"/>
    <cellStyle name="Comma 4 2 4 3 4 3" xfId="9647" xr:uid="{9FD1FB21-4E34-4715-948E-F936C26868CE}"/>
    <cellStyle name="Comma 4 2 4 3 4 3 2" xfId="20181" xr:uid="{9F76CCEC-685B-4343-BDEE-4823297DBECF}"/>
    <cellStyle name="Comma 4 2 4 3 4 4" xfId="12274" xr:uid="{0F2D61E4-3759-460B-A078-3C789D73F6ED}"/>
    <cellStyle name="Comma 4 2 4 3 4 4 2" xfId="22808" xr:uid="{E22693D8-DEF2-4D76-A470-94D3ADA7B10A}"/>
    <cellStyle name="Comma 4 2 4 3 4 5" xfId="14926" xr:uid="{9F50912A-3C55-4E3F-901B-35BFB5B52865}"/>
    <cellStyle name="Comma 4 2 4 3 4 6" xfId="4386" xr:uid="{D8CD7E4D-34BA-4AF9-AE03-D8278E72CF8F}"/>
    <cellStyle name="Comma 4 2 4 3 5" xfId="2698" xr:uid="{00000000-0005-0000-0000-0000D9060000}"/>
    <cellStyle name="Comma 4 2 4 3 5 2" xfId="8017" xr:uid="{294742C4-CF53-4331-87EC-DB91E2B92E7A}"/>
    <cellStyle name="Comma 4 2 4 3 5 2 2" xfId="18551" xr:uid="{3D1DE397-06BA-4A2F-B924-187C04FB1F8C}"/>
    <cellStyle name="Comma 4 2 4 3 5 3" xfId="10645" xr:uid="{BD5A0201-DC28-4D47-BF43-AEF27A071E84}"/>
    <cellStyle name="Comma 4 2 4 3 5 3 2" xfId="21179" xr:uid="{68121BE2-270E-4CC1-A505-555D2D90FBD2}"/>
    <cellStyle name="Comma 4 2 4 3 5 4" xfId="13272" xr:uid="{6AC99741-9D69-4ED1-8FCD-C90ACAC82309}"/>
    <cellStyle name="Comma 4 2 4 3 5 4 2" xfId="23806" xr:uid="{CAF7AC36-649F-4E3E-B147-A7D5EBF7CA2C}"/>
    <cellStyle name="Comma 4 2 4 3 5 5" xfId="15924" xr:uid="{4BE9AE1C-47ED-4FD8-BC11-51F2F5B0DCCC}"/>
    <cellStyle name="Comma 4 2 4 3 5 6" xfId="5385" xr:uid="{F9E2D8C0-7D91-4B1C-A554-330B8461F2B1}"/>
    <cellStyle name="Comma 4 2 4 3 6" xfId="1650" xr:uid="{00000000-0005-0000-0000-0000DA060000}"/>
    <cellStyle name="Comma 4 2 4 3 6 2" xfId="7015" xr:uid="{8B0EE400-AC72-4CCF-8CAE-9061B2823453}"/>
    <cellStyle name="Comma 4 2 4 3 6 2 2" xfId="17549" xr:uid="{A0B6CDCD-C948-4737-88C2-014FE8885B8A}"/>
    <cellStyle name="Comma 4 2 4 3 6 3" xfId="9643" xr:uid="{B0B10F42-530C-46BE-8D2D-E3A455EF3A4B}"/>
    <cellStyle name="Comma 4 2 4 3 6 3 2" xfId="20177" xr:uid="{3C090C05-9072-4F23-8A81-F5F94653014F}"/>
    <cellStyle name="Comma 4 2 4 3 6 4" xfId="12270" xr:uid="{8C9C6683-ED03-4FA5-AC94-3B73CF76A03B}"/>
    <cellStyle name="Comma 4 2 4 3 6 4 2" xfId="22804" xr:uid="{A9B31E93-D106-4A57-9199-CC27EFB41756}"/>
    <cellStyle name="Comma 4 2 4 3 6 5" xfId="14922" xr:uid="{2C348BED-44FE-4AAE-BAA2-F6C2ACE2063B}"/>
    <cellStyle name="Comma 4 2 4 3 6 6" xfId="4382" xr:uid="{E7E70FF9-09E8-4B71-ACEB-BD8389D701DA}"/>
    <cellStyle name="Comma 4 2 4 3 7" xfId="5498" xr:uid="{04D96B2F-C78C-4DBA-B3C6-1F4618F8A0F7}"/>
    <cellStyle name="Comma 4 2 4 3 7 2" xfId="16032" xr:uid="{BA132078-BEBF-4066-8A93-8A3CBDFB0A49}"/>
    <cellStyle name="Comma 4 2 4 3 8" xfId="8126" xr:uid="{936EA598-FE33-4EB0-8305-442F3F6F5CFF}"/>
    <cellStyle name="Comma 4 2 4 3 8 2" xfId="18660" xr:uid="{D033ECB7-38E7-4090-8511-2C76708FD47F}"/>
    <cellStyle name="Comma 4 2 4 3 9" xfId="10753" xr:uid="{1716AA6E-CA3E-44E2-8033-CCBBC6A9EFB6}"/>
    <cellStyle name="Comma 4 2 4 3 9 2" xfId="21287" xr:uid="{80DE66FD-FC66-4952-BB4A-165DB9E7B5C5}"/>
    <cellStyle name="Comma 4 2 4 4" xfId="1655" xr:uid="{00000000-0005-0000-0000-0000DB060000}"/>
    <cellStyle name="Comma 4 2 4 4 2" xfId="1656" xr:uid="{00000000-0005-0000-0000-0000DC060000}"/>
    <cellStyle name="Comma 4 2 4 4 2 2" xfId="1657" xr:uid="{00000000-0005-0000-0000-0000DD060000}"/>
    <cellStyle name="Comma 4 2 4 4 2 2 2" xfId="7022" xr:uid="{1D50D7F5-F4BD-4241-9AAB-BE26179A4D9B}"/>
    <cellStyle name="Comma 4 2 4 4 2 2 2 2" xfId="17556" xr:uid="{113113CE-4C71-4027-9683-30F006FC5EDD}"/>
    <cellStyle name="Comma 4 2 4 4 2 2 3" xfId="9650" xr:uid="{DC0D9E28-3906-48A7-89C0-D196A92B126E}"/>
    <cellStyle name="Comma 4 2 4 4 2 2 3 2" xfId="20184" xr:uid="{AFC4739A-5C91-4D73-8FAA-268B03B0087C}"/>
    <cellStyle name="Comma 4 2 4 4 2 2 4" xfId="12277" xr:uid="{17C832F4-4D6B-45CF-AAB3-3887C10514C9}"/>
    <cellStyle name="Comma 4 2 4 4 2 2 4 2" xfId="22811" xr:uid="{1B66E474-0E1E-437E-8F07-FEDE0DDCA340}"/>
    <cellStyle name="Comma 4 2 4 4 2 2 5" xfId="14929" xr:uid="{2AED518F-0694-4355-AD90-7A14BDF067F7}"/>
    <cellStyle name="Comma 4 2 4 4 2 2 6" xfId="4389" xr:uid="{4B067E29-CF7E-44CB-81E4-F6AD519FA412}"/>
    <cellStyle name="Comma 4 2 4 4 2 3" xfId="7021" xr:uid="{E4BDEEAA-382D-42D4-8325-368502020EF8}"/>
    <cellStyle name="Comma 4 2 4 4 2 3 2" xfId="17555" xr:uid="{3006549D-FFCF-42E7-941B-D707CE1A3BD8}"/>
    <cellStyle name="Comma 4 2 4 4 2 4" xfId="9649" xr:uid="{8A4A5256-8E3C-4F66-9FA3-DF1C9D045016}"/>
    <cellStyle name="Comma 4 2 4 4 2 4 2" xfId="20183" xr:uid="{B8827F2A-61F1-42B9-988E-21916DEAEE3B}"/>
    <cellStyle name="Comma 4 2 4 4 2 5" xfId="12276" xr:uid="{D95B3AEE-3F5D-427F-9468-6F67BAF464D2}"/>
    <cellStyle name="Comma 4 2 4 4 2 5 2" xfId="22810" xr:uid="{2BDF6B98-84A9-452C-89A9-F7C60F62FB8E}"/>
    <cellStyle name="Comma 4 2 4 4 2 6" xfId="14928" xr:uid="{E05E2843-FEC7-469E-8DAC-97B75C9AE42C}"/>
    <cellStyle name="Comma 4 2 4 4 2 7" xfId="4388" xr:uid="{52DED481-D44B-4DD4-95AD-1217E86F83A1}"/>
    <cellStyle name="Comma 4 2 4 4 3" xfId="1658" xr:uid="{00000000-0005-0000-0000-0000DE060000}"/>
    <cellStyle name="Comma 4 2 4 4 3 2" xfId="7023" xr:uid="{F884885D-70A7-4B11-B79E-5DCD93EB0DA9}"/>
    <cellStyle name="Comma 4 2 4 4 3 2 2" xfId="17557" xr:uid="{E6A5F7E0-E5D5-4AEF-B071-EDC65FA568EC}"/>
    <cellStyle name="Comma 4 2 4 4 3 3" xfId="9651" xr:uid="{2384465D-033E-4603-90CD-B58E848843B8}"/>
    <cellStyle name="Comma 4 2 4 4 3 3 2" xfId="20185" xr:uid="{0450C9B0-CD35-45A3-AD4F-0702E75F09EA}"/>
    <cellStyle name="Comma 4 2 4 4 3 4" xfId="12278" xr:uid="{B2FE220B-8430-473F-A373-A28392F733D8}"/>
    <cellStyle name="Comma 4 2 4 4 3 4 2" xfId="22812" xr:uid="{BE0B03F3-947D-4579-A5F9-A6657A4C364F}"/>
    <cellStyle name="Comma 4 2 4 4 3 5" xfId="14930" xr:uid="{DA0D6E70-A11C-4D2E-8DFF-C18D8EDB7D84}"/>
    <cellStyle name="Comma 4 2 4 4 3 6" xfId="4390" xr:uid="{5FC59FA7-4DF0-4F7E-ABF2-229580901FC5}"/>
    <cellStyle name="Comma 4 2 4 4 4" xfId="1659" xr:uid="{00000000-0005-0000-0000-0000DF060000}"/>
    <cellStyle name="Comma 4 2 4 4 4 2" xfId="7024" xr:uid="{F02A8CA6-14C0-4B6F-AA91-A504F4E6D7A3}"/>
    <cellStyle name="Comma 4 2 4 4 4 2 2" xfId="17558" xr:uid="{19D39972-2F65-4489-9D18-17F4493BB387}"/>
    <cellStyle name="Comma 4 2 4 4 4 3" xfId="9652" xr:uid="{0490929D-700C-4E69-9081-7DAAE4220603}"/>
    <cellStyle name="Comma 4 2 4 4 4 3 2" xfId="20186" xr:uid="{AD3A39C7-01BC-4138-BDBE-7E1B393755C9}"/>
    <cellStyle name="Comma 4 2 4 4 4 4" xfId="12279" xr:uid="{535424AA-03D1-4973-A53E-EAF11D0CCF89}"/>
    <cellStyle name="Comma 4 2 4 4 4 4 2" xfId="22813" xr:uid="{0A86A3F7-BB32-4DD8-9EAB-EFDBECCAD157}"/>
    <cellStyle name="Comma 4 2 4 4 4 5" xfId="14931" xr:uid="{E972218B-5DEB-4843-B908-7D25CC02525D}"/>
    <cellStyle name="Comma 4 2 4 4 4 6" xfId="4391" xr:uid="{1DC9BB07-25C2-4081-9F7C-ED9C17BF86C3}"/>
    <cellStyle name="Comma 4 2 4 4 5" xfId="7020" xr:uid="{CD58A465-85AF-45A9-A8A7-BE28B12903F1}"/>
    <cellStyle name="Comma 4 2 4 4 5 2" xfId="17554" xr:uid="{19A9E5A4-D8C8-4397-8ACA-FE20EE9FDF15}"/>
    <cellStyle name="Comma 4 2 4 4 6" xfId="9648" xr:uid="{CFBBCB44-9D97-4BDB-A5EF-1898B7B12DF2}"/>
    <cellStyle name="Comma 4 2 4 4 6 2" xfId="20182" xr:uid="{A79FCA60-DD2C-4FB3-8EB3-074824F51962}"/>
    <cellStyle name="Comma 4 2 4 4 7" xfId="12275" xr:uid="{DA6FB223-B39C-48A0-A40F-E2B94A2FF92D}"/>
    <cellStyle name="Comma 4 2 4 4 7 2" xfId="22809" xr:uid="{2B1DF545-6433-4574-BE32-0710E24F8EA8}"/>
    <cellStyle name="Comma 4 2 4 4 8" xfId="14927" xr:uid="{14FFD904-834E-4ACD-937D-2566EA17E416}"/>
    <cellStyle name="Comma 4 2 4 4 9" xfId="4387" xr:uid="{C84FDE34-1CDF-4325-B4D9-FCA71F858A67}"/>
    <cellStyle name="Comma 4 2 4 5" xfId="1660" xr:uid="{00000000-0005-0000-0000-0000E0060000}"/>
    <cellStyle name="Comma 4 2 4 5 2" xfId="1661" xr:uid="{00000000-0005-0000-0000-0000E1060000}"/>
    <cellStyle name="Comma 4 2 4 5 2 2" xfId="1662" xr:uid="{00000000-0005-0000-0000-0000E2060000}"/>
    <cellStyle name="Comma 4 2 4 5 2 2 2" xfId="7027" xr:uid="{B47C6D95-B7A5-4E32-877A-ACE8261192A5}"/>
    <cellStyle name="Comma 4 2 4 5 2 2 2 2" xfId="17561" xr:uid="{4F6EEBD8-7A3A-4F1C-8A99-772DA44E4264}"/>
    <cellStyle name="Comma 4 2 4 5 2 2 3" xfId="9655" xr:uid="{79EA53E3-88C0-4A4E-AB5F-3ACF6292FE55}"/>
    <cellStyle name="Comma 4 2 4 5 2 2 3 2" xfId="20189" xr:uid="{1AB0689B-63B2-44EB-A67E-B607C442C486}"/>
    <cellStyle name="Comma 4 2 4 5 2 2 4" xfId="12282" xr:uid="{3809D7D5-1375-4176-A915-DD3B808771E6}"/>
    <cellStyle name="Comma 4 2 4 5 2 2 4 2" xfId="22816" xr:uid="{450B46EC-DC0B-435A-97BD-B8EFF32B2AC7}"/>
    <cellStyle name="Comma 4 2 4 5 2 2 5" xfId="14934" xr:uid="{B5A3B5DA-D539-4CC1-A550-174AFC0E2BAD}"/>
    <cellStyle name="Comma 4 2 4 5 2 2 6" xfId="4394" xr:uid="{B3CD7CCF-73E9-4DE8-AB17-CBA495B9237E}"/>
    <cellStyle name="Comma 4 2 4 5 2 3" xfId="7026" xr:uid="{4BD72404-67DE-4E07-A79C-76EFB93E6A98}"/>
    <cellStyle name="Comma 4 2 4 5 2 3 2" xfId="17560" xr:uid="{E2831AD1-75F2-4611-AE61-12795B4771D6}"/>
    <cellStyle name="Comma 4 2 4 5 2 4" xfId="9654" xr:uid="{B7B0084A-FC3E-4170-A681-E658EC7CCD47}"/>
    <cellStyle name="Comma 4 2 4 5 2 4 2" xfId="20188" xr:uid="{325DFF1D-DB01-4E8B-93C9-1A45781F04D0}"/>
    <cellStyle name="Comma 4 2 4 5 2 5" xfId="12281" xr:uid="{7AB25785-3019-4D63-AD31-A845D2481882}"/>
    <cellStyle name="Comma 4 2 4 5 2 5 2" xfId="22815" xr:uid="{BBB47F6D-D0C3-45BD-AB5D-35BAD97D959B}"/>
    <cellStyle name="Comma 4 2 4 5 2 6" xfId="14933" xr:uid="{D55E931B-C470-44C9-92F5-39FDC4EDA449}"/>
    <cellStyle name="Comma 4 2 4 5 2 7" xfId="4393" xr:uid="{C9C41640-2CA4-41EF-9C7B-98DC54807845}"/>
    <cellStyle name="Comma 4 2 4 5 3" xfId="1663" xr:uid="{00000000-0005-0000-0000-0000E3060000}"/>
    <cellStyle name="Comma 4 2 4 5 3 2" xfId="7028" xr:uid="{D119DD11-1FA8-418B-B556-4B686D2D37E7}"/>
    <cellStyle name="Comma 4 2 4 5 3 2 2" xfId="17562" xr:uid="{1839DF5C-5E65-4B3B-A44D-7873144EA223}"/>
    <cellStyle name="Comma 4 2 4 5 3 3" xfId="9656" xr:uid="{B2338003-8960-4830-884D-5499DC1CBC40}"/>
    <cellStyle name="Comma 4 2 4 5 3 3 2" xfId="20190" xr:uid="{9672AB15-D02F-41FA-A0DC-62CB6BD7F0DB}"/>
    <cellStyle name="Comma 4 2 4 5 3 4" xfId="12283" xr:uid="{A578BC69-ECED-407C-9DA9-DD524C079CB5}"/>
    <cellStyle name="Comma 4 2 4 5 3 4 2" xfId="22817" xr:uid="{374E3ADC-53DB-4CFA-B06F-4E95750F8CC4}"/>
    <cellStyle name="Comma 4 2 4 5 3 5" xfId="14935" xr:uid="{CF72CBB7-B62D-44F8-AEEE-887A32CB48A8}"/>
    <cellStyle name="Comma 4 2 4 5 3 6" xfId="4395" xr:uid="{D539C621-6D2D-4450-B1E7-ED98267EDA9A}"/>
    <cellStyle name="Comma 4 2 4 5 4" xfId="1664" xr:uid="{00000000-0005-0000-0000-0000E4060000}"/>
    <cellStyle name="Comma 4 2 4 5 4 2" xfId="7029" xr:uid="{F26D5562-6920-4FD0-92AC-A2E1ABB8660F}"/>
    <cellStyle name="Comma 4 2 4 5 4 2 2" xfId="17563" xr:uid="{CC28555C-2BCC-4EF3-A68A-66A9C75EEAB5}"/>
    <cellStyle name="Comma 4 2 4 5 4 3" xfId="9657" xr:uid="{12397DD7-FAB0-45BF-8FFF-A43DAC6D745A}"/>
    <cellStyle name="Comma 4 2 4 5 4 3 2" xfId="20191" xr:uid="{03C8105E-45D3-40F4-B7E5-9FEDD6804385}"/>
    <cellStyle name="Comma 4 2 4 5 4 4" xfId="12284" xr:uid="{971B5A03-6CF2-497D-A0B4-5B5A4B83EBFE}"/>
    <cellStyle name="Comma 4 2 4 5 4 4 2" xfId="22818" xr:uid="{6AB008C2-8A9C-4098-8C74-F757893E5151}"/>
    <cellStyle name="Comma 4 2 4 5 4 5" xfId="14936" xr:uid="{FE925176-1D1F-4EB5-AAC0-25CB8E2F8975}"/>
    <cellStyle name="Comma 4 2 4 5 4 6" xfId="4396" xr:uid="{604F1066-9597-4388-B132-8B80547606AE}"/>
    <cellStyle name="Comma 4 2 4 5 5" xfId="7025" xr:uid="{C1E56930-BCBA-4835-A48C-681EE025F3CD}"/>
    <cellStyle name="Comma 4 2 4 5 5 2" xfId="17559" xr:uid="{CE5CFD59-815F-4F13-8477-0496D770F989}"/>
    <cellStyle name="Comma 4 2 4 5 6" xfId="9653" xr:uid="{24193204-E4FF-4FF7-94A1-E73DC542E2E4}"/>
    <cellStyle name="Comma 4 2 4 5 6 2" xfId="20187" xr:uid="{4CF3B366-A2CE-4868-9920-F13434E7FBC3}"/>
    <cellStyle name="Comma 4 2 4 5 7" xfId="12280" xr:uid="{B7E3F7AE-BF21-4922-A96D-2886B2507896}"/>
    <cellStyle name="Comma 4 2 4 5 7 2" xfId="22814" xr:uid="{264B8BF3-6136-4D5F-851F-5CB9C19B5D24}"/>
    <cellStyle name="Comma 4 2 4 5 8" xfId="14932" xr:uid="{9F7B5AA5-0C0B-485C-B0AA-9CB024A5E902}"/>
    <cellStyle name="Comma 4 2 4 5 9" xfId="4392" xr:uid="{E23FC0FD-22B7-42A7-8443-CA29FB1AE95A}"/>
    <cellStyle name="Comma 4 2 4 6" xfId="1665" xr:uid="{00000000-0005-0000-0000-0000E5060000}"/>
    <cellStyle name="Comma 4 2 4 6 2" xfId="1666" xr:uid="{00000000-0005-0000-0000-0000E6060000}"/>
    <cellStyle name="Comma 4 2 4 6 2 2" xfId="7031" xr:uid="{C0A60C23-4179-4CC0-AAB7-C2FCBD08E876}"/>
    <cellStyle name="Comma 4 2 4 6 2 2 2" xfId="17565" xr:uid="{F8D81BCE-7BBF-4B31-93FA-FF5C7AA73671}"/>
    <cellStyle name="Comma 4 2 4 6 2 3" xfId="9659" xr:uid="{104D6067-747B-4898-ADA3-4468484642E4}"/>
    <cellStyle name="Comma 4 2 4 6 2 3 2" xfId="20193" xr:uid="{8F6560F9-FAFB-4C59-803B-678050F077F7}"/>
    <cellStyle name="Comma 4 2 4 6 2 4" xfId="12286" xr:uid="{0292980D-4717-4B23-ACE1-ECC69902FDD6}"/>
    <cellStyle name="Comma 4 2 4 6 2 4 2" xfId="22820" xr:uid="{DE643E3C-A112-4115-86E0-D63F7276DAC6}"/>
    <cellStyle name="Comma 4 2 4 6 2 5" xfId="14938" xr:uid="{DA4904C3-BF20-4770-B411-05C024AE9B6F}"/>
    <cellStyle name="Comma 4 2 4 6 2 6" xfId="4398" xr:uid="{F68E0D1A-A253-4561-B134-73CFA686DC53}"/>
    <cellStyle name="Comma 4 2 4 6 3" xfId="1667" xr:uid="{00000000-0005-0000-0000-0000E7060000}"/>
    <cellStyle name="Comma 4 2 4 6 3 2" xfId="7032" xr:uid="{CA87D33E-8CA9-4253-9E85-1EBD0C59330D}"/>
    <cellStyle name="Comma 4 2 4 6 3 2 2" xfId="17566" xr:uid="{53D47171-7404-4D84-A720-58960F74F0CB}"/>
    <cellStyle name="Comma 4 2 4 6 3 3" xfId="9660" xr:uid="{95535313-C767-4EC2-A13C-BF058C2A798C}"/>
    <cellStyle name="Comma 4 2 4 6 3 3 2" xfId="20194" xr:uid="{C2CE9680-4AB9-4FFC-96C5-E9DE3B72FABF}"/>
    <cellStyle name="Comma 4 2 4 6 3 4" xfId="12287" xr:uid="{82635580-3D3D-4B0B-96AF-DD8174935877}"/>
    <cellStyle name="Comma 4 2 4 6 3 4 2" xfId="22821" xr:uid="{6B7C67D2-CB4C-42F0-A071-E7C6AF65722E}"/>
    <cellStyle name="Comma 4 2 4 6 3 5" xfId="14939" xr:uid="{21B86AF9-CE3F-4F88-ABB6-C1000093C6B5}"/>
    <cellStyle name="Comma 4 2 4 6 3 6" xfId="4399" xr:uid="{43052D1B-255D-4ECD-AA5E-FCB05451B89B}"/>
    <cellStyle name="Comma 4 2 4 6 4" xfId="7030" xr:uid="{A27544B5-41F0-405C-8D3E-D1D091255741}"/>
    <cellStyle name="Comma 4 2 4 6 4 2" xfId="17564" xr:uid="{9ACF9D3B-69B2-42D4-B5AF-73C65F944B51}"/>
    <cellStyle name="Comma 4 2 4 6 5" xfId="9658" xr:uid="{61DA2326-FD78-4B60-9A3C-2ADA9487A260}"/>
    <cellStyle name="Comma 4 2 4 6 5 2" xfId="20192" xr:uid="{CB5EB6D3-CE16-43CD-8A4C-84029513F3F2}"/>
    <cellStyle name="Comma 4 2 4 6 6" xfId="12285" xr:uid="{AC908A08-9FC1-4CB5-B004-F33B97F28F0D}"/>
    <cellStyle name="Comma 4 2 4 6 6 2" xfId="22819" xr:uid="{9747E998-00CE-4541-B4FA-3F05CA6E03BF}"/>
    <cellStyle name="Comma 4 2 4 6 7" xfId="14937" xr:uid="{953D5A77-3317-4CA3-8D5C-8E8A899A47BF}"/>
    <cellStyle name="Comma 4 2 4 6 8" xfId="4397" xr:uid="{74288515-B89D-48C8-9E1B-73F67500DDEC}"/>
    <cellStyle name="Comma 4 2 4 7" xfId="1668" xr:uid="{00000000-0005-0000-0000-0000E8060000}"/>
    <cellStyle name="Comma 4 2 4 7 2" xfId="1669" xr:uid="{00000000-0005-0000-0000-0000E9060000}"/>
    <cellStyle name="Comma 4 2 4 7 2 2" xfId="7034" xr:uid="{9D4860C8-89C5-44A4-927F-78740CBF31DC}"/>
    <cellStyle name="Comma 4 2 4 7 2 2 2" xfId="17568" xr:uid="{0F7A0526-516B-4C85-A979-F07564758F03}"/>
    <cellStyle name="Comma 4 2 4 7 2 3" xfId="9662" xr:uid="{832C9172-6B31-4EAF-B6A9-58CCE91F5F5B}"/>
    <cellStyle name="Comma 4 2 4 7 2 3 2" xfId="20196" xr:uid="{53B124D9-3B69-44F0-A5A9-D8C131E9CB39}"/>
    <cellStyle name="Comma 4 2 4 7 2 4" xfId="12289" xr:uid="{30A67620-4453-4C5B-AAC0-C15E409C370B}"/>
    <cellStyle name="Comma 4 2 4 7 2 4 2" xfId="22823" xr:uid="{51DCE661-3BB1-453F-B671-9D7714BA62CE}"/>
    <cellStyle name="Comma 4 2 4 7 2 5" xfId="14941" xr:uid="{AEC8FE5A-C9EA-4984-AD8D-811828A17F70}"/>
    <cellStyle name="Comma 4 2 4 7 2 6" xfId="4401" xr:uid="{B1627B35-B9CB-4972-B807-77283452429A}"/>
    <cellStyle name="Comma 4 2 4 7 3" xfId="7033" xr:uid="{3B954C95-2D64-443A-B504-A696FA59DAAB}"/>
    <cellStyle name="Comma 4 2 4 7 3 2" xfId="17567" xr:uid="{EA710AAD-DA93-4337-9239-673D11BD8400}"/>
    <cellStyle name="Comma 4 2 4 7 4" xfId="9661" xr:uid="{839C5688-3FDF-4D48-AE50-A5F176D363AB}"/>
    <cellStyle name="Comma 4 2 4 7 4 2" xfId="20195" xr:uid="{88B7EE7A-C47A-4441-950C-B429EC9D9BED}"/>
    <cellStyle name="Comma 4 2 4 7 5" xfId="12288" xr:uid="{B0CFDF0A-0E11-4D8E-B05C-2ADC278757AB}"/>
    <cellStyle name="Comma 4 2 4 7 5 2" xfId="22822" xr:uid="{5B31BB01-4D19-4C12-A26E-0B578A550E4E}"/>
    <cellStyle name="Comma 4 2 4 7 6" xfId="14940" xr:uid="{F0C28E7F-FAD5-4236-9B51-E7D76FF55681}"/>
    <cellStyle name="Comma 4 2 4 7 7" xfId="4400" xr:uid="{E2A14F5D-FEAB-4FB9-9F76-ED70AC33269B}"/>
    <cellStyle name="Comma 4 2 4 8" xfId="1670" xr:uid="{00000000-0005-0000-0000-0000EA060000}"/>
    <cellStyle name="Comma 4 2 4 8 2" xfId="7035" xr:uid="{8B841FA8-879A-48E1-A88A-B9FE681BA8FD}"/>
    <cellStyle name="Comma 4 2 4 8 2 2" xfId="17569" xr:uid="{69C1E4E1-871B-40BB-A1B7-6E7A455B0F95}"/>
    <cellStyle name="Comma 4 2 4 8 3" xfId="9663" xr:uid="{0886654E-0E02-4E2D-8561-09A4723A92C9}"/>
    <cellStyle name="Comma 4 2 4 8 3 2" xfId="20197" xr:uid="{B7061191-13FE-4F83-89C4-7999A39DEEC4}"/>
    <cellStyle name="Comma 4 2 4 8 4" xfId="12290" xr:uid="{2ABF3839-1850-4612-B257-B1A3A0001B78}"/>
    <cellStyle name="Comma 4 2 4 8 4 2" xfId="22824" xr:uid="{41C9FD04-4C20-4616-9773-7F914805E22A}"/>
    <cellStyle name="Comma 4 2 4 8 5" xfId="14942" xr:uid="{BD65C1B5-4776-4602-82AD-617948E03084}"/>
    <cellStyle name="Comma 4 2 4 8 6" xfId="4402" xr:uid="{5CEDBCD5-B2FC-4BAD-8763-0DD6D4673B19}"/>
    <cellStyle name="Comma 4 2 4 9" xfId="1671" xr:uid="{00000000-0005-0000-0000-0000EB060000}"/>
    <cellStyle name="Comma 4 2 4 9 2" xfId="7036" xr:uid="{FE7E6628-968F-4A94-A721-15ECFEB51361}"/>
    <cellStyle name="Comma 4 2 4 9 2 2" xfId="17570" xr:uid="{F2B64868-5FD0-4F48-8876-30F8ABC56421}"/>
    <cellStyle name="Comma 4 2 4 9 3" xfId="9664" xr:uid="{E9CDE85E-7ED8-4196-97B3-E04EB28EA424}"/>
    <cellStyle name="Comma 4 2 4 9 3 2" xfId="20198" xr:uid="{3658CDC5-EF10-4954-979E-F666B0B3BC05}"/>
    <cellStyle name="Comma 4 2 4 9 4" xfId="12291" xr:uid="{8928F5FA-439B-40D9-8670-22582B4B25A6}"/>
    <cellStyle name="Comma 4 2 4 9 4 2" xfId="22825" xr:uid="{42EF465F-113F-463D-9082-23B9077FC1D9}"/>
    <cellStyle name="Comma 4 2 4 9 5" xfId="14943" xr:uid="{690F7E07-0835-4BD1-B9F7-12177D951EBE}"/>
    <cellStyle name="Comma 4 2 4 9 6" xfId="4403" xr:uid="{DC38CB83-980C-40F7-8FF7-E82789F58736}"/>
    <cellStyle name="Comma 4 2 5" xfId="82" xr:uid="{00000000-0005-0000-0000-0000EC060000}"/>
    <cellStyle name="Comma 4 2 5 10" xfId="10713" xr:uid="{21508DB4-BFEF-457E-BBF6-DBE2DD04C709}"/>
    <cellStyle name="Comma 4 2 5 10 2" xfId="21247" xr:uid="{54F07A20-6CBB-4D6C-9957-479FFD45F7BB}"/>
    <cellStyle name="Comma 4 2 5 11" xfId="13365" xr:uid="{F2C08177-A734-4C56-8000-F5FF7C425A41}"/>
    <cellStyle name="Comma 4 2 5 12" xfId="2825" xr:uid="{30EAE535-2393-49E8-8514-E286564A1545}"/>
    <cellStyle name="Comma 4 2 5 2" xfId="136" xr:uid="{00000000-0005-0000-0000-0000ED060000}"/>
    <cellStyle name="Comma 4 2 5 2 2" xfId="1674" xr:uid="{00000000-0005-0000-0000-0000EE060000}"/>
    <cellStyle name="Comma 4 2 5 2 2 2" xfId="7039" xr:uid="{7209D1EB-28B2-4731-A484-A797B6EDFF9B}"/>
    <cellStyle name="Comma 4 2 5 2 2 2 2" xfId="17573" xr:uid="{B0678815-D454-4816-94F8-016772A6C9CC}"/>
    <cellStyle name="Comma 4 2 5 2 2 3" xfId="9667" xr:uid="{E869D9C1-DD25-432C-97B2-173CF5E1D2F9}"/>
    <cellStyle name="Comma 4 2 5 2 2 3 2" xfId="20201" xr:uid="{ACD60E91-0FF2-49BE-8FC7-836E51F4C59C}"/>
    <cellStyle name="Comma 4 2 5 2 2 4" xfId="12294" xr:uid="{8E2D9896-B10C-40BF-913E-6D666B365B9F}"/>
    <cellStyle name="Comma 4 2 5 2 2 4 2" xfId="22828" xr:uid="{6775AA12-8A8F-40A6-82AE-87CD26E79BFB}"/>
    <cellStyle name="Comma 4 2 5 2 2 5" xfId="14946" xr:uid="{FC98B0BC-EC50-45E9-A76E-9AF082162BA7}"/>
    <cellStyle name="Comma 4 2 5 2 2 6" xfId="4406" xr:uid="{931D5E9D-9F62-4AFE-BB71-4A21951BC23B}"/>
    <cellStyle name="Comma 4 2 5 2 3" xfId="2712" xr:uid="{00000000-0005-0000-0000-0000EF060000}"/>
    <cellStyle name="Comma 4 2 5 2 3 2" xfId="8031" xr:uid="{691FAEFC-4EFF-4F3A-B790-C871214FDE5F}"/>
    <cellStyle name="Comma 4 2 5 2 3 2 2" xfId="18565" xr:uid="{ED4FD27D-6E72-4237-BF48-74793B77B949}"/>
    <cellStyle name="Comma 4 2 5 2 3 3" xfId="10659" xr:uid="{E2BA35D9-0F1A-4A70-A446-588269F2C980}"/>
    <cellStyle name="Comma 4 2 5 2 3 3 2" xfId="21193" xr:uid="{B8CD56DF-6E5E-4142-815E-FA423F097FFE}"/>
    <cellStyle name="Comma 4 2 5 2 3 4" xfId="13286" xr:uid="{49C84A71-D1E6-4AFE-A1EB-12A51E48B6C7}"/>
    <cellStyle name="Comma 4 2 5 2 3 4 2" xfId="23820" xr:uid="{5B8E695A-C09D-4967-835C-51A8102F31B2}"/>
    <cellStyle name="Comma 4 2 5 2 3 5" xfId="15938" xr:uid="{10C7ECEC-6F89-4306-AF06-38F53FD1FEA1}"/>
    <cellStyle name="Comma 4 2 5 2 3 6" xfId="5399" xr:uid="{16F7E0BE-C318-454C-8C7D-3AB47CD9C51A}"/>
    <cellStyle name="Comma 4 2 5 2 4" xfId="1673" xr:uid="{00000000-0005-0000-0000-0000F0060000}"/>
    <cellStyle name="Comma 4 2 5 2 4 2" xfId="7038" xr:uid="{F41F817F-C7CB-4E77-AA8C-FB7A899D2DEB}"/>
    <cellStyle name="Comma 4 2 5 2 4 2 2" xfId="17572" xr:uid="{81E1924C-7123-4636-AB0C-DB4487AF8C72}"/>
    <cellStyle name="Comma 4 2 5 2 4 3" xfId="9666" xr:uid="{8963D2F3-11F8-43F8-9E17-1442B451F285}"/>
    <cellStyle name="Comma 4 2 5 2 4 3 2" xfId="20200" xr:uid="{F294E175-7872-454A-ACF2-2C7355170FA3}"/>
    <cellStyle name="Comma 4 2 5 2 4 4" xfId="12293" xr:uid="{9B8527A3-054B-4552-96DB-3E0E23C4B4DD}"/>
    <cellStyle name="Comma 4 2 5 2 4 4 2" xfId="22827" xr:uid="{33701159-DFA3-482A-BB72-9E868C7A4270}"/>
    <cellStyle name="Comma 4 2 5 2 4 5" xfId="14945" xr:uid="{90E3164A-593A-4B33-8943-89442F05047C}"/>
    <cellStyle name="Comma 4 2 5 2 4 6" xfId="4405" xr:uid="{96D8F3EE-0CB6-4B36-A554-06EC60F197B8}"/>
    <cellStyle name="Comma 4 2 5 2 5" xfId="5512" xr:uid="{806B43C6-11A5-4E28-81D0-D200BE83A9E7}"/>
    <cellStyle name="Comma 4 2 5 2 5 2" xfId="16046" xr:uid="{5394EE19-D545-417A-A859-32D054603FC5}"/>
    <cellStyle name="Comma 4 2 5 2 6" xfId="8140" xr:uid="{D16C5845-3769-43B6-A4BB-36F998456862}"/>
    <cellStyle name="Comma 4 2 5 2 6 2" xfId="18674" xr:uid="{01D8A827-5D69-470F-BF87-942BC6C28CA3}"/>
    <cellStyle name="Comma 4 2 5 2 7" xfId="10767" xr:uid="{07F971A7-A0C7-42A5-AD8C-581B4551E9DE}"/>
    <cellStyle name="Comma 4 2 5 2 7 2" xfId="21301" xr:uid="{D8F9D1AB-F826-4318-B9ED-A68C9FEE0D9F}"/>
    <cellStyle name="Comma 4 2 5 2 8" xfId="13419" xr:uid="{FBA57A14-470A-49FE-972D-A622F54AE85C}"/>
    <cellStyle name="Comma 4 2 5 2 9" xfId="2879" xr:uid="{645E3529-3699-4FA1-AB83-7B8FCF187876}"/>
    <cellStyle name="Comma 4 2 5 3" xfId="1675" xr:uid="{00000000-0005-0000-0000-0000F1060000}"/>
    <cellStyle name="Comma 4 2 5 3 2" xfId="7040" xr:uid="{4F75CB73-C9E2-4D10-A441-39B501811E0C}"/>
    <cellStyle name="Comma 4 2 5 3 2 2" xfId="17574" xr:uid="{5A4F40C6-6812-4607-80AF-7E3576E3D58C}"/>
    <cellStyle name="Comma 4 2 5 3 3" xfId="9668" xr:uid="{940FDCEC-D4D3-49F2-8360-E21779346000}"/>
    <cellStyle name="Comma 4 2 5 3 3 2" xfId="20202" xr:uid="{246C9E28-804A-44C1-88AF-7BCAE7F0C8A7}"/>
    <cellStyle name="Comma 4 2 5 3 4" xfId="12295" xr:uid="{899D71A9-38AA-4EC4-9CD7-BBA435F02C45}"/>
    <cellStyle name="Comma 4 2 5 3 4 2" xfId="22829" xr:uid="{99480F21-D344-41C3-B094-7DB6DAEDEE1C}"/>
    <cellStyle name="Comma 4 2 5 3 5" xfId="14947" xr:uid="{C3288684-AA70-4CC1-86C7-3D274656C837}"/>
    <cellStyle name="Comma 4 2 5 3 6" xfId="4407" xr:uid="{55A90A49-3445-42E8-88EE-D8198E0F023A}"/>
    <cellStyle name="Comma 4 2 5 4" xfId="1676" xr:uid="{00000000-0005-0000-0000-0000F2060000}"/>
    <cellStyle name="Comma 4 2 5 4 2" xfId="7041" xr:uid="{986D7175-A269-427F-BAB3-565A85200258}"/>
    <cellStyle name="Comma 4 2 5 4 2 2" xfId="17575" xr:uid="{EA757D05-890E-4F34-BF8D-3C4CDDE9641C}"/>
    <cellStyle name="Comma 4 2 5 4 3" xfId="9669" xr:uid="{963283FD-827D-4774-B1AC-6A1ECA3281F9}"/>
    <cellStyle name="Comma 4 2 5 4 3 2" xfId="20203" xr:uid="{882BFE2F-E7DF-43AB-8611-EABA099F29B0}"/>
    <cellStyle name="Comma 4 2 5 4 4" xfId="12296" xr:uid="{45E2DC27-6B4D-4C02-8A39-E09FC9164C2A}"/>
    <cellStyle name="Comma 4 2 5 4 4 2" xfId="22830" xr:uid="{647DB4C9-D9F2-4CA9-92E7-53420E8CFC4B}"/>
    <cellStyle name="Comma 4 2 5 4 5" xfId="14948" xr:uid="{9BDB6D1A-788C-4CC9-B4FF-52C67C5FF0FB}"/>
    <cellStyle name="Comma 4 2 5 4 6" xfId="4408" xr:uid="{283E9251-3F8C-4C57-A7B5-B110799CAAFA}"/>
    <cellStyle name="Comma 4 2 5 5" xfId="2599" xr:uid="{00000000-0005-0000-0000-0000F3060000}"/>
    <cellStyle name="Comma 4 2 5 5 2" xfId="7923" xr:uid="{C4A14A7E-9BB2-43C1-9782-3F4457956E42}"/>
    <cellStyle name="Comma 4 2 5 5 2 2" xfId="18457" xr:uid="{87332B93-0859-4BD4-BA00-265433A5B88C}"/>
    <cellStyle name="Comma 4 2 5 5 3" xfId="10551" xr:uid="{042470F0-248E-4F0F-ABC8-1FBF4D3D7FF2}"/>
    <cellStyle name="Comma 4 2 5 5 3 2" xfId="21085" xr:uid="{BCE287C1-0D1B-439C-ACA6-199FF5E25E08}"/>
    <cellStyle name="Comma 4 2 5 5 4" xfId="13178" xr:uid="{48685552-0037-4935-B994-1C37B19308A5}"/>
    <cellStyle name="Comma 4 2 5 5 4 2" xfId="23712" xr:uid="{AC7CCEA0-BEFB-42EE-A1AD-F72A12B38F5B}"/>
    <cellStyle name="Comma 4 2 5 5 5" xfId="15830" xr:uid="{DE6A73E6-6EB1-4A87-BFDF-EFF7147642D4}"/>
    <cellStyle name="Comma 4 2 5 5 6" xfId="5291" xr:uid="{AAFB01F1-5C34-4C54-919D-69DDE575A149}"/>
    <cellStyle name="Comma 4 2 5 6" xfId="2658" xr:uid="{00000000-0005-0000-0000-0000F4060000}"/>
    <cellStyle name="Comma 4 2 5 6 2" xfId="7977" xr:uid="{3FF431A1-824A-471D-A8E8-721F0F250ED1}"/>
    <cellStyle name="Comma 4 2 5 6 2 2" xfId="18511" xr:uid="{9A14B3A5-4F03-4024-A3F2-D76C6D73A4B0}"/>
    <cellStyle name="Comma 4 2 5 6 3" xfId="10605" xr:uid="{9B991E42-A0CD-4BF0-B7B7-B222BE84F8BB}"/>
    <cellStyle name="Comma 4 2 5 6 3 2" xfId="21139" xr:uid="{348165FB-930D-44AA-90E6-0C85CC50EEF1}"/>
    <cellStyle name="Comma 4 2 5 6 4" xfId="13232" xr:uid="{39F46533-5C6B-4A06-9047-411C217E238C}"/>
    <cellStyle name="Comma 4 2 5 6 4 2" xfId="23766" xr:uid="{7D6FDB4E-390C-4A65-A08C-07996C19FB6B}"/>
    <cellStyle name="Comma 4 2 5 6 5" xfId="15884" xr:uid="{4FC28C84-C69C-4ED1-909B-DD31D7C306D8}"/>
    <cellStyle name="Comma 4 2 5 6 6" xfId="5345" xr:uid="{D56EAAF7-C662-43C6-836C-C786E9B2432A}"/>
    <cellStyle name="Comma 4 2 5 7" xfId="1672" xr:uid="{00000000-0005-0000-0000-0000F5060000}"/>
    <cellStyle name="Comma 4 2 5 7 2" xfId="7037" xr:uid="{80597109-940D-4675-88A5-1030D496318C}"/>
    <cellStyle name="Comma 4 2 5 7 2 2" xfId="17571" xr:uid="{3BEA36EC-B17A-453C-953F-D4ADEDE134D8}"/>
    <cellStyle name="Comma 4 2 5 7 3" xfId="9665" xr:uid="{3FD334AF-DB6A-48AB-8C28-0DE102B3CA98}"/>
    <cellStyle name="Comma 4 2 5 7 3 2" xfId="20199" xr:uid="{BA5A0725-B874-4A64-ABC2-ECA89F2E122B}"/>
    <cellStyle name="Comma 4 2 5 7 4" xfId="12292" xr:uid="{D8800932-9215-4F0C-B0A1-D845B3CCC69F}"/>
    <cellStyle name="Comma 4 2 5 7 4 2" xfId="22826" xr:uid="{9D91C68D-0076-4D01-90C5-4C0362370A1B}"/>
    <cellStyle name="Comma 4 2 5 7 5" xfId="14944" xr:uid="{7C52C754-D271-48A8-ABD9-FBA11D088B36}"/>
    <cellStyle name="Comma 4 2 5 7 6" xfId="4404" xr:uid="{C8A9E374-2B11-4E1B-B368-358ED231D1E1}"/>
    <cellStyle name="Comma 4 2 5 8" xfId="5458" xr:uid="{A68C1B10-5BAC-4B40-926B-234617A496DC}"/>
    <cellStyle name="Comma 4 2 5 8 2" xfId="15992" xr:uid="{689F882B-BEA5-4865-9943-8E5600F35B13}"/>
    <cellStyle name="Comma 4 2 5 9" xfId="8086" xr:uid="{747BAA29-C122-43C7-AD13-12E885873DDE}"/>
    <cellStyle name="Comma 4 2 5 9 2" xfId="18620" xr:uid="{24E2F4AD-5B9C-4EE5-B259-A1DEA6FE32B1}"/>
    <cellStyle name="Comma 4 2 6" xfId="109" xr:uid="{00000000-0005-0000-0000-0000F6060000}"/>
    <cellStyle name="Comma 4 2 6 10" xfId="13392" xr:uid="{21443065-CDB3-47B5-9ED9-EE54902356BB}"/>
    <cellStyle name="Comma 4 2 6 11" xfId="2852" xr:uid="{DBEB87FB-A5A5-4A14-AA03-F3A37058BCF1}"/>
    <cellStyle name="Comma 4 2 6 2" xfId="1678" xr:uid="{00000000-0005-0000-0000-0000F7060000}"/>
    <cellStyle name="Comma 4 2 6 2 2" xfId="1679" xr:uid="{00000000-0005-0000-0000-0000F8060000}"/>
    <cellStyle name="Comma 4 2 6 2 2 2" xfId="7044" xr:uid="{258F8204-ED81-4A9D-A708-4F911EE5A5C1}"/>
    <cellStyle name="Comma 4 2 6 2 2 2 2" xfId="17578" xr:uid="{B01710EE-00F7-467A-AAE6-53CF1682E15E}"/>
    <cellStyle name="Comma 4 2 6 2 2 3" xfId="9672" xr:uid="{DA69E3CD-EE77-4162-A4BB-E901264ED2CA}"/>
    <cellStyle name="Comma 4 2 6 2 2 3 2" xfId="20206" xr:uid="{8DC89CC9-89C4-477F-AD5C-27D0F344269B}"/>
    <cellStyle name="Comma 4 2 6 2 2 4" xfId="12299" xr:uid="{C9148CA2-F9DB-40A8-B730-14C09A1D351F}"/>
    <cellStyle name="Comma 4 2 6 2 2 4 2" xfId="22833" xr:uid="{453A15A8-DF9F-4224-A5E9-D2E78E5E8B2D}"/>
    <cellStyle name="Comma 4 2 6 2 2 5" xfId="14951" xr:uid="{3A19DB6F-BD64-4B91-9A34-BE5BD61D6FE4}"/>
    <cellStyle name="Comma 4 2 6 2 2 6" xfId="4411" xr:uid="{AB132C81-0F1E-4892-B1ED-5E3C9971ACE0}"/>
    <cellStyle name="Comma 4 2 6 2 3" xfId="7043" xr:uid="{C1E50316-B623-4CEC-89DC-B71423D7F725}"/>
    <cellStyle name="Comma 4 2 6 2 3 2" xfId="17577" xr:uid="{2171DF14-BAE9-49BD-9727-CA8ED39B7A3D}"/>
    <cellStyle name="Comma 4 2 6 2 4" xfId="9671" xr:uid="{59D0A86B-3119-497F-AA35-4FA644D4347D}"/>
    <cellStyle name="Comma 4 2 6 2 4 2" xfId="20205" xr:uid="{D7E04413-7F9B-41B9-8117-5C1F14E4A0F6}"/>
    <cellStyle name="Comma 4 2 6 2 5" xfId="12298" xr:uid="{52738486-0699-432F-8EB5-3762B2FCE8B7}"/>
    <cellStyle name="Comma 4 2 6 2 5 2" xfId="22832" xr:uid="{FEB2B203-2CD2-4F3D-A357-176FB54AC6E4}"/>
    <cellStyle name="Comma 4 2 6 2 6" xfId="14950" xr:uid="{6863C8AA-62A0-4E7D-8826-21ED8A1E7E93}"/>
    <cellStyle name="Comma 4 2 6 2 7" xfId="4410" xr:uid="{9B01C1E7-2076-42BC-8715-38D4187F727B}"/>
    <cellStyle name="Comma 4 2 6 3" xfId="1680" xr:uid="{00000000-0005-0000-0000-0000F9060000}"/>
    <cellStyle name="Comma 4 2 6 3 2" xfId="7045" xr:uid="{36F5D8B0-EBB5-4BBA-8CFB-4C36B0F1D915}"/>
    <cellStyle name="Comma 4 2 6 3 2 2" xfId="17579" xr:uid="{9A450042-6893-4C16-9D49-DD188E49C928}"/>
    <cellStyle name="Comma 4 2 6 3 3" xfId="9673" xr:uid="{9D841312-C7E0-46A3-B1B8-05990111C72B}"/>
    <cellStyle name="Comma 4 2 6 3 3 2" xfId="20207" xr:uid="{863B5206-0596-4C62-AA71-029C18CAD326}"/>
    <cellStyle name="Comma 4 2 6 3 4" xfId="12300" xr:uid="{9F2479DE-2011-4261-A84C-D04A6233F283}"/>
    <cellStyle name="Comma 4 2 6 3 4 2" xfId="22834" xr:uid="{AA691218-3685-414A-8173-8C0DB61B3909}"/>
    <cellStyle name="Comma 4 2 6 3 5" xfId="14952" xr:uid="{F43398EC-5CC8-4BAF-A016-50799C474299}"/>
    <cellStyle name="Comma 4 2 6 3 6" xfId="4412" xr:uid="{687B63BB-A020-473F-8C1E-FDF63DD50FC6}"/>
    <cellStyle name="Comma 4 2 6 4" xfId="1681" xr:uid="{00000000-0005-0000-0000-0000FA060000}"/>
    <cellStyle name="Comma 4 2 6 4 2" xfId="7046" xr:uid="{8F6FD182-B6A9-43F5-8C1B-8D0B9FFA1F8B}"/>
    <cellStyle name="Comma 4 2 6 4 2 2" xfId="17580" xr:uid="{DF0E799E-4C03-45A1-B9C0-EFBB9AA026B8}"/>
    <cellStyle name="Comma 4 2 6 4 3" xfId="9674" xr:uid="{1487D9EB-B53F-4557-B339-219AAF221EA2}"/>
    <cellStyle name="Comma 4 2 6 4 3 2" xfId="20208" xr:uid="{3B8DCC4A-62DE-441D-B033-5E1A7AD17C50}"/>
    <cellStyle name="Comma 4 2 6 4 4" xfId="12301" xr:uid="{9E0EB554-3ACC-45A6-8E20-F633B1706AA5}"/>
    <cellStyle name="Comma 4 2 6 4 4 2" xfId="22835" xr:uid="{6D213CE7-0D1C-4D86-97F7-5E8D020FEA9D}"/>
    <cellStyle name="Comma 4 2 6 4 5" xfId="14953" xr:uid="{C2ECDC8C-5AD8-4087-A387-B56929226E5A}"/>
    <cellStyle name="Comma 4 2 6 4 6" xfId="4413" xr:uid="{32AB9DD0-039D-496E-AF65-F32F27644021}"/>
    <cellStyle name="Comma 4 2 6 5" xfId="2685" xr:uid="{00000000-0005-0000-0000-0000FB060000}"/>
    <cellStyle name="Comma 4 2 6 5 2" xfId="8004" xr:uid="{5EF10116-2125-4062-8743-ABA26E49609B}"/>
    <cellStyle name="Comma 4 2 6 5 2 2" xfId="18538" xr:uid="{1DE949E7-A855-49A0-A5BA-6995D0F735B8}"/>
    <cellStyle name="Comma 4 2 6 5 3" xfId="10632" xr:uid="{EEA66D67-7CDC-4847-BD03-B0BE1534A689}"/>
    <cellStyle name="Comma 4 2 6 5 3 2" xfId="21166" xr:uid="{1D0EBA98-98A4-4263-A4AC-FD7AF529BF12}"/>
    <cellStyle name="Comma 4 2 6 5 4" xfId="13259" xr:uid="{8B840888-3B59-4E58-960F-2BE5909726C7}"/>
    <cellStyle name="Comma 4 2 6 5 4 2" xfId="23793" xr:uid="{952779CA-105C-40EE-AA3D-F7EB1A6B02B4}"/>
    <cellStyle name="Comma 4 2 6 5 5" xfId="15911" xr:uid="{CE9662CC-81EA-4255-9D1A-E44D6B701198}"/>
    <cellStyle name="Comma 4 2 6 5 6" xfId="5372" xr:uid="{B84C4FDD-EBF1-48C4-B0EC-B1D484A4D724}"/>
    <cellStyle name="Comma 4 2 6 6" xfId="1677" xr:uid="{00000000-0005-0000-0000-0000FC060000}"/>
    <cellStyle name="Comma 4 2 6 6 2" xfId="7042" xr:uid="{91CED2B3-4053-45E9-8AC8-6E4F25BBDBFB}"/>
    <cellStyle name="Comma 4 2 6 6 2 2" xfId="17576" xr:uid="{AD68990E-C81F-4042-8AFC-4A4FF62D9B89}"/>
    <cellStyle name="Comma 4 2 6 6 3" xfId="9670" xr:uid="{B93E6164-7A00-423C-B2C5-567B9BEBA97D}"/>
    <cellStyle name="Comma 4 2 6 6 3 2" xfId="20204" xr:uid="{9FDFE03C-7091-4D23-9AA4-D91AEDAF7ECF}"/>
    <cellStyle name="Comma 4 2 6 6 4" xfId="12297" xr:uid="{A6C16813-5EEC-44B7-A634-AA3993525038}"/>
    <cellStyle name="Comma 4 2 6 6 4 2" xfId="22831" xr:uid="{8228F108-77A7-4600-B051-7AB5F9A50D81}"/>
    <cellStyle name="Comma 4 2 6 6 5" xfId="14949" xr:uid="{99A84037-172A-4DDC-8E30-E06AEDA385D2}"/>
    <cellStyle name="Comma 4 2 6 6 6" xfId="4409" xr:uid="{4D32758D-43D5-4CDD-AE4F-81656C0B514D}"/>
    <cellStyle name="Comma 4 2 6 7" xfId="5485" xr:uid="{E4BD51CE-2CB1-4C04-A3D3-12004C3AD274}"/>
    <cellStyle name="Comma 4 2 6 7 2" xfId="16019" xr:uid="{5DE0B185-2A79-4738-B606-C075118D9656}"/>
    <cellStyle name="Comma 4 2 6 8" xfId="8113" xr:uid="{5A337E99-4E99-44AB-8AB3-318427549C52}"/>
    <cellStyle name="Comma 4 2 6 8 2" xfId="18647" xr:uid="{D7D6AF97-3EB9-427B-83E6-BEA2C1507FB3}"/>
    <cellStyle name="Comma 4 2 6 9" xfId="10740" xr:uid="{5A2A7CC4-156B-495B-B5A0-5BF48FBD3A79}"/>
    <cellStyle name="Comma 4 2 6 9 2" xfId="21274" xr:uid="{88F6BD5A-B7B6-4565-B2EC-896E134E7EFA}"/>
    <cellStyle name="Comma 4 2 7" xfId="1682" xr:uid="{00000000-0005-0000-0000-0000FD060000}"/>
    <cellStyle name="Comma 4 2 7 2" xfId="1683" xr:uid="{00000000-0005-0000-0000-0000FE060000}"/>
    <cellStyle name="Comma 4 2 7 2 2" xfId="1684" xr:uid="{00000000-0005-0000-0000-0000FF060000}"/>
    <cellStyle name="Comma 4 2 7 2 2 2" xfId="7049" xr:uid="{E6EF49C9-68AF-4056-AF81-B5B0DE688EC2}"/>
    <cellStyle name="Comma 4 2 7 2 2 2 2" xfId="17583" xr:uid="{6A33AAAB-B933-478F-94D8-1AE00B2C00FF}"/>
    <cellStyle name="Comma 4 2 7 2 2 3" xfId="9677" xr:uid="{EAF18724-BC33-421B-93E9-C685BD0CA1E0}"/>
    <cellStyle name="Comma 4 2 7 2 2 3 2" xfId="20211" xr:uid="{A6C954CA-98BC-46F2-89FA-6A4EE51AE9F2}"/>
    <cellStyle name="Comma 4 2 7 2 2 4" xfId="12304" xr:uid="{AE47BDE2-37B4-4FD3-BA24-2DD6751E55E1}"/>
    <cellStyle name="Comma 4 2 7 2 2 4 2" xfId="22838" xr:uid="{D847A0A3-E958-4300-B2D4-EE827ADF7CD8}"/>
    <cellStyle name="Comma 4 2 7 2 2 5" xfId="14956" xr:uid="{DEA82E75-09E4-44E0-91D0-6A8E5E5D486F}"/>
    <cellStyle name="Comma 4 2 7 2 2 6" xfId="4416" xr:uid="{A9F371A5-8D88-42B7-AFAA-253BB9B1F558}"/>
    <cellStyle name="Comma 4 2 7 2 3" xfId="7048" xr:uid="{0A3FC992-B9BA-4EC5-B722-A97ACE977C5E}"/>
    <cellStyle name="Comma 4 2 7 2 3 2" xfId="17582" xr:uid="{0A721567-B6D8-4389-B320-18879A018D55}"/>
    <cellStyle name="Comma 4 2 7 2 4" xfId="9676" xr:uid="{6F2F6E16-7408-497C-A57D-6C69D50A9074}"/>
    <cellStyle name="Comma 4 2 7 2 4 2" xfId="20210" xr:uid="{2D182C40-4DAF-41A1-8DAB-6F52301161BF}"/>
    <cellStyle name="Comma 4 2 7 2 5" xfId="12303" xr:uid="{5EA3158B-D8CF-4D3F-B23E-6EE406F9EDFB}"/>
    <cellStyle name="Comma 4 2 7 2 5 2" xfId="22837" xr:uid="{BA5A124B-0EC0-46A3-8107-49B43B384390}"/>
    <cellStyle name="Comma 4 2 7 2 6" xfId="14955" xr:uid="{1952FF3D-3FA2-43AD-9D78-879F34DE7B57}"/>
    <cellStyle name="Comma 4 2 7 2 7" xfId="4415" xr:uid="{29254351-1E3F-4D25-93A5-0FD9EBBD99AF}"/>
    <cellStyle name="Comma 4 2 7 3" xfId="1685" xr:uid="{00000000-0005-0000-0000-000000070000}"/>
    <cellStyle name="Comma 4 2 7 3 2" xfId="7050" xr:uid="{8AF807AE-E501-4486-A78C-EE8FF5D230BE}"/>
    <cellStyle name="Comma 4 2 7 3 2 2" xfId="17584" xr:uid="{3A2ACCC9-2DA6-485E-B724-7DF8A620851A}"/>
    <cellStyle name="Comma 4 2 7 3 3" xfId="9678" xr:uid="{0DA901D6-A0C1-4ABF-B97C-3F5222D6B987}"/>
    <cellStyle name="Comma 4 2 7 3 3 2" xfId="20212" xr:uid="{09630FFA-58F7-436C-9DFF-A93C4CDC78B5}"/>
    <cellStyle name="Comma 4 2 7 3 4" xfId="12305" xr:uid="{F766DC3E-7013-4453-B75D-5227637182BA}"/>
    <cellStyle name="Comma 4 2 7 3 4 2" xfId="22839" xr:uid="{98EB55BA-23ED-4DA8-89B5-59F8B6344E58}"/>
    <cellStyle name="Comma 4 2 7 3 5" xfId="14957" xr:uid="{F16114A3-D517-48AE-9802-ACCC9E3E7748}"/>
    <cellStyle name="Comma 4 2 7 3 6" xfId="4417" xr:uid="{A021DD3C-5C52-425F-B869-AF6FCE51C099}"/>
    <cellStyle name="Comma 4 2 7 4" xfId="1686" xr:uid="{00000000-0005-0000-0000-000001070000}"/>
    <cellStyle name="Comma 4 2 7 4 2" xfId="7051" xr:uid="{47E3AC97-C759-4A8F-BDCA-8AF36EA8D3B4}"/>
    <cellStyle name="Comma 4 2 7 4 2 2" xfId="17585" xr:uid="{D8AA36F4-9189-46FE-AF69-B3A95D8DC907}"/>
    <cellStyle name="Comma 4 2 7 4 3" xfId="9679" xr:uid="{D3981EDC-0492-48B1-B01D-9414332580D0}"/>
    <cellStyle name="Comma 4 2 7 4 3 2" xfId="20213" xr:uid="{7A3816C8-B33A-4E64-B2CC-A8BD32F606DE}"/>
    <cellStyle name="Comma 4 2 7 4 4" xfId="12306" xr:uid="{3A0872EF-36A9-432D-A937-C640B5B06829}"/>
    <cellStyle name="Comma 4 2 7 4 4 2" xfId="22840" xr:uid="{B392C270-AB23-44F2-AA7C-7BD3ECFF0FB4}"/>
    <cellStyle name="Comma 4 2 7 4 5" xfId="14958" xr:uid="{894CD0CB-41DB-4A49-AA5B-FCD04B5F084F}"/>
    <cellStyle name="Comma 4 2 7 4 6" xfId="4418" xr:uid="{4F02EE9C-5AD0-4B22-9205-7EC613881AE1}"/>
    <cellStyle name="Comma 4 2 7 5" xfId="7047" xr:uid="{61B7C2D3-F746-4128-9FAE-D03F14C83851}"/>
    <cellStyle name="Comma 4 2 7 5 2" xfId="17581" xr:uid="{600ABC91-8810-429A-A017-ED070934306B}"/>
    <cellStyle name="Comma 4 2 7 6" xfId="9675" xr:uid="{AE65CFC9-22B0-48BF-8DDC-F5E4C38A0E1A}"/>
    <cellStyle name="Comma 4 2 7 6 2" xfId="20209" xr:uid="{DE0BBA5E-CFFD-45B2-BABE-F6F6C11CFEEF}"/>
    <cellStyle name="Comma 4 2 7 7" xfId="12302" xr:uid="{3C64753A-06F5-41D2-8A5A-13BF438C7342}"/>
    <cellStyle name="Comma 4 2 7 7 2" xfId="22836" xr:uid="{3F6E85CB-61C4-4CE3-9805-4A0FCE31E7C7}"/>
    <cellStyle name="Comma 4 2 7 8" xfId="14954" xr:uid="{0CCEAB12-93DA-4940-AD98-8CBE24FB400A}"/>
    <cellStyle name="Comma 4 2 7 9" xfId="4414" xr:uid="{04D52154-CABB-4B39-963A-D0E520AF8293}"/>
    <cellStyle name="Comma 4 2 8" xfId="1687" xr:uid="{00000000-0005-0000-0000-000002070000}"/>
    <cellStyle name="Comma 4 2 8 2" xfId="1688" xr:uid="{00000000-0005-0000-0000-000003070000}"/>
    <cellStyle name="Comma 4 2 8 2 2" xfId="1689" xr:uid="{00000000-0005-0000-0000-000004070000}"/>
    <cellStyle name="Comma 4 2 8 2 2 2" xfId="7054" xr:uid="{7408E503-99C5-47F9-8973-7C6D618C0AEB}"/>
    <cellStyle name="Comma 4 2 8 2 2 2 2" xfId="17588" xr:uid="{864EFC2B-C7FD-45B7-A0BE-016725A77C2F}"/>
    <cellStyle name="Comma 4 2 8 2 2 3" xfId="9682" xr:uid="{187B9061-2056-47BF-BC83-786F6723EE65}"/>
    <cellStyle name="Comma 4 2 8 2 2 3 2" xfId="20216" xr:uid="{367CB9EC-8FEF-42D0-AF62-9D0EAD34EA60}"/>
    <cellStyle name="Comma 4 2 8 2 2 4" xfId="12309" xr:uid="{E84ED828-F2BF-4731-9237-6F6330505D24}"/>
    <cellStyle name="Comma 4 2 8 2 2 4 2" xfId="22843" xr:uid="{9F97F066-9B19-45C2-A7A3-5704EA277E6E}"/>
    <cellStyle name="Comma 4 2 8 2 2 5" xfId="14961" xr:uid="{A11D7847-F3D3-4647-B374-8EFF8B7A60AB}"/>
    <cellStyle name="Comma 4 2 8 2 2 6" xfId="4421" xr:uid="{E0BC5C6B-A4C9-47C9-B21D-94D141ADE6B4}"/>
    <cellStyle name="Comma 4 2 8 2 3" xfId="7053" xr:uid="{EC9E51FE-0F6C-4D3E-8562-A41D565477A4}"/>
    <cellStyle name="Comma 4 2 8 2 3 2" xfId="17587" xr:uid="{A51627F7-81F1-403C-AF8A-77E1CCDEE80B}"/>
    <cellStyle name="Comma 4 2 8 2 4" xfId="9681" xr:uid="{1FD9E07E-2077-434E-99FF-E9EAF137A9FE}"/>
    <cellStyle name="Comma 4 2 8 2 4 2" xfId="20215" xr:uid="{48CBD9E0-14B5-4189-A517-851D806A8DB0}"/>
    <cellStyle name="Comma 4 2 8 2 5" xfId="12308" xr:uid="{BBB5A849-8E76-415F-89BB-CDCCA049158B}"/>
    <cellStyle name="Comma 4 2 8 2 5 2" xfId="22842" xr:uid="{E018095D-9A3E-4C81-84F2-A8C6A757A926}"/>
    <cellStyle name="Comma 4 2 8 2 6" xfId="14960" xr:uid="{CF3F986D-B7D0-442F-9104-EFB8D756F822}"/>
    <cellStyle name="Comma 4 2 8 2 7" xfId="4420" xr:uid="{A0C791F8-460F-442F-AF13-1E19B6CFBB30}"/>
    <cellStyle name="Comma 4 2 8 3" xfId="1690" xr:uid="{00000000-0005-0000-0000-000005070000}"/>
    <cellStyle name="Comma 4 2 8 3 2" xfId="7055" xr:uid="{7A55D8B3-A9C8-4955-874F-37270DDF2B8A}"/>
    <cellStyle name="Comma 4 2 8 3 2 2" xfId="17589" xr:uid="{90B9FF47-ACA0-4D49-A1FE-E49ABCE7EC8E}"/>
    <cellStyle name="Comma 4 2 8 3 3" xfId="9683" xr:uid="{53E5B363-BF49-4DD8-A7E8-7A3A6E139EE6}"/>
    <cellStyle name="Comma 4 2 8 3 3 2" xfId="20217" xr:uid="{37B5079B-BA5D-4053-82AF-5C111B0D4462}"/>
    <cellStyle name="Comma 4 2 8 3 4" xfId="12310" xr:uid="{FB4C3167-55D4-4258-8951-F0C9B91F11AA}"/>
    <cellStyle name="Comma 4 2 8 3 4 2" xfId="22844" xr:uid="{C2F37794-8DC0-4CC9-9EC8-EB20C08933FF}"/>
    <cellStyle name="Comma 4 2 8 3 5" xfId="14962" xr:uid="{A4AF4EB1-7965-4427-A408-3D6ADC7769BC}"/>
    <cellStyle name="Comma 4 2 8 3 6" xfId="4422" xr:uid="{98001F83-8EE6-477B-8F94-5292B2725527}"/>
    <cellStyle name="Comma 4 2 8 4" xfId="1691" xr:uid="{00000000-0005-0000-0000-000006070000}"/>
    <cellStyle name="Comma 4 2 8 4 2" xfId="7056" xr:uid="{B1EE2C76-3C41-4824-A492-EDD9D1641BA9}"/>
    <cellStyle name="Comma 4 2 8 4 2 2" xfId="17590" xr:uid="{F8B21BD9-8260-40CC-819F-090797DB92A3}"/>
    <cellStyle name="Comma 4 2 8 4 3" xfId="9684" xr:uid="{0FC97C77-8898-4ACF-B869-F1F5AC2724DE}"/>
    <cellStyle name="Comma 4 2 8 4 3 2" xfId="20218" xr:uid="{4045ECC0-31E5-4A5D-B6DB-8D98006AB328}"/>
    <cellStyle name="Comma 4 2 8 4 4" xfId="12311" xr:uid="{253C32FD-68F1-438C-988F-05694688100B}"/>
    <cellStyle name="Comma 4 2 8 4 4 2" xfId="22845" xr:uid="{82A64969-F980-4258-A1CD-40DC8426C595}"/>
    <cellStyle name="Comma 4 2 8 4 5" xfId="14963" xr:uid="{44B53D31-C1F7-4F90-970B-346FC21D8265}"/>
    <cellStyle name="Comma 4 2 8 4 6" xfId="4423" xr:uid="{7DD7B5CB-D139-4928-B01C-D538C1899AA3}"/>
    <cellStyle name="Comma 4 2 8 5" xfId="7052" xr:uid="{A77507C3-40A8-4290-96B9-AB08CAB17872}"/>
    <cellStyle name="Comma 4 2 8 5 2" xfId="17586" xr:uid="{F28F8EBF-8584-4AA4-B3AE-52920F958332}"/>
    <cellStyle name="Comma 4 2 8 6" xfId="9680" xr:uid="{02D3D584-5F27-47CA-B68A-830DF85E9B3A}"/>
    <cellStyle name="Comma 4 2 8 6 2" xfId="20214" xr:uid="{79D7154E-9F43-4F70-9353-43A188AD52E8}"/>
    <cellStyle name="Comma 4 2 8 7" xfId="12307" xr:uid="{815F0064-489F-47AD-A577-5EB7D5D35834}"/>
    <cellStyle name="Comma 4 2 8 7 2" xfId="22841" xr:uid="{6E1AF3A5-E3C9-486E-A690-EF14CE47F92F}"/>
    <cellStyle name="Comma 4 2 8 8" xfId="14959" xr:uid="{95CD5E5B-7CA1-440F-AB7B-A0A463E17911}"/>
    <cellStyle name="Comma 4 2 8 9" xfId="4419" xr:uid="{8E9A538C-F911-4D09-91C0-896B2C9838C9}"/>
    <cellStyle name="Comma 4 2 9" xfId="1692" xr:uid="{00000000-0005-0000-0000-000007070000}"/>
    <cellStyle name="Comma 4 2 9 2" xfId="1693" xr:uid="{00000000-0005-0000-0000-000008070000}"/>
    <cellStyle name="Comma 4 2 9 2 2" xfId="7058" xr:uid="{8450EA31-A4F1-4F8B-80E2-AFD75881346E}"/>
    <cellStyle name="Comma 4 2 9 2 2 2" xfId="17592" xr:uid="{ADDA2DD7-FE55-46AE-A362-88DDB43D41D6}"/>
    <cellStyle name="Comma 4 2 9 2 3" xfId="9686" xr:uid="{B4478801-10FC-48B3-9AB4-804373E6E34F}"/>
    <cellStyle name="Comma 4 2 9 2 3 2" xfId="20220" xr:uid="{46C21798-E25D-4FC5-928D-2174316D16B2}"/>
    <cellStyle name="Comma 4 2 9 2 4" xfId="12313" xr:uid="{4118970E-13F8-4563-82B8-BFE73E2712FD}"/>
    <cellStyle name="Comma 4 2 9 2 4 2" xfId="22847" xr:uid="{8E0D21E2-E305-4CBE-89A8-A09FFFC92EC1}"/>
    <cellStyle name="Comma 4 2 9 2 5" xfId="14965" xr:uid="{96FC1C6A-B129-49D5-8341-502563E0F2C3}"/>
    <cellStyle name="Comma 4 2 9 2 6" xfId="4425" xr:uid="{ACB22C72-1E5E-4F93-94BA-40DC7BAB1E5E}"/>
    <cellStyle name="Comma 4 2 9 3" xfId="1694" xr:uid="{00000000-0005-0000-0000-000009070000}"/>
    <cellStyle name="Comma 4 2 9 3 2" xfId="7059" xr:uid="{0FA82698-B612-4157-A5FB-A645D3C2FDB0}"/>
    <cellStyle name="Comma 4 2 9 3 2 2" xfId="17593" xr:uid="{3422320C-BE4B-47A3-AE3D-F50AF0927FAF}"/>
    <cellStyle name="Comma 4 2 9 3 3" xfId="9687" xr:uid="{EA933B99-4195-4DDD-ADEF-129507A2B39A}"/>
    <cellStyle name="Comma 4 2 9 3 3 2" xfId="20221" xr:uid="{A33BFC39-B5E9-46E5-B753-D8D4E87C848F}"/>
    <cellStyle name="Comma 4 2 9 3 4" xfId="12314" xr:uid="{38C188E0-AA8E-42E6-86D5-3094AA1AD717}"/>
    <cellStyle name="Comma 4 2 9 3 4 2" xfId="22848" xr:uid="{6BCF480C-C16F-4429-ADBF-CD2AB3D0258C}"/>
    <cellStyle name="Comma 4 2 9 3 5" xfId="14966" xr:uid="{40625625-449E-405D-AC54-592573A06996}"/>
    <cellStyle name="Comma 4 2 9 3 6" xfId="4426" xr:uid="{DD3155AF-4896-4EFF-8080-AD02D7E59257}"/>
    <cellStyle name="Comma 4 2 9 4" xfId="7057" xr:uid="{C84C2778-C83F-4472-969C-2FD174A7919C}"/>
    <cellStyle name="Comma 4 2 9 4 2" xfId="17591" xr:uid="{4422639C-6B88-43B1-BA98-D1C3E33245FB}"/>
    <cellStyle name="Comma 4 2 9 5" xfId="9685" xr:uid="{13BE8513-D919-4A69-A17C-5E3EA723584B}"/>
    <cellStyle name="Comma 4 2 9 5 2" xfId="20219" xr:uid="{CC6BB236-425A-4FBE-886A-BBCD066725C5}"/>
    <cellStyle name="Comma 4 2 9 6" xfId="12312" xr:uid="{CF595200-1D5F-4572-B2A6-66DA274EA884}"/>
    <cellStyle name="Comma 4 2 9 6 2" xfId="22846" xr:uid="{B00EADBD-B4AB-40EA-B0CA-BBEFA31824FD}"/>
    <cellStyle name="Comma 4 2 9 7" xfId="14964" xr:uid="{7A004C7D-1650-4323-8000-3DB583541C83}"/>
    <cellStyle name="Comma 4 2 9 8" xfId="4424" xr:uid="{F65C5ADE-2CCF-411A-B9CC-9799C7E4676C}"/>
    <cellStyle name="Comma 4 20" xfId="13320" xr:uid="{0486AE8C-C782-4CC0-ACFF-70AF4513B4F5}"/>
    <cellStyle name="Comma 4 21" xfId="2822" xr:uid="{5841D094-3D2D-44FF-BBA0-8025DB70CF5B}"/>
    <cellStyle name="Comma 4 3" xfId="133" xr:uid="{00000000-0005-0000-0000-00000A070000}"/>
    <cellStyle name="Comma 4 3 10" xfId="1696" xr:uid="{00000000-0005-0000-0000-00000B070000}"/>
    <cellStyle name="Comma 4 3 10 2" xfId="7061" xr:uid="{214F78A8-CB02-4F8A-BFA5-9D03E8224BD5}"/>
    <cellStyle name="Comma 4 3 10 2 2" xfId="17595" xr:uid="{CEE1DF14-96A7-4A5C-895A-FBC21CFC5852}"/>
    <cellStyle name="Comma 4 3 10 3" xfId="9689" xr:uid="{033EC817-83A7-4D5E-A969-1764F539B083}"/>
    <cellStyle name="Comma 4 3 10 3 2" xfId="20223" xr:uid="{C3439F5B-D261-4064-A985-CBD18EE8D811}"/>
    <cellStyle name="Comma 4 3 10 4" xfId="12316" xr:uid="{66C38903-FF57-4C96-955E-C8C543FEB379}"/>
    <cellStyle name="Comma 4 3 10 4 2" xfId="22850" xr:uid="{73908EC7-D956-49EF-A87B-6CD6E8270096}"/>
    <cellStyle name="Comma 4 3 10 5" xfId="14968" xr:uid="{B619F902-5BDE-48E5-BF88-799B7770A255}"/>
    <cellStyle name="Comma 4 3 10 6" xfId="4428" xr:uid="{E37943D0-D4FA-47FD-A95D-32B1A635F4B8}"/>
    <cellStyle name="Comma 4 3 11" xfId="2709" xr:uid="{00000000-0005-0000-0000-00000C070000}"/>
    <cellStyle name="Comma 4 3 11 2" xfId="8028" xr:uid="{F57DE311-CEFB-4F18-B6CB-7F88EDB80E4A}"/>
    <cellStyle name="Comma 4 3 11 2 2" xfId="18562" xr:uid="{EABB1FAE-9810-4F08-9F3A-288AEEF23018}"/>
    <cellStyle name="Comma 4 3 11 3" xfId="10656" xr:uid="{B71483CD-EE43-4884-A011-18F20B10C486}"/>
    <cellStyle name="Comma 4 3 11 3 2" xfId="21190" xr:uid="{4F22F61F-0D37-43E3-BC9E-99AA5D5B271D}"/>
    <cellStyle name="Comma 4 3 11 4" xfId="13283" xr:uid="{E37C1883-609A-4DC5-8193-4E047C3B9E9B}"/>
    <cellStyle name="Comma 4 3 11 4 2" xfId="23817" xr:uid="{4A4C80D4-29F1-41F6-BCDB-158EDF79A189}"/>
    <cellStyle name="Comma 4 3 11 5" xfId="15935" xr:uid="{0B563D29-2650-42F5-AD0B-131CFB27A001}"/>
    <cellStyle name="Comma 4 3 11 6" xfId="5396" xr:uid="{27CFDBED-266D-4732-B7D7-0DD6A80C4F97}"/>
    <cellStyle name="Comma 4 3 12" xfId="1695" xr:uid="{00000000-0005-0000-0000-00000D070000}"/>
    <cellStyle name="Comma 4 3 12 2" xfId="7060" xr:uid="{91A73DCD-4AF8-48C4-AA36-439932FE6815}"/>
    <cellStyle name="Comma 4 3 12 2 2" xfId="17594" xr:uid="{A4098B78-AACE-444D-BFBA-5117C19AD279}"/>
    <cellStyle name="Comma 4 3 12 3" xfId="9688" xr:uid="{DC1CB806-F14B-48A3-968C-B409F27197B9}"/>
    <cellStyle name="Comma 4 3 12 3 2" xfId="20222" xr:uid="{497A7EB5-DCBC-4AC7-8E93-201BE552F94C}"/>
    <cellStyle name="Comma 4 3 12 4" xfId="12315" xr:uid="{D251EB7B-FC8F-4448-8F1A-B9780A03052C}"/>
    <cellStyle name="Comma 4 3 12 4 2" xfId="22849" xr:uid="{EE5673CB-D1ED-4F87-A4FF-80559D5ADA95}"/>
    <cellStyle name="Comma 4 3 12 5" xfId="14967" xr:uid="{1D332185-DAA8-4D72-8AC0-2B06B850B1BE}"/>
    <cellStyle name="Comma 4 3 12 6" xfId="4427" xr:uid="{8CA66C27-1C2B-4EA2-895E-DFB5B2A3ECA0}"/>
    <cellStyle name="Comma 4 3 13" xfId="5509" xr:uid="{7ABF8A88-D00F-4798-A893-E6DEC0992314}"/>
    <cellStyle name="Comma 4 3 13 2" xfId="16043" xr:uid="{F3576428-6B27-4142-911C-1564002C2C4F}"/>
    <cellStyle name="Comma 4 3 14" xfId="8137" xr:uid="{FFE1C376-1EE1-48D1-A52D-2BA90DEF767D}"/>
    <cellStyle name="Comma 4 3 14 2" xfId="18671" xr:uid="{EFACD451-AB5F-47E1-93B2-5C9288DD5160}"/>
    <cellStyle name="Comma 4 3 15" xfId="10764" xr:uid="{A3223DAD-124D-4F6E-B6A8-020920766D5B}"/>
    <cellStyle name="Comma 4 3 15 2" xfId="21298" xr:uid="{98393563-6C37-4A03-A4FB-FB2AD90D923A}"/>
    <cellStyle name="Comma 4 3 16" xfId="13416" xr:uid="{A3FF029B-D95F-45D1-B14B-C1B7A5DA1062}"/>
    <cellStyle name="Comma 4 3 17" xfId="2876" xr:uid="{790382A0-C8DC-400F-B197-83FF8BD97E29}"/>
    <cellStyle name="Comma 4 3 2" xfId="1697" xr:uid="{00000000-0005-0000-0000-00000E070000}"/>
    <cellStyle name="Comma 4 3 2 10" xfId="7062" xr:uid="{1F19212C-1E37-4816-B037-BC5B7D531A37}"/>
    <cellStyle name="Comma 4 3 2 10 2" xfId="17596" xr:uid="{82682A84-AE30-4D67-8A09-FBDB83E3C83B}"/>
    <cellStyle name="Comma 4 3 2 11" xfId="9690" xr:uid="{E8B34831-DB42-485F-A4B3-56F85AF020A7}"/>
    <cellStyle name="Comma 4 3 2 11 2" xfId="20224" xr:uid="{8DB6AB60-E34A-49DD-A60B-B2F8C3F6D56F}"/>
    <cellStyle name="Comma 4 3 2 12" xfId="12317" xr:uid="{112D4828-FE2D-462A-AA07-E508F5CEAD8C}"/>
    <cellStyle name="Comma 4 3 2 12 2" xfId="22851" xr:uid="{38CE3800-3FCA-4549-96C6-1ED9309B9109}"/>
    <cellStyle name="Comma 4 3 2 13" xfId="14969" xr:uid="{3EB000B4-BEF1-4D61-8F4C-539CD0FA7972}"/>
    <cellStyle name="Comma 4 3 2 14" xfId="4429" xr:uid="{6158CF80-155E-41C8-A326-F0538B9786DF}"/>
    <cellStyle name="Comma 4 3 2 2" xfId="1698" xr:uid="{00000000-0005-0000-0000-00000F070000}"/>
    <cellStyle name="Comma 4 3 2 2 2" xfId="1699" xr:uid="{00000000-0005-0000-0000-000010070000}"/>
    <cellStyle name="Comma 4 3 2 2 2 2" xfId="1700" xr:uid="{00000000-0005-0000-0000-000011070000}"/>
    <cellStyle name="Comma 4 3 2 2 2 2 2" xfId="7065" xr:uid="{D5DEAA1F-68A3-4AB9-A38C-4715C34DED22}"/>
    <cellStyle name="Comma 4 3 2 2 2 2 2 2" xfId="17599" xr:uid="{67BD4CB7-5A5E-45FB-AD44-590F59BFB6FB}"/>
    <cellStyle name="Comma 4 3 2 2 2 2 3" xfId="9693" xr:uid="{EA2FB901-2050-4BBD-AAF1-9E8BC27D7CFA}"/>
    <cellStyle name="Comma 4 3 2 2 2 2 3 2" xfId="20227" xr:uid="{C8183208-28A9-4C13-B3F4-8DDA0BA5D6E7}"/>
    <cellStyle name="Comma 4 3 2 2 2 2 4" xfId="12320" xr:uid="{232B5E8E-88E2-4145-9512-14E34D79A60E}"/>
    <cellStyle name="Comma 4 3 2 2 2 2 4 2" xfId="22854" xr:uid="{5F5AF5E6-F303-4F2D-999B-733AB59F94BB}"/>
    <cellStyle name="Comma 4 3 2 2 2 2 5" xfId="14972" xr:uid="{402E81A3-834F-4B5B-A52D-95D61A96CBBE}"/>
    <cellStyle name="Comma 4 3 2 2 2 2 6" xfId="4432" xr:uid="{DB2FB62C-E686-4419-8DD3-085D59DE7812}"/>
    <cellStyle name="Comma 4 3 2 2 2 3" xfId="7064" xr:uid="{AE9FCAB6-17C7-4F63-B1DC-88460B1920E2}"/>
    <cellStyle name="Comma 4 3 2 2 2 3 2" xfId="17598" xr:uid="{7B86966D-2A43-41CD-9EFB-083AE1239495}"/>
    <cellStyle name="Comma 4 3 2 2 2 4" xfId="9692" xr:uid="{4E278AD6-F9CD-4811-A3F9-4E037D6AD998}"/>
    <cellStyle name="Comma 4 3 2 2 2 4 2" xfId="20226" xr:uid="{43095142-01C0-4440-9359-AB0C6278E07C}"/>
    <cellStyle name="Comma 4 3 2 2 2 5" xfId="12319" xr:uid="{66F8024B-3AB0-417B-83D8-9EB516E6D040}"/>
    <cellStyle name="Comma 4 3 2 2 2 5 2" xfId="22853" xr:uid="{6F03B665-C232-43AA-B242-B24B8A89C1EB}"/>
    <cellStyle name="Comma 4 3 2 2 2 6" xfId="14971" xr:uid="{5C6EEAF0-8CBC-4A3D-8270-0228B56B7901}"/>
    <cellStyle name="Comma 4 3 2 2 2 7" xfId="4431" xr:uid="{E51AC493-4310-488B-A245-542A585C86D9}"/>
    <cellStyle name="Comma 4 3 2 2 3" xfId="1701" xr:uid="{00000000-0005-0000-0000-000012070000}"/>
    <cellStyle name="Comma 4 3 2 2 3 2" xfId="7066" xr:uid="{BDFB8D34-FBD4-44AF-B77F-D64C07B1BF09}"/>
    <cellStyle name="Comma 4 3 2 2 3 2 2" xfId="17600" xr:uid="{0B9FFC89-C1B4-4C8F-A5E4-AED79BD3E497}"/>
    <cellStyle name="Comma 4 3 2 2 3 3" xfId="9694" xr:uid="{05358D39-F206-4A3C-B21C-A932FC15E845}"/>
    <cellStyle name="Comma 4 3 2 2 3 3 2" xfId="20228" xr:uid="{5DA783FB-E4EC-4F70-97E0-C03255B660B4}"/>
    <cellStyle name="Comma 4 3 2 2 3 4" xfId="12321" xr:uid="{18A3654D-0397-4775-9B8C-C9FC27EEEB77}"/>
    <cellStyle name="Comma 4 3 2 2 3 4 2" xfId="22855" xr:uid="{15327666-57FB-4D16-B36D-F46988FE4846}"/>
    <cellStyle name="Comma 4 3 2 2 3 5" xfId="14973" xr:uid="{89DE768F-DEA1-4423-AEE9-2D46673BF6CF}"/>
    <cellStyle name="Comma 4 3 2 2 3 6" xfId="4433" xr:uid="{D43BD14E-214A-402E-B814-474AEFE8BC4B}"/>
    <cellStyle name="Comma 4 3 2 2 4" xfId="1702" xr:uid="{00000000-0005-0000-0000-000013070000}"/>
    <cellStyle name="Comma 4 3 2 2 4 2" xfId="7067" xr:uid="{BBD39597-AC0E-42CE-B258-A957C4D207EF}"/>
    <cellStyle name="Comma 4 3 2 2 4 2 2" xfId="17601" xr:uid="{6E505C34-4C8C-4B08-B19E-8C5F82CA1DFE}"/>
    <cellStyle name="Comma 4 3 2 2 4 3" xfId="9695" xr:uid="{61FDEF63-538C-4DCA-AA1E-2AF22575B0E3}"/>
    <cellStyle name="Comma 4 3 2 2 4 3 2" xfId="20229" xr:uid="{2A995001-854E-4DBD-882D-2393AD56FE86}"/>
    <cellStyle name="Comma 4 3 2 2 4 4" xfId="12322" xr:uid="{548709BF-1577-475C-953F-9CA951319619}"/>
    <cellStyle name="Comma 4 3 2 2 4 4 2" xfId="22856" xr:uid="{69D9839E-C08F-4903-BA8F-6AF3DD1BFBC6}"/>
    <cellStyle name="Comma 4 3 2 2 4 5" xfId="14974" xr:uid="{41173B0A-2097-4B42-AF66-46DB5A98F0B9}"/>
    <cellStyle name="Comma 4 3 2 2 4 6" xfId="4434" xr:uid="{01A6D6C7-7150-484D-AEB8-39AEBFCC3A7C}"/>
    <cellStyle name="Comma 4 3 2 2 5" xfId="7063" xr:uid="{26CA0957-91F4-4B2F-A52E-BEC18C41A4BE}"/>
    <cellStyle name="Comma 4 3 2 2 5 2" xfId="17597" xr:uid="{B4EBAF0F-6DDF-49F8-B8B4-EAD0AEFDE1E8}"/>
    <cellStyle name="Comma 4 3 2 2 6" xfId="9691" xr:uid="{DC7E2AA1-0374-49A9-AEA6-5C3A1C7D3032}"/>
    <cellStyle name="Comma 4 3 2 2 6 2" xfId="20225" xr:uid="{EC507DFB-7FB4-422E-9A44-FFF126551FF6}"/>
    <cellStyle name="Comma 4 3 2 2 7" xfId="12318" xr:uid="{C90BA943-5794-402F-AD7C-29F97DA830B5}"/>
    <cellStyle name="Comma 4 3 2 2 7 2" xfId="22852" xr:uid="{483B75C0-65FB-4C58-B0D7-BA24142A85F0}"/>
    <cellStyle name="Comma 4 3 2 2 8" xfId="14970" xr:uid="{751373CC-1A5C-4C57-86A6-DF74BE85EAD3}"/>
    <cellStyle name="Comma 4 3 2 2 9" xfId="4430" xr:uid="{7BA9CBEA-4E5A-4C28-8CAC-2FE69CCB8B0F}"/>
    <cellStyle name="Comma 4 3 2 3" xfId="1703" xr:uid="{00000000-0005-0000-0000-000014070000}"/>
    <cellStyle name="Comma 4 3 2 3 2" xfId="1704" xr:uid="{00000000-0005-0000-0000-000015070000}"/>
    <cellStyle name="Comma 4 3 2 3 2 2" xfId="1705" xr:uid="{00000000-0005-0000-0000-000016070000}"/>
    <cellStyle name="Comma 4 3 2 3 2 2 2" xfId="7070" xr:uid="{E52EDB8F-7F97-45AD-895E-3821AFD8A173}"/>
    <cellStyle name="Comma 4 3 2 3 2 2 2 2" xfId="17604" xr:uid="{EB681E6A-CA5A-43D5-9A99-9CF86276F841}"/>
    <cellStyle name="Comma 4 3 2 3 2 2 3" xfId="9698" xr:uid="{8BD4F4A9-CA82-4723-ADF5-EC5B5824DC68}"/>
    <cellStyle name="Comma 4 3 2 3 2 2 3 2" xfId="20232" xr:uid="{E3122DBA-E431-4E01-88F8-5B963FE838B0}"/>
    <cellStyle name="Comma 4 3 2 3 2 2 4" xfId="12325" xr:uid="{CDFFA134-B120-489F-8375-7118C7A99C55}"/>
    <cellStyle name="Comma 4 3 2 3 2 2 4 2" xfId="22859" xr:uid="{6DF20D13-DDD2-49A4-9DE0-9B36152F38E9}"/>
    <cellStyle name="Comma 4 3 2 3 2 2 5" xfId="14977" xr:uid="{111C7189-AFD5-4893-9AB3-FFAD5AE5AADA}"/>
    <cellStyle name="Comma 4 3 2 3 2 2 6" xfId="4437" xr:uid="{CA46FE32-66BE-4505-9D9E-30AE2AA34F64}"/>
    <cellStyle name="Comma 4 3 2 3 2 3" xfId="7069" xr:uid="{035DF933-F7ED-4D7F-8A77-9B11E94EE390}"/>
    <cellStyle name="Comma 4 3 2 3 2 3 2" xfId="17603" xr:uid="{9C9B6514-8C0C-4D9E-A36F-20AA132DEFA8}"/>
    <cellStyle name="Comma 4 3 2 3 2 4" xfId="9697" xr:uid="{7EBE3F37-B4B4-483A-809C-B8E75C595EE0}"/>
    <cellStyle name="Comma 4 3 2 3 2 4 2" xfId="20231" xr:uid="{486148EB-F2A8-417C-84F2-3F7CA0239E46}"/>
    <cellStyle name="Comma 4 3 2 3 2 5" xfId="12324" xr:uid="{58229F76-8743-46F2-AD61-07E3B919B361}"/>
    <cellStyle name="Comma 4 3 2 3 2 5 2" xfId="22858" xr:uid="{9442E7E1-BCB5-4E70-8E6C-2662BF3BBF05}"/>
    <cellStyle name="Comma 4 3 2 3 2 6" xfId="14976" xr:uid="{94132EF6-F4E4-40F4-AC20-E8D0AACB486C}"/>
    <cellStyle name="Comma 4 3 2 3 2 7" xfId="4436" xr:uid="{AD275851-576E-42A5-A8BF-FE3082B3F0F9}"/>
    <cellStyle name="Comma 4 3 2 3 3" xfId="1706" xr:uid="{00000000-0005-0000-0000-000017070000}"/>
    <cellStyle name="Comma 4 3 2 3 3 2" xfId="7071" xr:uid="{AEB8348B-7EC1-4A96-B495-7D4B5BB609F8}"/>
    <cellStyle name="Comma 4 3 2 3 3 2 2" xfId="17605" xr:uid="{2AE4E9EB-84C5-428F-85A3-B5F0718F0E17}"/>
    <cellStyle name="Comma 4 3 2 3 3 3" xfId="9699" xr:uid="{B0085B65-1482-4F4D-A443-62E609D89980}"/>
    <cellStyle name="Comma 4 3 2 3 3 3 2" xfId="20233" xr:uid="{DE818A66-3DE0-4EB7-9D33-6F5B4B6EAB88}"/>
    <cellStyle name="Comma 4 3 2 3 3 4" xfId="12326" xr:uid="{159C96EC-906B-41D2-BCE5-11B0816FCA62}"/>
    <cellStyle name="Comma 4 3 2 3 3 4 2" xfId="22860" xr:uid="{97F6EA62-EB9F-4A3A-AF00-12E763BC5425}"/>
    <cellStyle name="Comma 4 3 2 3 3 5" xfId="14978" xr:uid="{225968F7-3457-4C42-8CB1-545AE79AFD76}"/>
    <cellStyle name="Comma 4 3 2 3 3 6" xfId="4438" xr:uid="{2C1BF278-F085-478C-8517-EDD9A9E8CF4A}"/>
    <cellStyle name="Comma 4 3 2 3 4" xfId="1707" xr:uid="{00000000-0005-0000-0000-000018070000}"/>
    <cellStyle name="Comma 4 3 2 3 4 2" xfId="7072" xr:uid="{87DF7CE3-7AE6-48A8-B27C-2B4E376D2DEB}"/>
    <cellStyle name="Comma 4 3 2 3 4 2 2" xfId="17606" xr:uid="{E5FE3C20-C30D-49A8-87DD-3301FAF52F82}"/>
    <cellStyle name="Comma 4 3 2 3 4 3" xfId="9700" xr:uid="{BF390CE6-6755-41F8-8A97-F6F786B585B5}"/>
    <cellStyle name="Comma 4 3 2 3 4 3 2" xfId="20234" xr:uid="{85788D0A-E920-4688-97AB-9B3FD013D453}"/>
    <cellStyle name="Comma 4 3 2 3 4 4" xfId="12327" xr:uid="{AE349F82-E37C-484C-918C-C56A06F1F642}"/>
    <cellStyle name="Comma 4 3 2 3 4 4 2" xfId="22861" xr:uid="{DAE7C199-5975-4C3B-86B5-B1347FD08B8C}"/>
    <cellStyle name="Comma 4 3 2 3 4 5" xfId="14979" xr:uid="{FE0E3A1C-EE75-4A47-BE8A-9BC49F236300}"/>
    <cellStyle name="Comma 4 3 2 3 4 6" xfId="4439" xr:uid="{31089801-B7EB-4BF2-A68A-A929D7EDFF39}"/>
    <cellStyle name="Comma 4 3 2 3 5" xfId="7068" xr:uid="{AD72279F-B326-4A62-9D18-0BA6DB6A5CF3}"/>
    <cellStyle name="Comma 4 3 2 3 5 2" xfId="17602" xr:uid="{1162107A-9526-46F0-B586-C8C7000E2BCC}"/>
    <cellStyle name="Comma 4 3 2 3 6" xfId="9696" xr:uid="{9A360994-4A58-485F-BC48-16E6BB7DEA63}"/>
    <cellStyle name="Comma 4 3 2 3 6 2" xfId="20230" xr:uid="{B6D8D748-4703-4FA7-B85D-DF466F5D1A44}"/>
    <cellStyle name="Comma 4 3 2 3 7" xfId="12323" xr:uid="{8895F85A-5950-4756-A8DD-05A4CC7CC87E}"/>
    <cellStyle name="Comma 4 3 2 3 7 2" xfId="22857" xr:uid="{FB40ECB0-324C-46C0-BD7C-DC315A449A08}"/>
    <cellStyle name="Comma 4 3 2 3 8" xfId="14975" xr:uid="{7DE5E8AB-054B-45D0-AB4C-119590676233}"/>
    <cellStyle name="Comma 4 3 2 3 9" xfId="4435" xr:uid="{4116CB38-B6A1-4B7B-BCE8-ECA4C7643672}"/>
    <cellStyle name="Comma 4 3 2 4" xfId="1708" xr:uid="{00000000-0005-0000-0000-000019070000}"/>
    <cellStyle name="Comma 4 3 2 4 2" xfId="1709" xr:uid="{00000000-0005-0000-0000-00001A070000}"/>
    <cellStyle name="Comma 4 3 2 4 2 2" xfId="1710" xr:uid="{00000000-0005-0000-0000-00001B070000}"/>
    <cellStyle name="Comma 4 3 2 4 2 2 2" xfId="7075" xr:uid="{D8172C92-4963-4A33-9497-AE996F78ACC4}"/>
    <cellStyle name="Comma 4 3 2 4 2 2 2 2" xfId="17609" xr:uid="{32AB0DC1-560E-4E83-87BE-77CBBF907794}"/>
    <cellStyle name="Comma 4 3 2 4 2 2 3" xfId="9703" xr:uid="{AC9A5A38-8BF1-438B-A26D-7453B8822BEB}"/>
    <cellStyle name="Comma 4 3 2 4 2 2 3 2" xfId="20237" xr:uid="{894B8256-0661-4539-8C19-E296561F2702}"/>
    <cellStyle name="Comma 4 3 2 4 2 2 4" xfId="12330" xr:uid="{811C9AC8-43C9-4BE5-A0FB-BD1AADD0CCAE}"/>
    <cellStyle name="Comma 4 3 2 4 2 2 4 2" xfId="22864" xr:uid="{58EDB888-A3C5-4DD0-AF81-6FAF67569B2F}"/>
    <cellStyle name="Comma 4 3 2 4 2 2 5" xfId="14982" xr:uid="{C60C2316-F685-4DAC-965A-6BC8D24B98C0}"/>
    <cellStyle name="Comma 4 3 2 4 2 2 6" xfId="4442" xr:uid="{C648BA2B-FAE5-41D9-BFCE-5BBD9A22B572}"/>
    <cellStyle name="Comma 4 3 2 4 2 3" xfId="7074" xr:uid="{33279265-7E79-4C07-BBD0-943259A4039E}"/>
    <cellStyle name="Comma 4 3 2 4 2 3 2" xfId="17608" xr:uid="{F60BB2A7-5A2D-4D8F-B392-FBDEB2EFCA0D}"/>
    <cellStyle name="Comma 4 3 2 4 2 4" xfId="9702" xr:uid="{87BAD186-4646-434E-A610-89BD58F2D036}"/>
    <cellStyle name="Comma 4 3 2 4 2 4 2" xfId="20236" xr:uid="{6ACF4DAD-773F-4034-8394-8CEB384A0772}"/>
    <cellStyle name="Comma 4 3 2 4 2 5" xfId="12329" xr:uid="{AC008812-CCB4-4C2E-9218-F0664B7C3A69}"/>
    <cellStyle name="Comma 4 3 2 4 2 5 2" xfId="22863" xr:uid="{DD5EE72E-38E4-44FF-9C03-A3101834B6BF}"/>
    <cellStyle name="Comma 4 3 2 4 2 6" xfId="14981" xr:uid="{67015E62-77ED-42EF-B5A5-7BA3009115CD}"/>
    <cellStyle name="Comma 4 3 2 4 2 7" xfId="4441" xr:uid="{7A9B8F27-7777-46C6-B304-51E980A40CC7}"/>
    <cellStyle name="Comma 4 3 2 4 3" xfId="1711" xr:uid="{00000000-0005-0000-0000-00001C070000}"/>
    <cellStyle name="Comma 4 3 2 4 3 2" xfId="7076" xr:uid="{141A7F3D-CD67-41EF-A491-C2211EB39A52}"/>
    <cellStyle name="Comma 4 3 2 4 3 2 2" xfId="17610" xr:uid="{496D9D79-8541-4ECD-A58E-F94233111CAA}"/>
    <cellStyle name="Comma 4 3 2 4 3 3" xfId="9704" xr:uid="{0F5F6231-7246-4632-9818-E9B385212799}"/>
    <cellStyle name="Comma 4 3 2 4 3 3 2" xfId="20238" xr:uid="{2D0BA043-0723-4097-9EDD-AE4A0CF5920F}"/>
    <cellStyle name="Comma 4 3 2 4 3 4" xfId="12331" xr:uid="{D0288501-88A4-4D84-834A-68BB65F5CA19}"/>
    <cellStyle name="Comma 4 3 2 4 3 4 2" xfId="22865" xr:uid="{198923EA-17B4-4828-AD35-BFA022BACA5B}"/>
    <cellStyle name="Comma 4 3 2 4 3 5" xfId="14983" xr:uid="{46A0E48B-CFC0-4D53-B19B-47DA49FBC959}"/>
    <cellStyle name="Comma 4 3 2 4 3 6" xfId="4443" xr:uid="{9746666E-F224-4134-865E-A76B459B044B}"/>
    <cellStyle name="Comma 4 3 2 4 4" xfId="1712" xr:uid="{00000000-0005-0000-0000-00001D070000}"/>
    <cellStyle name="Comma 4 3 2 4 4 2" xfId="7077" xr:uid="{0DF918A5-DFB3-4AF1-8D4F-8A68E9F32383}"/>
    <cellStyle name="Comma 4 3 2 4 4 2 2" xfId="17611" xr:uid="{33984A56-AD86-437F-914C-C2870B5B9FBF}"/>
    <cellStyle name="Comma 4 3 2 4 4 3" xfId="9705" xr:uid="{E5F194DA-3AA2-4F8B-B7BC-4052D2235EA0}"/>
    <cellStyle name="Comma 4 3 2 4 4 3 2" xfId="20239" xr:uid="{48E35FF7-FE17-4995-ABC2-1D856E1186A8}"/>
    <cellStyle name="Comma 4 3 2 4 4 4" xfId="12332" xr:uid="{56054E30-ACAB-4A79-9996-61F6ACF0AF74}"/>
    <cellStyle name="Comma 4 3 2 4 4 4 2" xfId="22866" xr:uid="{C201CAC2-253F-41A2-8D7F-FE9B2EF11A3D}"/>
    <cellStyle name="Comma 4 3 2 4 4 5" xfId="14984" xr:uid="{6B4F89DD-0704-4240-BF50-0593F78EEF3A}"/>
    <cellStyle name="Comma 4 3 2 4 4 6" xfId="4444" xr:uid="{A4331F48-C67A-499A-AC86-459956231A2A}"/>
    <cellStyle name="Comma 4 3 2 4 5" xfId="7073" xr:uid="{0CBC86B6-813C-46F8-B0A4-D1937BF4F95D}"/>
    <cellStyle name="Comma 4 3 2 4 5 2" xfId="17607" xr:uid="{06238858-28B3-4329-A0E5-457638C23C32}"/>
    <cellStyle name="Comma 4 3 2 4 6" xfId="9701" xr:uid="{AA45CF20-69A4-4526-B39F-D15E6D1AE081}"/>
    <cellStyle name="Comma 4 3 2 4 6 2" xfId="20235" xr:uid="{1D0BB44D-3691-49B5-AC40-76C6CDBD177D}"/>
    <cellStyle name="Comma 4 3 2 4 7" xfId="12328" xr:uid="{7A5414B6-58F8-4A16-960F-FC3F63BF2A60}"/>
    <cellStyle name="Comma 4 3 2 4 7 2" xfId="22862" xr:uid="{A8DF45C1-0ECA-4C30-B64A-ED497D71558F}"/>
    <cellStyle name="Comma 4 3 2 4 8" xfId="14980" xr:uid="{C02F716F-1CFB-4D9C-B298-D5EAD8F5866A}"/>
    <cellStyle name="Comma 4 3 2 4 9" xfId="4440" xr:uid="{0103585A-6F32-4EE5-AE4B-21142FA26C79}"/>
    <cellStyle name="Comma 4 3 2 5" xfId="1713" xr:uid="{00000000-0005-0000-0000-00001E070000}"/>
    <cellStyle name="Comma 4 3 2 5 2" xfId="1714" xr:uid="{00000000-0005-0000-0000-00001F070000}"/>
    <cellStyle name="Comma 4 3 2 5 2 2" xfId="1715" xr:uid="{00000000-0005-0000-0000-000020070000}"/>
    <cellStyle name="Comma 4 3 2 5 2 2 2" xfId="7080" xr:uid="{2E27652B-7037-46C8-B12B-43E042B780EE}"/>
    <cellStyle name="Comma 4 3 2 5 2 2 2 2" xfId="17614" xr:uid="{B98B3DD2-2116-463C-855E-9EC50A7F9F3C}"/>
    <cellStyle name="Comma 4 3 2 5 2 2 3" xfId="9708" xr:uid="{08ADB7A6-7968-4891-96CE-47D86A117B77}"/>
    <cellStyle name="Comma 4 3 2 5 2 2 3 2" xfId="20242" xr:uid="{EF0AD542-F5E9-4E28-B703-6BD0F465AC1B}"/>
    <cellStyle name="Comma 4 3 2 5 2 2 4" xfId="12335" xr:uid="{92EBCC10-7658-46EE-91B8-E5D7427A30D0}"/>
    <cellStyle name="Comma 4 3 2 5 2 2 4 2" xfId="22869" xr:uid="{E212BD24-4581-4B3E-83F6-DA04DA125491}"/>
    <cellStyle name="Comma 4 3 2 5 2 2 5" xfId="14987" xr:uid="{41F964B4-AD02-490B-9F80-95A5697CB8DD}"/>
    <cellStyle name="Comma 4 3 2 5 2 2 6" xfId="4447" xr:uid="{B88E5074-FC60-4084-B903-CECBB557B40D}"/>
    <cellStyle name="Comma 4 3 2 5 2 3" xfId="7079" xr:uid="{99CC5739-9A90-438B-8F62-8EA041FE880E}"/>
    <cellStyle name="Comma 4 3 2 5 2 3 2" xfId="17613" xr:uid="{145F5F8E-0738-46A5-AAAB-BFBC5EB7CD77}"/>
    <cellStyle name="Comma 4 3 2 5 2 4" xfId="9707" xr:uid="{5364959B-61B3-406F-8AD5-01886DA04138}"/>
    <cellStyle name="Comma 4 3 2 5 2 4 2" xfId="20241" xr:uid="{7CC9F35F-5A3F-4537-AE06-7205D927E9AD}"/>
    <cellStyle name="Comma 4 3 2 5 2 5" xfId="12334" xr:uid="{9261B1E4-6B98-40F5-9F45-7494DBB2F5B9}"/>
    <cellStyle name="Comma 4 3 2 5 2 5 2" xfId="22868" xr:uid="{769D8376-AF0D-4507-9C7B-B53C322411CA}"/>
    <cellStyle name="Comma 4 3 2 5 2 6" xfId="14986" xr:uid="{F1FF387D-28DD-4F90-99A4-7220D2B589AC}"/>
    <cellStyle name="Comma 4 3 2 5 2 7" xfId="4446" xr:uid="{65712A48-0466-44C6-82C1-6C6D738EE97B}"/>
    <cellStyle name="Comma 4 3 2 5 3" xfId="1716" xr:uid="{00000000-0005-0000-0000-000021070000}"/>
    <cellStyle name="Comma 4 3 2 5 3 2" xfId="7081" xr:uid="{611AD718-DE7A-4C0C-A2C7-D18C8D15A105}"/>
    <cellStyle name="Comma 4 3 2 5 3 2 2" xfId="17615" xr:uid="{1B9D31AA-3C41-4E49-875F-ED6CE7BD6FB2}"/>
    <cellStyle name="Comma 4 3 2 5 3 3" xfId="9709" xr:uid="{3A83BBAB-8428-489D-9C02-47517B2F807D}"/>
    <cellStyle name="Comma 4 3 2 5 3 3 2" xfId="20243" xr:uid="{0BB1B9BA-C288-420B-B82E-A20CE18AC373}"/>
    <cellStyle name="Comma 4 3 2 5 3 4" xfId="12336" xr:uid="{BA011C0C-5EB6-42C3-9D17-FE03C4D0D08A}"/>
    <cellStyle name="Comma 4 3 2 5 3 4 2" xfId="22870" xr:uid="{5B703FA3-064C-42FE-B226-55D24193EBC3}"/>
    <cellStyle name="Comma 4 3 2 5 3 5" xfId="14988" xr:uid="{EEBE2FF7-FE28-425F-A98E-86D7AADB00D6}"/>
    <cellStyle name="Comma 4 3 2 5 3 6" xfId="4448" xr:uid="{F66AA8E9-2816-42EA-90C1-EFF6494562E6}"/>
    <cellStyle name="Comma 4 3 2 5 4" xfId="1717" xr:uid="{00000000-0005-0000-0000-000022070000}"/>
    <cellStyle name="Comma 4 3 2 5 4 2" xfId="7082" xr:uid="{70448D3E-5B08-48AE-98E4-C439F5853E27}"/>
    <cellStyle name="Comma 4 3 2 5 4 2 2" xfId="17616" xr:uid="{66C46B26-AA4E-40F0-8BF5-2994B3FAC711}"/>
    <cellStyle name="Comma 4 3 2 5 4 3" xfId="9710" xr:uid="{FE7538AD-0CD5-4F1A-9D30-1E96F9C98E96}"/>
    <cellStyle name="Comma 4 3 2 5 4 3 2" xfId="20244" xr:uid="{AE2011EB-2FB2-4C9A-807E-1849888E171D}"/>
    <cellStyle name="Comma 4 3 2 5 4 4" xfId="12337" xr:uid="{B93ACDB9-E127-4D3C-AF2D-85E3CEB5DB16}"/>
    <cellStyle name="Comma 4 3 2 5 4 4 2" xfId="22871" xr:uid="{CAC8009C-CCA3-41B0-ADB6-07D4D9C70F51}"/>
    <cellStyle name="Comma 4 3 2 5 4 5" xfId="14989" xr:uid="{3994EA2E-FEB6-45E1-BD45-90BF066A971E}"/>
    <cellStyle name="Comma 4 3 2 5 4 6" xfId="4449" xr:uid="{8033A310-8C5E-4AD7-AEF1-637D3647C399}"/>
    <cellStyle name="Comma 4 3 2 5 5" xfId="7078" xr:uid="{579F3690-3377-4E8F-92CE-96952AE73F6C}"/>
    <cellStyle name="Comma 4 3 2 5 5 2" xfId="17612" xr:uid="{1C4BF1F1-2C02-4500-ABB9-E1EDBD58F319}"/>
    <cellStyle name="Comma 4 3 2 5 6" xfId="9706" xr:uid="{931123E8-3BAA-44DF-8112-4D6704DDB54F}"/>
    <cellStyle name="Comma 4 3 2 5 6 2" xfId="20240" xr:uid="{10B2972C-3450-4EC4-9827-1223F9323C49}"/>
    <cellStyle name="Comma 4 3 2 5 7" xfId="12333" xr:uid="{68C30038-A984-4CE6-A4BD-7A48ABBDD8FE}"/>
    <cellStyle name="Comma 4 3 2 5 7 2" xfId="22867" xr:uid="{4F6920EC-1A73-48E0-9D8C-22FBC4B7E3AF}"/>
    <cellStyle name="Comma 4 3 2 5 8" xfId="14985" xr:uid="{F7E1A944-A59E-4802-8E68-2B1765D015A8}"/>
    <cellStyle name="Comma 4 3 2 5 9" xfId="4445" xr:uid="{BA501B26-87E2-44B9-88B1-637F960B1E28}"/>
    <cellStyle name="Comma 4 3 2 6" xfId="1718" xr:uid="{00000000-0005-0000-0000-000023070000}"/>
    <cellStyle name="Comma 4 3 2 6 2" xfId="1719" xr:uid="{00000000-0005-0000-0000-000024070000}"/>
    <cellStyle name="Comma 4 3 2 6 2 2" xfId="7084" xr:uid="{A49678F0-E274-4D5F-9F03-521812F009E3}"/>
    <cellStyle name="Comma 4 3 2 6 2 2 2" xfId="17618" xr:uid="{7CF6A259-DDAC-431F-ACFB-62CD0C6CF5D1}"/>
    <cellStyle name="Comma 4 3 2 6 2 3" xfId="9712" xr:uid="{1285633E-3A91-457A-B756-02FDC425D402}"/>
    <cellStyle name="Comma 4 3 2 6 2 3 2" xfId="20246" xr:uid="{9663FB06-5DA7-4623-8372-08687421A6A8}"/>
    <cellStyle name="Comma 4 3 2 6 2 4" xfId="12339" xr:uid="{1C632755-0E9D-450D-8968-04CCC3F9A1B5}"/>
    <cellStyle name="Comma 4 3 2 6 2 4 2" xfId="22873" xr:uid="{4DD52363-4803-4BD0-A8A2-2A9926F54D40}"/>
    <cellStyle name="Comma 4 3 2 6 2 5" xfId="14991" xr:uid="{D6E7C99E-2D63-4A83-B848-14E75C6241D0}"/>
    <cellStyle name="Comma 4 3 2 6 2 6" xfId="4451" xr:uid="{BDCFDEF0-0D1E-484F-A4B2-EB9DE21900CF}"/>
    <cellStyle name="Comma 4 3 2 6 3" xfId="1720" xr:uid="{00000000-0005-0000-0000-000025070000}"/>
    <cellStyle name="Comma 4 3 2 6 3 2" xfId="7085" xr:uid="{E52CD5AF-5425-4F38-9869-48BF8DEF9AE7}"/>
    <cellStyle name="Comma 4 3 2 6 3 2 2" xfId="17619" xr:uid="{1DE4AC2A-6F5F-49AA-A11E-42E0EBEF0FB6}"/>
    <cellStyle name="Comma 4 3 2 6 3 3" xfId="9713" xr:uid="{5167D953-1A4D-4FE6-8AD4-E6CE599F3EC8}"/>
    <cellStyle name="Comma 4 3 2 6 3 3 2" xfId="20247" xr:uid="{5AD3C036-3E4F-432E-A3C8-979C9264BF44}"/>
    <cellStyle name="Comma 4 3 2 6 3 4" xfId="12340" xr:uid="{5A8D5F96-D8B6-4F28-8546-3C7C74CF1B37}"/>
    <cellStyle name="Comma 4 3 2 6 3 4 2" xfId="22874" xr:uid="{2C527032-6C81-40BF-8E25-4C965BD9CD01}"/>
    <cellStyle name="Comma 4 3 2 6 3 5" xfId="14992" xr:uid="{E7937EBE-D486-4481-87C2-FB092645EEB3}"/>
    <cellStyle name="Comma 4 3 2 6 3 6" xfId="4452" xr:uid="{0E4DA583-F3DD-422E-A5EE-96E7FAD99F93}"/>
    <cellStyle name="Comma 4 3 2 6 4" xfId="7083" xr:uid="{35FEE666-EAA5-44FA-8AC0-7C0DE9587CE6}"/>
    <cellStyle name="Comma 4 3 2 6 4 2" xfId="17617" xr:uid="{AAB1405D-1B9E-4D2F-8CCB-677A77FEB4C8}"/>
    <cellStyle name="Comma 4 3 2 6 5" xfId="9711" xr:uid="{BD394C60-B43A-4941-9364-167F769F6AAF}"/>
    <cellStyle name="Comma 4 3 2 6 5 2" xfId="20245" xr:uid="{0F725F5C-BA0C-42B9-8031-763383B3CE24}"/>
    <cellStyle name="Comma 4 3 2 6 6" xfId="12338" xr:uid="{7A3851BD-DFAF-4C6A-9996-824A4E6ECC77}"/>
    <cellStyle name="Comma 4 3 2 6 6 2" xfId="22872" xr:uid="{5A79ADE8-EFC1-4039-A0B2-06A63AC8B482}"/>
    <cellStyle name="Comma 4 3 2 6 7" xfId="14990" xr:uid="{5E61ED65-CB37-4760-8E70-34E3295BBBD6}"/>
    <cellStyle name="Comma 4 3 2 6 8" xfId="4450" xr:uid="{A90EAA1A-DE0D-4FB9-B4C2-91E9FE819FAE}"/>
    <cellStyle name="Comma 4 3 2 7" xfId="1721" xr:uid="{00000000-0005-0000-0000-000026070000}"/>
    <cellStyle name="Comma 4 3 2 7 2" xfId="1722" xr:uid="{00000000-0005-0000-0000-000027070000}"/>
    <cellStyle name="Comma 4 3 2 7 2 2" xfId="7087" xr:uid="{070B31CD-BA8F-4BE7-9B72-B131A5AFDC03}"/>
    <cellStyle name="Comma 4 3 2 7 2 2 2" xfId="17621" xr:uid="{ED7D5326-B360-4427-8BBE-2822A2D9DC01}"/>
    <cellStyle name="Comma 4 3 2 7 2 3" xfId="9715" xr:uid="{CD0AC61D-5411-4724-A88E-832F21D5C06D}"/>
    <cellStyle name="Comma 4 3 2 7 2 3 2" xfId="20249" xr:uid="{0F88D6AF-57F3-412F-8B21-D2D125508D1F}"/>
    <cellStyle name="Comma 4 3 2 7 2 4" xfId="12342" xr:uid="{E19034CF-F2BD-4C76-8768-D9CC29B4C7A7}"/>
    <cellStyle name="Comma 4 3 2 7 2 4 2" xfId="22876" xr:uid="{564038A0-25F5-44FF-9FDB-65A34A7F0447}"/>
    <cellStyle name="Comma 4 3 2 7 2 5" xfId="14994" xr:uid="{3AD2E713-98C5-43B2-855F-14B947784148}"/>
    <cellStyle name="Comma 4 3 2 7 2 6" xfId="4454" xr:uid="{CEA418FC-6213-446D-824A-D3D28EEF8510}"/>
    <cellStyle name="Comma 4 3 2 7 3" xfId="7086" xr:uid="{E5A092C0-E844-477C-B597-31970520BA77}"/>
    <cellStyle name="Comma 4 3 2 7 3 2" xfId="17620" xr:uid="{EACEE62B-C3EF-4C25-991F-EA446E05BE86}"/>
    <cellStyle name="Comma 4 3 2 7 4" xfId="9714" xr:uid="{5DC4A31E-3A41-4C74-B04A-6892B0D28A84}"/>
    <cellStyle name="Comma 4 3 2 7 4 2" xfId="20248" xr:uid="{06EAD13E-F623-4CC2-8DFE-336EFB79244E}"/>
    <cellStyle name="Comma 4 3 2 7 5" xfId="12341" xr:uid="{07CE00B0-E86A-4236-A759-88A0A8678C56}"/>
    <cellStyle name="Comma 4 3 2 7 5 2" xfId="22875" xr:uid="{CBAC1A20-F4C8-41D5-8CAA-0FB55F64435C}"/>
    <cellStyle name="Comma 4 3 2 7 6" xfId="14993" xr:uid="{8D9F216A-DA2E-4EB1-895A-22521BA3FDEE}"/>
    <cellStyle name="Comma 4 3 2 7 7" xfId="4453" xr:uid="{8B6E6AA0-3477-4E7F-BAAF-0427492603E2}"/>
    <cellStyle name="Comma 4 3 2 8" xfId="1723" xr:uid="{00000000-0005-0000-0000-000028070000}"/>
    <cellStyle name="Comma 4 3 2 8 2" xfId="7088" xr:uid="{B803E7DA-7EA9-4D63-922F-DEFCEC49EBC0}"/>
    <cellStyle name="Comma 4 3 2 8 2 2" xfId="17622" xr:uid="{0FC0635B-2086-4090-A40C-9AB358F7CBAD}"/>
    <cellStyle name="Comma 4 3 2 8 3" xfId="9716" xr:uid="{59C0B918-D269-48BD-9F67-AD148BE3571F}"/>
    <cellStyle name="Comma 4 3 2 8 3 2" xfId="20250" xr:uid="{FA4AEC31-632A-40F0-8404-C641BB589BD1}"/>
    <cellStyle name="Comma 4 3 2 8 4" xfId="12343" xr:uid="{7302D5A3-9ED2-4DD0-B150-94BCA2FA6CF6}"/>
    <cellStyle name="Comma 4 3 2 8 4 2" xfId="22877" xr:uid="{5AD16053-346E-4484-BDE3-AEF1E2DE5E91}"/>
    <cellStyle name="Comma 4 3 2 8 5" xfId="14995" xr:uid="{119A79A6-F6D5-4135-93E6-144D6521ED59}"/>
    <cellStyle name="Comma 4 3 2 8 6" xfId="4455" xr:uid="{083F8753-6714-4BF8-AD64-2266BD90532A}"/>
    <cellStyle name="Comma 4 3 2 9" xfId="1724" xr:uid="{00000000-0005-0000-0000-000029070000}"/>
    <cellStyle name="Comma 4 3 2 9 2" xfId="7089" xr:uid="{DDA8CCDA-176A-4835-9F56-23D33A35C4DD}"/>
    <cellStyle name="Comma 4 3 2 9 2 2" xfId="17623" xr:uid="{8ECE9B31-F07B-4AF5-8527-83019F61D4D5}"/>
    <cellStyle name="Comma 4 3 2 9 3" xfId="9717" xr:uid="{96291F5E-CBDD-4E3C-B6EB-CA3539F12085}"/>
    <cellStyle name="Comma 4 3 2 9 3 2" xfId="20251" xr:uid="{0AFD51B3-1EB9-4186-AD06-D18CBC9AC301}"/>
    <cellStyle name="Comma 4 3 2 9 4" xfId="12344" xr:uid="{BB9DB652-06DA-4E6D-B98F-2B67F2715E51}"/>
    <cellStyle name="Comma 4 3 2 9 4 2" xfId="22878" xr:uid="{EB129603-8ADF-4500-A2B8-170662C3AE4C}"/>
    <cellStyle name="Comma 4 3 2 9 5" xfId="14996" xr:uid="{D028A7CF-1283-4E20-B06C-810F123BF275}"/>
    <cellStyle name="Comma 4 3 2 9 6" xfId="4456" xr:uid="{28AEB134-E530-49BE-9F00-C443E3B48802}"/>
    <cellStyle name="Comma 4 3 3" xfId="1725" xr:uid="{00000000-0005-0000-0000-00002A070000}"/>
    <cellStyle name="Comma 4 3 3 2" xfId="1726" xr:uid="{00000000-0005-0000-0000-00002B070000}"/>
    <cellStyle name="Comma 4 3 3 2 2" xfId="1727" xr:uid="{00000000-0005-0000-0000-00002C070000}"/>
    <cellStyle name="Comma 4 3 3 2 2 2" xfId="7092" xr:uid="{4CC79EF7-C17D-4D4F-90A1-E1DF8699AD53}"/>
    <cellStyle name="Comma 4 3 3 2 2 2 2" xfId="17626" xr:uid="{CD62B30D-A334-4274-9F0D-1565D4395EA8}"/>
    <cellStyle name="Comma 4 3 3 2 2 3" xfId="9720" xr:uid="{36A7B8CB-61BC-44A2-AA9B-A9A75B083CFD}"/>
    <cellStyle name="Comma 4 3 3 2 2 3 2" xfId="20254" xr:uid="{53B97761-FE82-4C79-9768-623E54034573}"/>
    <cellStyle name="Comma 4 3 3 2 2 4" xfId="12347" xr:uid="{419A79EA-91CC-4BBB-A48B-DB108D42133F}"/>
    <cellStyle name="Comma 4 3 3 2 2 4 2" xfId="22881" xr:uid="{0E49A518-39CA-40DE-89A9-2F3F6673D8E1}"/>
    <cellStyle name="Comma 4 3 3 2 2 5" xfId="14999" xr:uid="{07D940FE-19BB-4C91-A7FA-B314311D40D4}"/>
    <cellStyle name="Comma 4 3 3 2 2 6" xfId="4459" xr:uid="{39CE769D-390D-4BE7-B781-28F1366FDFE7}"/>
    <cellStyle name="Comma 4 3 3 2 3" xfId="7091" xr:uid="{F77F71DD-4668-4D4B-80B6-61494329DED6}"/>
    <cellStyle name="Comma 4 3 3 2 3 2" xfId="17625" xr:uid="{3D2CB0C9-68E3-4957-A969-1D72893C1F4C}"/>
    <cellStyle name="Comma 4 3 3 2 4" xfId="9719" xr:uid="{A1D60CA4-BFDF-4CA1-A6FA-690DEE5B8DE9}"/>
    <cellStyle name="Comma 4 3 3 2 4 2" xfId="20253" xr:uid="{386E37FE-6F15-4066-B366-7C48CB1CFE7B}"/>
    <cellStyle name="Comma 4 3 3 2 5" xfId="12346" xr:uid="{F9F4794E-6C79-4BD5-8767-0CAB341021AB}"/>
    <cellStyle name="Comma 4 3 3 2 5 2" xfId="22880" xr:uid="{524711D0-AE28-407D-85EA-F2A0D319EAAB}"/>
    <cellStyle name="Comma 4 3 3 2 6" xfId="14998" xr:uid="{EDB68873-F987-418B-B24D-E2A5AE1BBB76}"/>
    <cellStyle name="Comma 4 3 3 2 7" xfId="4458" xr:uid="{71A81910-DC3F-4A9B-9D87-A7E2354FFAAF}"/>
    <cellStyle name="Comma 4 3 3 3" xfId="1728" xr:uid="{00000000-0005-0000-0000-00002D070000}"/>
    <cellStyle name="Comma 4 3 3 3 2" xfId="7093" xr:uid="{34544498-9739-4D5C-981D-C03D0B0A487F}"/>
    <cellStyle name="Comma 4 3 3 3 2 2" xfId="17627" xr:uid="{F3C5F34C-F588-4BAA-A643-CA50C374E2A0}"/>
    <cellStyle name="Comma 4 3 3 3 3" xfId="9721" xr:uid="{358072CE-C62A-477F-A2B7-7F2349B47F3D}"/>
    <cellStyle name="Comma 4 3 3 3 3 2" xfId="20255" xr:uid="{83CF9597-C4A5-4CCC-8D7B-23680D84C730}"/>
    <cellStyle name="Comma 4 3 3 3 4" xfId="12348" xr:uid="{193489C1-2A17-4E23-8D45-E5B914E14B5B}"/>
    <cellStyle name="Comma 4 3 3 3 4 2" xfId="22882" xr:uid="{9322D85F-AE65-4BC5-99C7-39E592A9A82F}"/>
    <cellStyle name="Comma 4 3 3 3 5" xfId="15000" xr:uid="{3C925AFD-6ED0-48A7-B9DE-35CD1F138FC8}"/>
    <cellStyle name="Comma 4 3 3 3 6" xfId="4460" xr:uid="{5F014BB3-7A0C-4202-AD87-93A40D1B1203}"/>
    <cellStyle name="Comma 4 3 3 4" xfId="1729" xr:uid="{00000000-0005-0000-0000-00002E070000}"/>
    <cellStyle name="Comma 4 3 3 4 2" xfId="7094" xr:uid="{5DD54DE1-F30C-40B9-9EDE-4119BDA4638F}"/>
    <cellStyle name="Comma 4 3 3 4 2 2" xfId="17628" xr:uid="{2AEAEAA4-35F1-40F8-982F-FAB4DD5B2A77}"/>
    <cellStyle name="Comma 4 3 3 4 3" xfId="9722" xr:uid="{31063CE5-1BAD-464B-A0CE-DF7B024795BE}"/>
    <cellStyle name="Comma 4 3 3 4 3 2" xfId="20256" xr:uid="{55A4D24E-7B64-4258-88CA-0934ABC88F92}"/>
    <cellStyle name="Comma 4 3 3 4 4" xfId="12349" xr:uid="{4832CB96-0A0C-4AF9-8F7E-3AE4A40DBD54}"/>
    <cellStyle name="Comma 4 3 3 4 4 2" xfId="22883" xr:uid="{06601593-0ABB-4967-B458-8D47F7744ABD}"/>
    <cellStyle name="Comma 4 3 3 4 5" xfId="15001" xr:uid="{A105C4C5-D9B7-47B2-A37C-28CC584A8C1C}"/>
    <cellStyle name="Comma 4 3 3 4 6" xfId="4461" xr:uid="{2E2D1544-EF84-44F7-A7CB-A50E3BAFD2CC}"/>
    <cellStyle name="Comma 4 3 3 5" xfId="7090" xr:uid="{E27DD10C-B147-4449-80E1-17B7D1081F49}"/>
    <cellStyle name="Comma 4 3 3 5 2" xfId="17624" xr:uid="{A351CED9-A76C-4E86-AB35-FD8187A510A0}"/>
    <cellStyle name="Comma 4 3 3 6" xfId="9718" xr:uid="{A49DB888-41DF-4E10-AE86-4060F345507A}"/>
    <cellStyle name="Comma 4 3 3 6 2" xfId="20252" xr:uid="{B8907292-7A29-4041-B079-886EF247F1CD}"/>
    <cellStyle name="Comma 4 3 3 7" xfId="12345" xr:uid="{7E989109-7744-4DBD-8030-B3B3D9A58A43}"/>
    <cellStyle name="Comma 4 3 3 7 2" xfId="22879" xr:uid="{3080DCF7-4338-46CB-94B5-2C21D78E7E5C}"/>
    <cellStyle name="Comma 4 3 3 8" xfId="14997" xr:uid="{1D5C9A7E-4F75-494E-895D-D69D613294F4}"/>
    <cellStyle name="Comma 4 3 3 9" xfId="4457" xr:uid="{302A7560-E919-4F2C-A3B3-C854FB4D57BC}"/>
    <cellStyle name="Comma 4 3 4" xfId="1730" xr:uid="{00000000-0005-0000-0000-00002F070000}"/>
    <cellStyle name="Comma 4 3 4 2" xfId="1731" xr:uid="{00000000-0005-0000-0000-000030070000}"/>
    <cellStyle name="Comma 4 3 4 2 2" xfId="1732" xr:uid="{00000000-0005-0000-0000-000031070000}"/>
    <cellStyle name="Comma 4 3 4 2 2 2" xfId="7097" xr:uid="{7E22999E-03EB-4A88-81FA-EC6610395C98}"/>
    <cellStyle name="Comma 4 3 4 2 2 2 2" xfId="17631" xr:uid="{75DB06C8-6FBE-482A-9759-9AD8CC62F510}"/>
    <cellStyle name="Comma 4 3 4 2 2 3" xfId="9725" xr:uid="{72BCB78D-3E2D-4A3C-96F7-FA84CCD8CA14}"/>
    <cellStyle name="Comma 4 3 4 2 2 3 2" xfId="20259" xr:uid="{05E175E3-56D5-436D-8B0B-BC2192CE8122}"/>
    <cellStyle name="Comma 4 3 4 2 2 4" xfId="12352" xr:uid="{28ED45EE-F17B-4EBA-B556-1FC17469AA14}"/>
    <cellStyle name="Comma 4 3 4 2 2 4 2" xfId="22886" xr:uid="{0B5E4A3D-10D1-4188-881A-9E2142A7651E}"/>
    <cellStyle name="Comma 4 3 4 2 2 5" xfId="15004" xr:uid="{F846E4C0-DBA1-435F-9B00-E789D5F2CF2B}"/>
    <cellStyle name="Comma 4 3 4 2 2 6" xfId="4464" xr:uid="{F9328FCA-A602-4DED-851D-D264AB345B97}"/>
    <cellStyle name="Comma 4 3 4 2 3" xfId="7096" xr:uid="{D67F8ADF-EE5B-484D-98F7-C083B716FEE5}"/>
    <cellStyle name="Comma 4 3 4 2 3 2" xfId="17630" xr:uid="{854D1FB1-2C27-4652-91F8-2F49E4CB054D}"/>
    <cellStyle name="Comma 4 3 4 2 4" xfId="9724" xr:uid="{904F82F7-2003-41EA-B875-A7EED81F05E8}"/>
    <cellStyle name="Comma 4 3 4 2 4 2" xfId="20258" xr:uid="{F9769F4C-7C57-4B39-B372-1B81E1B94A32}"/>
    <cellStyle name="Comma 4 3 4 2 5" xfId="12351" xr:uid="{C5E99BCD-BB83-48B1-B040-33B4A678AE55}"/>
    <cellStyle name="Comma 4 3 4 2 5 2" xfId="22885" xr:uid="{A81613A9-817E-4969-B3DB-FC078C0CE61C}"/>
    <cellStyle name="Comma 4 3 4 2 6" xfId="15003" xr:uid="{BF5E6D34-826E-4A14-AC0E-01F54FB5099F}"/>
    <cellStyle name="Comma 4 3 4 2 7" xfId="4463" xr:uid="{2F734A75-26F6-492A-8DAE-3078929A272A}"/>
    <cellStyle name="Comma 4 3 4 3" xfId="1733" xr:uid="{00000000-0005-0000-0000-000032070000}"/>
    <cellStyle name="Comma 4 3 4 3 2" xfId="7098" xr:uid="{47C022EB-00F5-4846-BC8A-224B5207B316}"/>
    <cellStyle name="Comma 4 3 4 3 2 2" xfId="17632" xr:uid="{D1B5354E-23D2-4CF2-ADB0-557DAF5B2BDD}"/>
    <cellStyle name="Comma 4 3 4 3 3" xfId="9726" xr:uid="{3408008E-0F13-4F5C-BBE7-851FDF64F2D2}"/>
    <cellStyle name="Comma 4 3 4 3 3 2" xfId="20260" xr:uid="{135DBF08-E680-4C64-9E44-461F92E9B435}"/>
    <cellStyle name="Comma 4 3 4 3 4" xfId="12353" xr:uid="{86915454-68B0-49A0-9DB4-27158646F654}"/>
    <cellStyle name="Comma 4 3 4 3 4 2" xfId="22887" xr:uid="{F4E8FFF8-70C8-4CD3-BB28-D54EDB9B3336}"/>
    <cellStyle name="Comma 4 3 4 3 5" xfId="15005" xr:uid="{ADCE128C-D681-4ED1-9432-F6419890C7BD}"/>
    <cellStyle name="Comma 4 3 4 3 6" xfId="4465" xr:uid="{1D833E21-99E2-438D-A021-376D4CE07D06}"/>
    <cellStyle name="Comma 4 3 4 4" xfId="1734" xr:uid="{00000000-0005-0000-0000-000033070000}"/>
    <cellStyle name="Comma 4 3 4 4 2" xfId="7099" xr:uid="{24F92C4F-BE18-4DFE-AC94-9E40586123F0}"/>
    <cellStyle name="Comma 4 3 4 4 2 2" xfId="17633" xr:uid="{A1391EB3-1132-49F1-8F9D-93B91DFAB820}"/>
    <cellStyle name="Comma 4 3 4 4 3" xfId="9727" xr:uid="{C667DF3D-3FDA-4AA0-8167-6914BB07AF41}"/>
    <cellStyle name="Comma 4 3 4 4 3 2" xfId="20261" xr:uid="{4FDB1BFF-5177-499A-894C-EA99AFB53DFF}"/>
    <cellStyle name="Comma 4 3 4 4 4" xfId="12354" xr:uid="{CE12AA85-9BE8-40C0-BDAD-4A4043C5D06C}"/>
    <cellStyle name="Comma 4 3 4 4 4 2" xfId="22888" xr:uid="{2FF7D5BC-66B4-4F74-B822-E2A4398DC82A}"/>
    <cellStyle name="Comma 4 3 4 4 5" xfId="15006" xr:uid="{44F84479-CF62-40D5-B2F4-F637284425DE}"/>
    <cellStyle name="Comma 4 3 4 4 6" xfId="4466" xr:uid="{27F100BF-84E5-4C6A-9AB0-E28ECE449B8D}"/>
    <cellStyle name="Comma 4 3 4 5" xfId="7095" xr:uid="{26EB621A-9708-4E14-AC78-99FCCE3A7452}"/>
    <cellStyle name="Comma 4 3 4 5 2" xfId="17629" xr:uid="{43BC0B85-F20E-4475-8D51-6E134D6E4F39}"/>
    <cellStyle name="Comma 4 3 4 6" xfId="9723" xr:uid="{9B09DE0C-DBA5-4020-BCF2-2E518529E28C}"/>
    <cellStyle name="Comma 4 3 4 6 2" xfId="20257" xr:uid="{5295ED16-3E25-479E-A8E4-FF75DBF3C827}"/>
    <cellStyle name="Comma 4 3 4 7" xfId="12350" xr:uid="{C007D44E-50E4-457C-8838-9251FFCA27F5}"/>
    <cellStyle name="Comma 4 3 4 7 2" xfId="22884" xr:uid="{67841FC7-C004-4F03-A626-37E6D98D0DA0}"/>
    <cellStyle name="Comma 4 3 4 8" xfId="15002" xr:uid="{7EE4E6F5-F54A-4B51-876D-A09B01289886}"/>
    <cellStyle name="Comma 4 3 4 9" xfId="4462" xr:uid="{22816E42-DB72-44C1-8E13-85B2AE1972FE}"/>
    <cellStyle name="Comma 4 3 5" xfId="1735" xr:uid="{00000000-0005-0000-0000-000034070000}"/>
    <cellStyle name="Comma 4 3 5 2" xfId="1736" xr:uid="{00000000-0005-0000-0000-000035070000}"/>
    <cellStyle name="Comma 4 3 5 2 2" xfId="1737" xr:uid="{00000000-0005-0000-0000-000036070000}"/>
    <cellStyle name="Comma 4 3 5 2 2 2" xfId="7102" xr:uid="{6579AB6B-2E4F-4A3A-BD10-F4D53F5510FB}"/>
    <cellStyle name="Comma 4 3 5 2 2 2 2" xfId="17636" xr:uid="{EDED4186-C9DA-4A25-A8D2-FF1A80C41F69}"/>
    <cellStyle name="Comma 4 3 5 2 2 3" xfId="9730" xr:uid="{A9042DA5-2ED3-4624-B218-7E4CFB208793}"/>
    <cellStyle name="Comma 4 3 5 2 2 3 2" xfId="20264" xr:uid="{7BA791F0-420A-4510-971B-E982D2896391}"/>
    <cellStyle name="Comma 4 3 5 2 2 4" xfId="12357" xr:uid="{C9140488-9FE1-4C9C-9884-AD2258A2C3A3}"/>
    <cellStyle name="Comma 4 3 5 2 2 4 2" xfId="22891" xr:uid="{153BB64D-8603-4E85-8EEB-C013F9FE5794}"/>
    <cellStyle name="Comma 4 3 5 2 2 5" xfId="15009" xr:uid="{26368E37-86FB-4F72-BB83-BE558BAD64AF}"/>
    <cellStyle name="Comma 4 3 5 2 2 6" xfId="4469" xr:uid="{30C259D2-B6CE-4B21-8B9D-9A1C1FC34130}"/>
    <cellStyle name="Comma 4 3 5 2 3" xfId="7101" xr:uid="{F4609334-1C0C-4626-B591-18532575DEB2}"/>
    <cellStyle name="Comma 4 3 5 2 3 2" xfId="17635" xr:uid="{65594BAB-7F0E-4799-BB9D-44E2A33406ED}"/>
    <cellStyle name="Comma 4 3 5 2 4" xfId="9729" xr:uid="{969256BF-6001-4E36-828F-3D03DB65763F}"/>
    <cellStyle name="Comma 4 3 5 2 4 2" xfId="20263" xr:uid="{70632BEA-36EF-4DD1-B141-8D574A2DD21B}"/>
    <cellStyle name="Comma 4 3 5 2 5" xfId="12356" xr:uid="{EAF1410D-BA16-42CD-A97C-AEA0175E70DE}"/>
    <cellStyle name="Comma 4 3 5 2 5 2" xfId="22890" xr:uid="{46E283D5-09A5-4228-9191-0591665C60D4}"/>
    <cellStyle name="Comma 4 3 5 2 6" xfId="15008" xr:uid="{6C0C293C-F309-44E9-BE72-15806FC4F0B1}"/>
    <cellStyle name="Comma 4 3 5 2 7" xfId="4468" xr:uid="{218AC758-CE69-4E50-97C6-03EDC58D668C}"/>
    <cellStyle name="Comma 4 3 5 3" xfId="1738" xr:uid="{00000000-0005-0000-0000-000037070000}"/>
    <cellStyle name="Comma 4 3 5 3 2" xfId="7103" xr:uid="{A294AEE1-59EA-4528-8C54-5413D11FB02D}"/>
    <cellStyle name="Comma 4 3 5 3 2 2" xfId="17637" xr:uid="{BC7A8177-EBB4-42EF-AAFD-BCE508709F28}"/>
    <cellStyle name="Comma 4 3 5 3 3" xfId="9731" xr:uid="{5C49A907-A87D-4AAE-A5EE-34A5A8B4690C}"/>
    <cellStyle name="Comma 4 3 5 3 3 2" xfId="20265" xr:uid="{14E06EB2-A1B2-4976-9956-F61D0018B6E0}"/>
    <cellStyle name="Comma 4 3 5 3 4" xfId="12358" xr:uid="{67625C1A-2F65-4812-BC37-67793B8AFF29}"/>
    <cellStyle name="Comma 4 3 5 3 4 2" xfId="22892" xr:uid="{4D0398A1-2831-4BE3-8561-F96A5077079B}"/>
    <cellStyle name="Comma 4 3 5 3 5" xfId="15010" xr:uid="{8CA98A60-1E05-4E13-ADD3-AF94970A7DC6}"/>
    <cellStyle name="Comma 4 3 5 3 6" xfId="4470" xr:uid="{E1C6F9E4-C239-4E35-A02B-DCD10520A17C}"/>
    <cellStyle name="Comma 4 3 5 4" xfId="1739" xr:uid="{00000000-0005-0000-0000-000038070000}"/>
    <cellStyle name="Comma 4 3 5 4 2" xfId="7104" xr:uid="{B139D338-2E71-409D-B14C-CB13CB774635}"/>
    <cellStyle name="Comma 4 3 5 4 2 2" xfId="17638" xr:uid="{DA0972BA-59E7-4B81-8CA5-DA10F0B31560}"/>
    <cellStyle name="Comma 4 3 5 4 3" xfId="9732" xr:uid="{81C19C1B-821F-47D9-9B78-38033D409C23}"/>
    <cellStyle name="Comma 4 3 5 4 3 2" xfId="20266" xr:uid="{35EAA7CD-9431-4363-8FA4-6810C87FD6F8}"/>
    <cellStyle name="Comma 4 3 5 4 4" xfId="12359" xr:uid="{73B294D4-3E3F-4C1D-BB05-1F1EEC9515D4}"/>
    <cellStyle name="Comma 4 3 5 4 4 2" xfId="22893" xr:uid="{DB8E0CAD-E391-467D-A177-078871C4BA4D}"/>
    <cellStyle name="Comma 4 3 5 4 5" xfId="15011" xr:uid="{FCD93550-0015-4782-BA30-4E815C6257D6}"/>
    <cellStyle name="Comma 4 3 5 4 6" xfId="4471" xr:uid="{B4AFDFA4-BA35-451A-8AEE-867DA48620CB}"/>
    <cellStyle name="Comma 4 3 5 5" xfId="7100" xr:uid="{6049ED0A-535A-40EB-BBED-B26EDD1A5096}"/>
    <cellStyle name="Comma 4 3 5 5 2" xfId="17634" xr:uid="{FED9695A-BB79-498F-A3B3-C28AB871C5CA}"/>
    <cellStyle name="Comma 4 3 5 6" xfId="9728" xr:uid="{B8246D15-5F9E-4DAF-A4EE-F0F86F5D7F93}"/>
    <cellStyle name="Comma 4 3 5 6 2" xfId="20262" xr:uid="{E3B3A08A-B3DB-4F61-8C22-67EDCF738302}"/>
    <cellStyle name="Comma 4 3 5 7" xfId="12355" xr:uid="{3B108349-0A89-4ABD-897F-6738E9B95CBD}"/>
    <cellStyle name="Comma 4 3 5 7 2" xfId="22889" xr:uid="{309ADE96-3DA9-4F63-82B5-764940EEDD7A}"/>
    <cellStyle name="Comma 4 3 5 8" xfId="15007" xr:uid="{E230F84C-48E0-405D-AF4F-6E3767AEF6D7}"/>
    <cellStyle name="Comma 4 3 5 9" xfId="4467" xr:uid="{BE9CE074-17F5-4B3B-BCA6-46BC8F599EE3}"/>
    <cellStyle name="Comma 4 3 6" xfId="1740" xr:uid="{00000000-0005-0000-0000-000039070000}"/>
    <cellStyle name="Comma 4 3 6 2" xfId="1741" xr:uid="{00000000-0005-0000-0000-00003A070000}"/>
    <cellStyle name="Comma 4 3 6 2 2" xfId="1742" xr:uid="{00000000-0005-0000-0000-00003B070000}"/>
    <cellStyle name="Comma 4 3 6 2 2 2" xfId="7107" xr:uid="{2FA32BA4-9BB6-474B-80E0-75047DEA9D0A}"/>
    <cellStyle name="Comma 4 3 6 2 2 2 2" xfId="17641" xr:uid="{EED73D52-8380-42A7-869C-2DDE35CEE6BF}"/>
    <cellStyle name="Comma 4 3 6 2 2 3" xfId="9735" xr:uid="{A4178E96-ECB6-4AC2-80F9-CE8C096DFD34}"/>
    <cellStyle name="Comma 4 3 6 2 2 3 2" xfId="20269" xr:uid="{62FCFC8A-3E9C-455D-AD3E-350CDA99B257}"/>
    <cellStyle name="Comma 4 3 6 2 2 4" xfId="12362" xr:uid="{5DC52CF5-31E3-4D30-856E-798217ADC87F}"/>
    <cellStyle name="Comma 4 3 6 2 2 4 2" xfId="22896" xr:uid="{83CAB4F5-F6BE-4593-A45C-66317EF61C2C}"/>
    <cellStyle name="Comma 4 3 6 2 2 5" xfId="15014" xr:uid="{165830C6-967C-494A-9279-3677181A93A4}"/>
    <cellStyle name="Comma 4 3 6 2 2 6" xfId="4474" xr:uid="{B5D225EB-E7EE-4A77-A063-84C09C9AD146}"/>
    <cellStyle name="Comma 4 3 6 2 3" xfId="7106" xr:uid="{F893374D-AD66-4ECF-8149-7AAF45A2108E}"/>
    <cellStyle name="Comma 4 3 6 2 3 2" xfId="17640" xr:uid="{5077EC2B-845F-4424-BEFC-64318335AD6E}"/>
    <cellStyle name="Comma 4 3 6 2 4" xfId="9734" xr:uid="{F35EA828-ABAF-4E29-930A-C95A28137386}"/>
    <cellStyle name="Comma 4 3 6 2 4 2" xfId="20268" xr:uid="{5CCB8998-04E9-47E2-864D-31207330CE9D}"/>
    <cellStyle name="Comma 4 3 6 2 5" xfId="12361" xr:uid="{6F1A982C-2099-45A7-A03B-6A1F092B2B88}"/>
    <cellStyle name="Comma 4 3 6 2 5 2" xfId="22895" xr:uid="{52088E8C-CED5-4DA8-B3F3-CB48A8AE8A21}"/>
    <cellStyle name="Comma 4 3 6 2 6" xfId="15013" xr:uid="{3D607E1E-00BA-407C-8524-7F959947FE46}"/>
    <cellStyle name="Comma 4 3 6 2 7" xfId="4473" xr:uid="{38F03E73-7CB5-451C-B955-7E17EBEB5E83}"/>
    <cellStyle name="Comma 4 3 6 3" xfId="1743" xr:uid="{00000000-0005-0000-0000-00003C070000}"/>
    <cellStyle name="Comma 4 3 6 3 2" xfId="7108" xr:uid="{66229996-897A-4B9F-8B57-3842EA71F763}"/>
    <cellStyle name="Comma 4 3 6 3 2 2" xfId="17642" xr:uid="{E548F888-CF2D-4BE9-BA90-70980AC406A4}"/>
    <cellStyle name="Comma 4 3 6 3 3" xfId="9736" xr:uid="{23859DF8-007E-4D37-9599-4A12963DF49E}"/>
    <cellStyle name="Comma 4 3 6 3 3 2" xfId="20270" xr:uid="{238C0955-7B62-441A-B8B9-607D7190346D}"/>
    <cellStyle name="Comma 4 3 6 3 4" xfId="12363" xr:uid="{ACC5CF81-CEEC-49D3-BC99-7EC3FBBEF9B7}"/>
    <cellStyle name="Comma 4 3 6 3 4 2" xfId="22897" xr:uid="{DB9A6E0F-8801-4703-BC80-43075A780DAB}"/>
    <cellStyle name="Comma 4 3 6 3 5" xfId="15015" xr:uid="{0F6FFE52-A060-4CA4-9570-976441ADE271}"/>
    <cellStyle name="Comma 4 3 6 3 6" xfId="4475" xr:uid="{7A4FDA88-CFB2-4DD8-890B-5D129DB80808}"/>
    <cellStyle name="Comma 4 3 6 4" xfId="1744" xr:uid="{00000000-0005-0000-0000-00003D070000}"/>
    <cellStyle name="Comma 4 3 6 4 2" xfId="7109" xr:uid="{76C08142-C51D-45AE-8964-EB051531C89C}"/>
    <cellStyle name="Comma 4 3 6 4 2 2" xfId="17643" xr:uid="{AB190580-F5A5-47DD-8E91-84A1A4C080BD}"/>
    <cellStyle name="Comma 4 3 6 4 3" xfId="9737" xr:uid="{D245B972-8A4B-4A16-8894-0067FB78B986}"/>
    <cellStyle name="Comma 4 3 6 4 3 2" xfId="20271" xr:uid="{292E3AAE-96EB-4565-8A66-9B328C079CA5}"/>
    <cellStyle name="Comma 4 3 6 4 4" xfId="12364" xr:uid="{67798C2B-3462-4C3B-A4CA-A09351B985DD}"/>
    <cellStyle name="Comma 4 3 6 4 4 2" xfId="22898" xr:uid="{DC4A034D-EF5F-4E9C-9FCA-9B0078C728BF}"/>
    <cellStyle name="Comma 4 3 6 4 5" xfId="15016" xr:uid="{5D57D103-218C-4792-AC68-49C47F2659F9}"/>
    <cellStyle name="Comma 4 3 6 4 6" xfId="4476" xr:uid="{7727089A-2992-4734-B4A1-BBA2029E7400}"/>
    <cellStyle name="Comma 4 3 6 5" xfId="7105" xr:uid="{B2A25617-3815-48ED-9722-D73B6782DFFC}"/>
    <cellStyle name="Comma 4 3 6 5 2" xfId="17639" xr:uid="{423C718C-E45D-4E0A-BF39-C3AAF1E69C2C}"/>
    <cellStyle name="Comma 4 3 6 6" xfId="9733" xr:uid="{BC440156-2359-4B32-BEE3-B7CB7864BA5B}"/>
    <cellStyle name="Comma 4 3 6 6 2" xfId="20267" xr:uid="{5603320A-B1F9-480A-AEF1-B193C7AA0FC2}"/>
    <cellStyle name="Comma 4 3 6 7" xfId="12360" xr:uid="{E4188126-58F5-483A-8A43-4110B03661FD}"/>
    <cellStyle name="Comma 4 3 6 7 2" xfId="22894" xr:uid="{E003D762-C357-42DE-A5E4-DE3C989AD24E}"/>
    <cellStyle name="Comma 4 3 6 8" xfId="15012" xr:uid="{F7A13C31-6817-4B7A-B7A2-2D7CB9A6A618}"/>
    <cellStyle name="Comma 4 3 6 9" xfId="4472" xr:uid="{27705CF3-1DEC-4B01-886E-9A91F6EEB2D5}"/>
    <cellStyle name="Comma 4 3 7" xfId="1745" xr:uid="{00000000-0005-0000-0000-00003E070000}"/>
    <cellStyle name="Comma 4 3 7 2" xfId="1746" xr:uid="{00000000-0005-0000-0000-00003F070000}"/>
    <cellStyle name="Comma 4 3 7 2 2" xfId="7111" xr:uid="{C9C91438-7F82-493F-9AA8-46B2526ADD81}"/>
    <cellStyle name="Comma 4 3 7 2 2 2" xfId="17645" xr:uid="{870F4242-EA8C-4718-9BE1-C0707C6B8C35}"/>
    <cellStyle name="Comma 4 3 7 2 3" xfId="9739" xr:uid="{15F7D056-A26B-4B0A-825C-15CEF9545F76}"/>
    <cellStyle name="Comma 4 3 7 2 3 2" xfId="20273" xr:uid="{CFEC0A32-DE2C-4F07-B414-A27E618AE9AD}"/>
    <cellStyle name="Comma 4 3 7 2 4" xfId="12366" xr:uid="{AF7025D2-922B-48DD-9638-1338CB79BD04}"/>
    <cellStyle name="Comma 4 3 7 2 4 2" xfId="22900" xr:uid="{D626DC73-54D4-400A-910F-0CA2D642C780}"/>
    <cellStyle name="Comma 4 3 7 2 5" xfId="15018" xr:uid="{1814889F-D20B-45B4-84D2-FD9261E66693}"/>
    <cellStyle name="Comma 4 3 7 2 6" xfId="4478" xr:uid="{5A133053-7DA0-4F03-A3B9-5D19E1B46EA8}"/>
    <cellStyle name="Comma 4 3 7 3" xfId="1747" xr:uid="{00000000-0005-0000-0000-000040070000}"/>
    <cellStyle name="Comma 4 3 7 3 2" xfId="7112" xr:uid="{2C7D451D-0E2B-459F-A5B4-F90CF62D645A}"/>
    <cellStyle name="Comma 4 3 7 3 2 2" xfId="17646" xr:uid="{F5F09A20-3919-402C-9EE7-526A7CE4D314}"/>
    <cellStyle name="Comma 4 3 7 3 3" xfId="9740" xr:uid="{F3BA3DB7-8055-4801-AB34-75F0B7557F8F}"/>
    <cellStyle name="Comma 4 3 7 3 3 2" xfId="20274" xr:uid="{5E122FEF-2178-4C03-BAFD-B4A55C998491}"/>
    <cellStyle name="Comma 4 3 7 3 4" xfId="12367" xr:uid="{CEDA16F0-F91D-49AA-8078-B56DD7754AD5}"/>
    <cellStyle name="Comma 4 3 7 3 4 2" xfId="22901" xr:uid="{A47AFB9B-7025-4686-AE53-80FA1AF83621}"/>
    <cellStyle name="Comma 4 3 7 3 5" xfId="15019" xr:uid="{B688183F-4446-4B94-9964-F1088F45998E}"/>
    <cellStyle name="Comma 4 3 7 3 6" xfId="4479" xr:uid="{331AD146-3FEE-4341-B312-D656CE1D3D01}"/>
    <cellStyle name="Comma 4 3 7 4" xfId="7110" xr:uid="{F970EE8F-ABDE-4BBE-8FC8-85D527A2D7A9}"/>
    <cellStyle name="Comma 4 3 7 4 2" xfId="17644" xr:uid="{D7E7171F-2C92-4583-9B16-F3A91EEA377B}"/>
    <cellStyle name="Comma 4 3 7 5" xfId="9738" xr:uid="{59C2BE2A-E433-4642-8BDA-9BFF729C7EC4}"/>
    <cellStyle name="Comma 4 3 7 5 2" xfId="20272" xr:uid="{206A9CE2-C4A9-467C-8262-31AB7A89DA8F}"/>
    <cellStyle name="Comma 4 3 7 6" xfId="12365" xr:uid="{E9EA1BA1-9180-4EA9-99B6-B388A8D44254}"/>
    <cellStyle name="Comma 4 3 7 6 2" xfId="22899" xr:uid="{0267818B-ABE4-4158-A8BF-99ADEA091A47}"/>
    <cellStyle name="Comma 4 3 7 7" xfId="15017" xr:uid="{F22D1B2D-FB74-45F8-A0D1-0B24777A0AC2}"/>
    <cellStyle name="Comma 4 3 7 8" xfId="4477" xr:uid="{9382F8FD-15E2-4F1E-973C-EA1C3D7A1F46}"/>
    <cellStyle name="Comma 4 3 8" xfId="1748" xr:uid="{00000000-0005-0000-0000-000041070000}"/>
    <cellStyle name="Comma 4 3 8 2" xfId="1749" xr:uid="{00000000-0005-0000-0000-000042070000}"/>
    <cellStyle name="Comma 4 3 8 2 2" xfId="7114" xr:uid="{D24DD1B9-895E-47E7-8C74-1CA13F59F306}"/>
    <cellStyle name="Comma 4 3 8 2 2 2" xfId="17648" xr:uid="{88FB1236-D0DB-4067-9C0E-14FDEE196D4C}"/>
    <cellStyle name="Comma 4 3 8 2 3" xfId="9742" xr:uid="{F6A7E710-9D8C-4C26-9429-B1B05054ED31}"/>
    <cellStyle name="Comma 4 3 8 2 3 2" xfId="20276" xr:uid="{FD2B1F81-5F30-45B8-B5C0-3638CA8A12D4}"/>
    <cellStyle name="Comma 4 3 8 2 4" xfId="12369" xr:uid="{75F75C41-8623-48A7-A100-6B21A8A0D1F0}"/>
    <cellStyle name="Comma 4 3 8 2 4 2" xfId="22903" xr:uid="{C1F4CD4A-5D74-4483-A87A-D3004A970545}"/>
    <cellStyle name="Comma 4 3 8 2 5" xfId="15021" xr:uid="{67E44A9E-5DF5-49B4-BCCA-686A0AC60D79}"/>
    <cellStyle name="Comma 4 3 8 2 6" xfId="4481" xr:uid="{19A6982F-0390-4AE4-A95E-50C158DB12C6}"/>
    <cellStyle name="Comma 4 3 8 3" xfId="7113" xr:uid="{100A9DC5-7FD8-436F-A178-A435FDAB8841}"/>
    <cellStyle name="Comma 4 3 8 3 2" xfId="17647" xr:uid="{EC6B464D-EE66-4F82-9579-8588C60E2B7D}"/>
    <cellStyle name="Comma 4 3 8 4" xfId="9741" xr:uid="{8375304B-6403-4AA6-9498-3F9378128C6B}"/>
    <cellStyle name="Comma 4 3 8 4 2" xfId="20275" xr:uid="{81F17969-5D8A-445B-8A47-B67B8A80C761}"/>
    <cellStyle name="Comma 4 3 8 5" xfId="12368" xr:uid="{B4F3A3A9-6602-4781-966E-0D8093D99BDC}"/>
    <cellStyle name="Comma 4 3 8 5 2" xfId="22902" xr:uid="{4559B868-5B2F-417D-9C69-A1B2C9058D16}"/>
    <cellStyle name="Comma 4 3 8 6" xfId="15020" xr:uid="{F5BB0806-4F0F-48A4-83AE-BC7BB6CB66DB}"/>
    <cellStyle name="Comma 4 3 8 7" xfId="4480" xr:uid="{80E2E66B-9E03-43AD-B651-15ECD5F210F2}"/>
    <cellStyle name="Comma 4 3 9" xfId="1750" xr:uid="{00000000-0005-0000-0000-000043070000}"/>
    <cellStyle name="Comma 4 3 9 2" xfId="7115" xr:uid="{6CCAD222-5787-4094-A85E-AF6978D7CB09}"/>
    <cellStyle name="Comma 4 3 9 2 2" xfId="17649" xr:uid="{0A0D1F42-2173-4E3C-9948-7E0E1E63B8EE}"/>
    <cellStyle name="Comma 4 3 9 3" xfId="9743" xr:uid="{1D88325A-0D6A-4AC1-BF23-EB8DCF71EE51}"/>
    <cellStyle name="Comma 4 3 9 3 2" xfId="20277" xr:uid="{A2DF5F15-E0F5-42A9-B924-35847DE393A5}"/>
    <cellStyle name="Comma 4 3 9 4" xfId="12370" xr:uid="{DC7A3663-70BE-46D7-BD98-4BDE7EBB8C53}"/>
    <cellStyle name="Comma 4 3 9 4 2" xfId="22904" xr:uid="{8C04748D-FDF2-43CE-83E3-8A9FECF96F7A}"/>
    <cellStyle name="Comma 4 3 9 5" xfId="15022" xr:uid="{4549BDF4-B448-476E-9376-762442CC2115}"/>
    <cellStyle name="Comma 4 3 9 6" xfId="4482" xr:uid="{8EB591AE-067E-4BB6-ABC5-660AE8406F81}"/>
    <cellStyle name="Comma 4 4" xfId="1751" xr:uid="{00000000-0005-0000-0000-000044070000}"/>
    <cellStyle name="Comma 4 4 10" xfId="1752" xr:uid="{00000000-0005-0000-0000-000045070000}"/>
    <cellStyle name="Comma 4 4 10 2" xfId="7117" xr:uid="{1C7EEEA9-364E-4A32-890E-BEA8186DA23E}"/>
    <cellStyle name="Comma 4 4 10 2 2" xfId="17651" xr:uid="{C2D3DC03-09EC-4B9D-8408-916447BD84B6}"/>
    <cellStyle name="Comma 4 4 10 3" xfId="9745" xr:uid="{11662D59-8310-4D06-8B9A-930A3B92B00F}"/>
    <cellStyle name="Comma 4 4 10 3 2" xfId="20279" xr:uid="{2B5A3430-6F4B-4020-AC2B-EE015A43A922}"/>
    <cellStyle name="Comma 4 4 10 4" xfId="12372" xr:uid="{988E1842-7C0E-4496-A9ED-0D6E90118D15}"/>
    <cellStyle name="Comma 4 4 10 4 2" xfId="22906" xr:uid="{D5842721-A318-4830-8CD4-507CB001DAE0}"/>
    <cellStyle name="Comma 4 4 10 5" xfId="15024" xr:uid="{036113E0-7251-4B0D-8BD1-6AC3CCFCDB73}"/>
    <cellStyle name="Comma 4 4 10 6" xfId="4484" xr:uid="{47E99C9D-C8BF-486A-99AA-5AE72C5F4294}"/>
    <cellStyle name="Comma 4 4 11" xfId="7116" xr:uid="{5D006E73-0BD0-45F8-9514-937564F6B45D}"/>
    <cellStyle name="Comma 4 4 11 2" xfId="17650" xr:uid="{51D0985F-44A4-46E3-BB33-9BE964113F96}"/>
    <cellStyle name="Comma 4 4 12" xfId="9744" xr:uid="{62D3BEF0-4B24-48F2-9787-6EBA7AFBA697}"/>
    <cellStyle name="Comma 4 4 12 2" xfId="20278" xr:uid="{9E663F80-091A-403C-9C1F-ECBE801077EE}"/>
    <cellStyle name="Comma 4 4 13" xfId="12371" xr:uid="{C2CBB651-0AB4-4083-A7FE-32BD64D3E1C1}"/>
    <cellStyle name="Comma 4 4 13 2" xfId="22905" xr:uid="{313115A9-D7DE-4B17-9F39-9CA74EC3B1E1}"/>
    <cellStyle name="Comma 4 4 14" xfId="15023" xr:uid="{BFE8D4BC-13EF-4F2C-86C3-9154B4E75877}"/>
    <cellStyle name="Comma 4 4 15" xfId="4483" xr:uid="{20A43EC5-8393-46D9-8943-6D19DAA067A9}"/>
    <cellStyle name="Comma 4 4 2" xfId="1753" xr:uid="{00000000-0005-0000-0000-000046070000}"/>
    <cellStyle name="Comma 4 4 2 10" xfId="7118" xr:uid="{9820D924-3AB8-4250-A3AD-3DC18D342E34}"/>
    <cellStyle name="Comma 4 4 2 10 2" xfId="17652" xr:uid="{F45C0071-435D-44BB-8B30-0761E94513B8}"/>
    <cellStyle name="Comma 4 4 2 11" xfId="9746" xr:uid="{DB02170B-3781-439A-A3D6-2715C9A05A24}"/>
    <cellStyle name="Comma 4 4 2 11 2" xfId="20280" xr:uid="{DE716507-0ADC-4B9A-87B5-165CBA57DCD6}"/>
    <cellStyle name="Comma 4 4 2 12" xfId="12373" xr:uid="{ADB3A9E5-F2D0-42B5-BD2F-240435301A89}"/>
    <cellStyle name="Comma 4 4 2 12 2" xfId="22907" xr:uid="{195975AB-42CE-48C8-81F1-50ED770C2C6F}"/>
    <cellStyle name="Comma 4 4 2 13" xfId="15025" xr:uid="{9AC92DD1-A1DD-449F-ACEA-67E3A795BB74}"/>
    <cellStyle name="Comma 4 4 2 14" xfId="4485" xr:uid="{937F78E0-0306-4980-BAB7-7F0F90C2A288}"/>
    <cellStyle name="Comma 4 4 2 2" xfId="1754" xr:uid="{00000000-0005-0000-0000-000047070000}"/>
    <cellStyle name="Comma 4 4 2 2 2" xfId="1755" xr:uid="{00000000-0005-0000-0000-000048070000}"/>
    <cellStyle name="Comma 4 4 2 2 2 2" xfId="1756" xr:uid="{00000000-0005-0000-0000-000049070000}"/>
    <cellStyle name="Comma 4 4 2 2 2 2 2" xfId="7121" xr:uid="{AB0594A1-C586-46CC-A7A5-099BBD1EA08A}"/>
    <cellStyle name="Comma 4 4 2 2 2 2 2 2" xfId="17655" xr:uid="{1B4B3C49-E0FD-42EA-8182-F0F2D7ED4072}"/>
    <cellStyle name="Comma 4 4 2 2 2 2 3" xfId="9749" xr:uid="{8AEBF700-6A86-4548-A0F7-A8EBA0B8BD2F}"/>
    <cellStyle name="Comma 4 4 2 2 2 2 3 2" xfId="20283" xr:uid="{F742F5FC-024F-401B-A9C0-6AADCE3A3AFE}"/>
    <cellStyle name="Comma 4 4 2 2 2 2 4" xfId="12376" xr:uid="{F58EFD93-60A7-4C21-9DB6-BB6A06892DAB}"/>
    <cellStyle name="Comma 4 4 2 2 2 2 4 2" xfId="22910" xr:uid="{E9CBDD7A-21E2-4239-AFFB-EE20890D9285}"/>
    <cellStyle name="Comma 4 4 2 2 2 2 5" xfId="15028" xr:uid="{13240827-DEB2-44C5-9B92-EB2A1F6F1D39}"/>
    <cellStyle name="Comma 4 4 2 2 2 2 6" xfId="4488" xr:uid="{1014990A-B94F-43A2-B4BF-22B620315C2F}"/>
    <cellStyle name="Comma 4 4 2 2 2 3" xfId="7120" xr:uid="{757E8BC7-FDF1-4B1D-8815-E10F188C8052}"/>
    <cellStyle name="Comma 4 4 2 2 2 3 2" xfId="17654" xr:uid="{B02143FD-BE5C-42B3-8D69-0DEEC79526CB}"/>
    <cellStyle name="Comma 4 4 2 2 2 4" xfId="9748" xr:uid="{AEB35287-C3AF-4B0E-A583-AE69C7A1FD32}"/>
    <cellStyle name="Comma 4 4 2 2 2 4 2" xfId="20282" xr:uid="{35354554-C281-41AD-B870-F147EEA997F5}"/>
    <cellStyle name="Comma 4 4 2 2 2 5" xfId="12375" xr:uid="{885C0029-786A-4308-9D50-0DECB73EE23E}"/>
    <cellStyle name="Comma 4 4 2 2 2 5 2" xfId="22909" xr:uid="{A949D705-A763-4F9D-961D-C315BF1BBFE1}"/>
    <cellStyle name="Comma 4 4 2 2 2 6" xfId="15027" xr:uid="{FEBD021F-A28C-4A64-8764-9BDD24CA719C}"/>
    <cellStyle name="Comma 4 4 2 2 2 7" xfId="4487" xr:uid="{8ABC98B8-4893-48E1-B7D8-7A6431FF8380}"/>
    <cellStyle name="Comma 4 4 2 2 3" xfId="1757" xr:uid="{00000000-0005-0000-0000-00004A070000}"/>
    <cellStyle name="Comma 4 4 2 2 3 2" xfId="7122" xr:uid="{1356A0CD-F258-4E8E-80E8-428F3A31513D}"/>
    <cellStyle name="Comma 4 4 2 2 3 2 2" xfId="17656" xr:uid="{5A821ACC-344B-4128-8ADB-97F27F75C2BA}"/>
    <cellStyle name="Comma 4 4 2 2 3 3" xfId="9750" xr:uid="{3DD9AA83-A984-4BDA-BD64-9A4448C0DBDF}"/>
    <cellStyle name="Comma 4 4 2 2 3 3 2" xfId="20284" xr:uid="{B8D1D1EA-2C76-4BAF-BCC0-D43B51BA4618}"/>
    <cellStyle name="Comma 4 4 2 2 3 4" xfId="12377" xr:uid="{16F2A05A-DA54-4DB9-B3E8-1248D87DEE7E}"/>
    <cellStyle name="Comma 4 4 2 2 3 4 2" xfId="22911" xr:uid="{9AE788A0-6D0C-4860-901E-733F101E7386}"/>
    <cellStyle name="Comma 4 4 2 2 3 5" xfId="15029" xr:uid="{F86E2DFA-FC3C-47E7-881D-2118DE59DA6F}"/>
    <cellStyle name="Comma 4 4 2 2 3 6" xfId="4489" xr:uid="{7F6CD01D-34AD-4434-B16F-F32723C2D185}"/>
    <cellStyle name="Comma 4 4 2 2 4" xfId="1758" xr:uid="{00000000-0005-0000-0000-00004B070000}"/>
    <cellStyle name="Comma 4 4 2 2 4 2" xfId="7123" xr:uid="{8C251E29-4379-4F05-A433-12301EDC27C5}"/>
    <cellStyle name="Comma 4 4 2 2 4 2 2" xfId="17657" xr:uid="{EF481274-5E0E-4297-AEB7-F1285AE635AC}"/>
    <cellStyle name="Comma 4 4 2 2 4 3" xfId="9751" xr:uid="{019CCA74-700A-4650-881D-14F6FB5CFD15}"/>
    <cellStyle name="Comma 4 4 2 2 4 3 2" xfId="20285" xr:uid="{CA78D452-B1F0-469B-8796-8861379BF163}"/>
    <cellStyle name="Comma 4 4 2 2 4 4" xfId="12378" xr:uid="{E11E0D89-AC30-461E-8431-E786A99CC584}"/>
    <cellStyle name="Comma 4 4 2 2 4 4 2" xfId="22912" xr:uid="{EB9F656E-8635-46E3-A62D-6764BD22D223}"/>
    <cellStyle name="Comma 4 4 2 2 4 5" xfId="15030" xr:uid="{21F006BF-C9D9-4C23-9C37-B09CECE2CB07}"/>
    <cellStyle name="Comma 4 4 2 2 4 6" xfId="4490" xr:uid="{5D5E800F-DDB6-42FD-94C8-A708DD625757}"/>
    <cellStyle name="Comma 4 4 2 2 5" xfId="7119" xr:uid="{3A08944F-0441-4AC3-B1F1-6D9C0C233628}"/>
    <cellStyle name="Comma 4 4 2 2 5 2" xfId="17653" xr:uid="{24DEAF0C-BBDD-4FF7-A4A7-CE0A9F384174}"/>
    <cellStyle name="Comma 4 4 2 2 6" xfId="9747" xr:uid="{AE70D0BD-4971-4883-9338-ECB8F1B0A3C8}"/>
    <cellStyle name="Comma 4 4 2 2 6 2" xfId="20281" xr:uid="{D0D53E6D-D4BA-4EDA-984F-A27FE2473D7C}"/>
    <cellStyle name="Comma 4 4 2 2 7" xfId="12374" xr:uid="{91F52329-1A6E-45A7-A5E0-863DDF01867D}"/>
    <cellStyle name="Comma 4 4 2 2 7 2" xfId="22908" xr:uid="{D2153C30-40AE-485C-A0C7-EF90795DF6BE}"/>
    <cellStyle name="Comma 4 4 2 2 8" xfId="15026" xr:uid="{5FB991AF-D756-4E09-A677-5DF037F41F8D}"/>
    <cellStyle name="Comma 4 4 2 2 9" xfId="4486" xr:uid="{9B547A32-36F9-49BE-B0D4-D15BB41EB3DD}"/>
    <cellStyle name="Comma 4 4 2 3" xfId="1759" xr:uid="{00000000-0005-0000-0000-00004C070000}"/>
    <cellStyle name="Comma 4 4 2 3 2" xfId="1760" xr:uid="{00000000-0005-0000-0000-00004D070000}"/>
    <cellStyle name="Comma 4 4 2 3 2 2" xfId="1761" xr:uid="{00000000-0005-0000-0000-00004E070000}"/>
    <cellStyle name="Comma 4 4 2 3 2 2 2" xfId="7126" xr:uid="{3076BB5C-43E0-4B90-A62F-0E22A0D4C2EB}"/>
    <cellStyle name="Comma 4 4 2 3 2 2 2 2" xfId="17660" xr:uid="{358886C5-9F3F-4D0E-960E-A405B571089B}"/>
    <cellStyle name="Comma 4 4 2 3 2 2 3" xfId="9754" xr:uid="{BA1B0355-0C6B-41E1-9C55-EAE636387660}"/>
    <cellStyle name="Comma 4 4 2 3 2 2 3 2" xfId="20288" xr:uid="{230D56F6-D798-4016-80DB-34C23D82C32A}"/>
    <cellStyle name="Comma 4 4 2 3 2 2 4" xfId="12381" xr:uid="{8DCE94B5-CEFD-46DB-8286-EBAC915E351E}"/>
    <cellStyle name="Comma 4 4 2 3 2 2 4 2" xfId="22915" xr:uid="{F7CC857F-6F76-47B2-8824-CA2E63F8B313}"/>
    <cellStyle name="Comma 4 4 2 3 2 2 5" xfId="15033" xr:uid="{EA141617-6925-4358-BE57-8C9C8080BC31}"/>
    <cellStyle name="Comma 4 4 2 3 2 2 6" xfId="4493" xr:uid="{9BADA0D3-408B-414A-8F03-098E737D032D}"/>
    <cellStyle name="Comma 4 4 2 3 2 3" xfId="7125" xr:uid="{66E80834-C8E9-48D3-8C78-C63AFEA16A46}"/>
    <cellStyle name="Comma 4 4 2 3 2 3 2" xfId="17659" xr:uid="{7F6BB968-FF5B-4009-9F81-135AE4C44552}"/>
    <cellStyle name="Comma 4 4 2 3 2 4" xfId="9753" xr:uid="{A8B4A87B-EB5B-4134-BA6E-8C283265A6E2}"/>
    <cellStyle name="Comma 4 4 2 3 2 4 2" xfId="20287" xr:uid="{E18025F3-E91F-4933-AEBC-6B8258B80908}"/>
    <cellStyle name="Comma 4 4 2 3 2 5" xfId="12380" xr:uid="{72D4D7B2-F843-452A-92D9-5DD122471913}"/>
    <cellStyle name="Comma 4 4 2 3 2 5 2" xfId="22914" xr:uid="{455A5EA7-4EAC-4AEB-89BE-650BCF537378}"/>
    <cellStyle name="Comma 4 4 2 3 2 6" xfId="15032" xr:uid="{415D3A99-01EF-401B-BBE5-3C5905C87FD7}"/>
    <cellStyle name="Comma 4 4 2 3 2 7" xfId="4492" xr:uid="{E1F46FA4-9F5C-4D21-87FC-340611BCE614}"/>
    <cellStyle name="Comma 4 4 2 3 3" xfId="1762" xr:uid="{00000000-0005-0000-0000-00004F070000}"/>
    <cellStyle name="Comma 4 4 2 3 3 2" xfId="7127" xr:uid="{FA1099F6-B937-411A-9700-CCE80C368EA1}"/>
    <cellStyle name="Comma 4 4 2 3 3 2 2" xfId="17661" xr:uid="{B5507566-20C6-405B-8687-72B6A9A2A75B}"/>
    <cellStyle name="Comma 4 4 2 3 3 3" xfId="9755" xr:uid="{FD12BEE1-186D-4768-A676-393E921A4DD4}"/>
    <cellStyle name="Comma 4 4 2 3 3 3 2" xfId="20289" xr:uid="{44509D8C-4B8E-4578-B4B9-4FBC7599A4BE}"/>
    <cellStyle name="Comma 4 4 2 3 3 4" xfId="12382" xr:uid="{843B04A0-ACC9-42BF-BA12-E499405BC85C}"/>
    <cellStyle name="Comma 4 4 2 3 3 4 2" xfId="22916" xr:uid="{752E4E0E-381D-4845-98BC-B942585C8E13}"/>
    <cellStyle name="Comma 4 4 2 3 3 5" xfId="15034" xr:uid="{2C782121-38C2-4CD5-8D47-4D4F5EB051EA}"/>
    <cellStyle name="Comma 4 4 2 3 3 6" xfId="4494" xr:uid="{FED2A396-518B-448C-8BAF-91390082A21B}"/>
    <cellStyle name="Comma 4 4 2 3 4" xfId="1763" xr:uid="{00000000-0005-0000-0000-000050070000}"/>
    <cellStyle name="Comma 4 4 2 3 4 2" xfId="7128" xr:uid="{A1E196D9-FB37-4027-995C-D3D32A4D0CF3}"/>
    <cellStyle name="Comma 4 4 2 3 4 2 2" xfId="17662" xr:uid="{20A71E3B-637B-4698-B268-8A2B9D12C84F}"/>
    <cellStyle name="Comma 4 4 2 3 4 3" xfId="9756" xr:uid="{11379F8A-FE14-4F76-A6FD-A73CFF14B058}"/>
    <cellStyle name="Comma 4 4 2 3 4 3 2" xfId="20290" xr:uid="{2748D642-E7CA-410B-BE2B-A587D522BFFF}"/>
    <cellStyle name="Comma 4 4 2 3 4 4" xfId="12383" xr:uid="{FDD5052E-B126-4441-AE35-844F7BB3DDFA}"/>
    <cellStyle name="Comma 4 4 2 3 4 4 2" xfId="22917" xr:uid="{A3777653-DED7-47D1-A862-F3FA41373E93}"/>
    <cellStyle name="Comma 4 4 2 3 4 5" xfId="15035" xr:uid="{D04C058E-52DE-488E-85B1-1CBA56FD9150}"/>
    <cellStyle name="Comma 4 4 2 3 4 6" xfId="4495" xr:uid="{80F0D1F9-5BEF-4BAD-AC6E-0F5A1961B3FB}"/>
    <cellStyle name="Comma 4 4 2 3 5" xfId="7124" xr:uid="{5D7DFB80-6B62-4A59-A4B3-4CA2619D01E6}"/>
    <cellStyle name="Comma 4 4 2 3 5 2" xfId="17658" xr:uid="{374391AF-AEE2-492D-9779-D64A5C640652}"/>
    <cellStyle name="Comma 4 4 2 3 6" xfId="9752" xr:uid="{0BE2ED13-2988-4084-B2BC-EF3B77CED166}"/>
    <cellStyle name="Comma 4 4 2 3 6 2" xfId="20286" xr:uid="{F33D3962-9565-44B6-8209-BAFD23ED1606}"/>
    <cellStyle name="Comma 4 4 2 3 7" xfId="12379" xr:uid="{A3B0176A-B326-45FE-9197-C64318BFCD5C}"/>
    <cellStyle name="Comma 4 4 2 3 7 2" xfId="22913" xr:uid="{40BDBB07-699D-44D9-AEC8-344BE2C6A307}"/>
    <cellStyle name="Comma 4 4 2 3 8" xfId="15031" xr:uid="{5706A9EE-7357-40EF-B015-FDC236F52A27}"/>
    <cellStyle name="Comma 4 4 2 3 9" xfId="4491" xr:uid="{E4A39714-892F-4399-8FA9-52814E255F9E}"/>
    <cellStyle name="Comma 4 4 2 4" xfId="1764" xr:uid="{00000000-0005-0000-0000-000051070000}"/>
    <cellStyle name="Comma 4 4 2 4 2" xfId="1765" xr:uid="{00000000-0005-0000-0000-000052070000}"/>
    <cellStyle name="Comma 4 4 2 4 2 2" xfId="1766" xr:uid="{00000000-0005-0000-0000-000053070000}"/>
    <cellStyle name="Comma 4 4 2 4 2 2 2" xfId="7131" xr:uid="{49AAED44-1A98-4EF5-AB67-A5BAAFDF9240}"/>
    <cellStyle name="Comma 4 4 2 4 2 2 2 2" xfId="17665" xr:uid="{6C404D66-31D7-4057-B0B8-69F80AA05ACC}"/>
    <cellStyle name="Comma 4 4 2 4 2 2 3" xfId="9759" xr:uid="{2E8FC2C7-09A2-4DEF-9A2A-204A5212B7FC}"/>
    <cellStyle name="Comma 4 4 2 4 2 2 3 2" xfId="20293" xr:uid="{2BF5896C-C2F3-4F31-9119-88037120E577}"/>
    <cellStyle name="Comma 4 4 2 4 2 2 4" xfId="12386" xr:uid="{AD1C8558-430F-45C6-9887-3DCD0EE34E1C}"/>
    <cellStyle name="Comma 4 4 2 4 2 2 4 2" xfId="22920" xr:uid="{E75AB79A-21D7-4520-9CF5-285F2A0398FB}"/>
    <cellStyle name="Comma 4 4 2 4 2 2 5" xfId="15038" xr:uid="{9F626C87-39FE-4AA4-AFD0-8B4C8650368B}"/>
    <cellStyle name="Comma 4 4 2 4 2 2 6" xfId="4498" xr:uid="{B0983634-B142-4BC6-97B8-583D752DB68A}"/>
    <cellStyle name="Comma 4 4 2 4 2 3" xfId="7130" xr:uid="{D919B7A1-6C5F-4659-A7C3-A78371F98399}"/>
    <cellStyle name="Comma 4 4 2 4 2 3 2" xfId="17664" xr:uid="{C15BCE70-9D82-4AED-8ECD-0AFB3FDAC472}"/>
    <cellStyle name="Comma 4 4 2 4 2 4" xfId="9758" xr:uid="{77EBE524-A299-4C3B-8660-2E07C441D409}"/>
    <cellStyle name="Comma 4 4 2 4 2 4 2" xfId="20292" xr:uid="{2D06EB0C-7DF7-4D44-A943-B0DE52CA8DF9}"/>
    <cellStyle name="Comma 4 4 2 4 2 5" xfId="12385" xr:uid="{8FAE4E5F-DAA2-43B2-B17F-C50E3BAAB38F}"/>
    <cellStyle name="Comma 4 4 2 4 2 5 2" xfId="22919" xr:uid="{C5E5BEAB-ADDC-463B-AD5D-DEEAFB32862B}"/>
    <cellStyle name="Comma 4 4 2 4 2 6" xfId="15037" xr:uid="{7A05C7E0-49D2-4120-8E7A-F8BE5D4AA71A}"/>
    <cellStyle name="Comma 4 4 2 4 2 7" xfId="4497" xr:uid="{8981648E-4912-4561-B409-4E1CB96DC3B0}"/>
    <cellStyle name="Comma 4 4 2 4 3" xfId="1767" xr:uid="{00000000-0005-0000-0000-000054070000}"/>
    <cellStyle name="Comma 4 4 2 4 3 2" xfId="7132" xr:uid="{DD3A939C-7A90-4ED9-82D2-708320D7691B}"/>
    <cellStyle name="Comma 4 4 2 4 3 2 2" xfId="17666" xr:uid="{B3782A8B-FD86-496B-B7ED-FEEE273B1340}"/>
    <cellStyle name="Comma 4 4 2 4 3 3" xfId="9760" xr:uid="{D3BD998F-A6E7-44F5-A5FF-08D2139795E6}"/>
    <cellStyle name="Comma 4 4 2 4 3 3 2" xfId="20294" xr:uid="{9EBA1FE9-23D0-472E-8B41-F8942FA084FF}"/>
    <cellStyle name="Comma 4 4 2 4 3 4" xfId="12387" xr:uid="{A43B91BB-E36C-4E4E-BB3D-E47DBF03F5E6}"/>
    <cellStyle name="Comma 4 4 2 4 3 4 2" xfId="22921" xr:uid="{42261778-ADCB-4533-A233-F4F17810E787}"/>
    <cellStyle name="Comma 4 4 2 4 3 5" xfId="15039" xr:uid="{81DBFC0E-59B4-4C04-81C4-4DFDD3CF04D8}"/>
    <cellStyle name="Comma 4 4 2 4 3 6" xfId="4499" xr:uid="{9042F0DB-B60B-4D97-819A-4D4B168D2AF0}"/>
    <cellStyle name="Comma 4 4 2 4 4" xfId="1768" xr:uid="{00000000-0005-0000-0000-000055070000}"/>
    <cellStyle name="Comma 4 4 2 4 4 2" xfId="7133" xr:uid="{03170412-9999-4347-AEC9-F8AA72D29EA8}"/>
    <cellStyle name="Comma 4 4 2 4 4 2 2" xfId="17667" xr:uid="{056C516E-6756-48E5-B191-405235E327CE}"/>
    <cellStyle name="Comma 4 4 2 4 4 3" xfId="9761" xr:uid="{38D8ADCE-D2CC-48B4-8008-1AA0F739327A}"/>
    <cellStyle name="Comma 4 4 2 4 4 3 2" xfId="20295" xr:uid="{80B20C14-D0B6-4932-86B7-69BC49B82A17}"/>
    <cellStyle name="Comma 4 4 2 4 4 4" xfId="12388" xr:uid="{DE49BA96-2202-4FF9-B0B9-066F0D331E67}"/>
    <cellStyle name="Comma 4 4 2 4 4 4 2" xfId="22922" xr:uid="{60360D79-C3AE-4129-AE5E-AD8FEE02A63F}"/>
    <cellStyle name="Comma 4 4 2 4 4 5" xfId="15040" xr:uid="{A8C844E1-2BEA-46C0-B587-7F6884F79A42}"/>
    <cellStyle name="Comma 4 4 2 4 4 6" xfId="4500" xr:uid="{4839A70B-9E50-4CCB-95C5-1E156BF45C45}"/>
    <cellStyle name="Comma 4 4 2 4 5" xfId="7129" xr:uid="{3EF31BE7-D9BC-4DBF-B012-79F920CF1417}"/>
    <cellStyle name="Comma 4 4 2 4 5 2" xfId="17663" xr:uid="{4E6928FA-4A70-47A5-8236-0A7E7589B711}"/>
    <cellStyle name="Comma 4 4 2 4 6" xfId="9757" xr:uid="{451CE902-51FD-4C8C-9619-3C0542BCB8B2}"/>
    <cellStyle name="Comma 4 4 2 4 6 2" xfId="20291" xr:uid="{8C1CE709-8F68-49CB-8419-85229F769850}"/>
    <cellStyle name="Comma 4 4 2 4 7" xfId="12384" xr:uid="{0CA19E80-B11C-4668-BEC2-527504794DC3}"/>
    <cellStyle name="Comma 4 4 2 4 7 2" xfId="22918" xr:uid="{6818B180-B197-443A-A67B-0B9D6C7AB655}"/>
    <cellStyle name="Comma 4 4 2 4 8" xfId="15036" xr:uid="{1D73E666-8277-4E53-B39E-0AEF42F43B6C}"/>
    <cellStyle name="Comma 4 4 2 4 9" xfId="4496" xr:uid="{92509D3E-DFC9-40D3-8FDC-5F5493310A4B}"/>
    <cellStyle name="Comma 4 4 2 5" xfId="1769" xr:uid="{00000000-0005-0000-0000-000056070000}"/>
    <cellStyle name="Comma 4 4 2 5 2" xfId="1770" xr:uid="{00000000-0005-0000-0000-000057070000}"/>
    <cellStyle name="Comma 4 4 2 5 2 2" xfId="1771" xr:uid="{00000000-0005-0000-0000-000058070000}"/>
    <cellStyle name="Comma 4 4 2 5 2 2 2" xfId="7136" xr:uid="{D1B1FEBC-A844-46CE-A431-C5B9C604F582}"/>
    <cellStyle name="Comma 4 4 2 5 2 2 2 2" xfId="17670" xr:uid="{CB6E2C41-9131-4097-8173-3F4FEA418323}"/>
    <cellStyle name="Comma 4 4 2 5 2 2 3" xfId="9764" xr:uid="{82CA3E9A-7F2A-473B-BCE0-2442A4445BB5}"/>
    <cellStyle name="Comma 4 4 2 5 2 2 3 2" xfId="20298" xr:uid="{E1AF997A-A873-4FE2-8045-933CABAFF181}"/>
    <cellStyle name="Comma 4 4 2 5 2 2 4" xfId="12391" xr:uid="{646D3FC3-99C8-485C-907C-575C29BE90B3}"/>
    <cellStyle name="Comma 4 4 2 5 2 2 4 2" xfId="22925" xr:uid="{B349D6F7-0C14-4711-8529-A31BCC0B957B}"/>
    <cellStyle name="Comma 4 4 2 5 2 2 5" xfId="15043" xr:uid="{5B0021A0-7FC6-4857-B88D-7A75FB58AD01}"/>
    <cellStyle name="Comma 4 4 2 5 2 2 6" xfId="4503" xr:uid="{A1D50582-C2D9-4951-A481-1B950A2DCAEC}"/>
    <cellStyle name="Comma 4 4 2 5 2 3" xfId="7135" xr:uid="{44F6318F-309A-43E4-8FAB-E3457DF73410}"/>
    <cellStyle name="Comma 4 4 2 5 2 3 2" xfId="17669" xr:uid="{D2CF9F30-BED8-453B-9295-1729251E4EAA}"/>
    <cellStyle name="Comma 4 4 2 5 2 4" xfId="9763" xr:uid="{A8AE6E3E-FB91-4786-B3AA-434DF41660D2}"/>
    <cellStyle name="Comma 4 4 2 5 2 4 2" xfId="20297" xr:uid="{B15AD50E-0A19-4C01-93E0-3FF77B46A21A}"/>
    <cellStyle name="Comma 4 4 2 5 2 5" xfId="12390" xr:uid="{142ECC13-E56D-4A9A-9104-38E520BB2BEA}"/>
    <cellStyle name="Comma 4 4 2 5 2 5 2" xfId="22924" xr:uid="{3D5CFAF2-4B7D-42F1-94CC-2D5853C3B106}"/>
    <cellStyle name="Comma 4 4 2 5 2 6" xfId="15042" xr:uid="{16434CFF-2F04-45EB-ACB1-A13A93699C02}"/>
    <cellStyle name="Comma 4 4 2 5 2 7" xfId="4502" xr:uid="{37B70C64-0B99-4B48-9F52-E1D568CA4961}"/>
    <cellStyle name="Comma 4 4 2 5 3" xfId="1772" xr:uid="{00000000-0005-0000-0000-000059070000}"/>
    <cellStyle name="Comma 4 4 2 5 3 2" xfId="7137" xr:uid="{98E6AB3D-016A-46DF-AE94-3B0D2034B48B}"/>
    <cellStyle name="Comma 4 4 2 5 3 2 2" xfId="17671" xr:uid="{40261608-C681-409E-A129-18BB17336EE7}"/>
    <cellStyle name="Comma 4 4 2 5 3 3" xfId="9765" xr:uid="{DF67A52A-77BC-4D8E-AD2B-1C46D5AB4F7C}"/>
    <cellStyle name="Comma 4 4 2 5 3 3 2" xfId="20299" xr:uid="{0409DB49-AD95-44A1-80D8-9FF32E983C8F}"/>
    <cellStyle name="Comma 4 4 2 5 3 4" xfId="12392" xr:uid="{73CCBC84-F995-4A0E-81D1-13C0AAFF9976}"/>
    <cellStyle name="Comma 4 4 2 5 3 4 2" xfId="22926" xr:uid="{8399EFA4-BB7C-4426-B2CF-3E1C68512C96}"/>
    <cellStyle name="Comma 4 4 2 5 3 5" xfId="15044" xr:uid="{9FF1AA78-9DB6-4C36-BAA7-219487DC25FB}"/>
    <cellStyle name="Comma 4 4 2 5 3 6" xfId="4504" xr:uid="{8F9BF8B6-478E-40A1-8A9F-F1B0A10A926B}"/>
    <cellStyle name="Comma 4 4 2 5 4" xfId="1773" xr:uid="{00000000-0005-0000-0000-00005A070000}"/>
    <cellStyle name="Comma 4 4 2 5 4 2" xfId="7138" xr:uid="{921514C1-A386-4444-962B-C9ADD73841CD}"/>
    <cellStyle name="Comma 4 4 2 5 4 2 2" xfId="17672" xr:uid="{641F1085-02ED-4125-B4EA-F9516D937948}"/>
    <cellStyle name="Comma 4 4 2 5 4 3" xfId="9766" xr:uid="{487AE328-DAA3-4B0C-A814-32AF2963155B}"/>
    <cellStyle name="Comma 4 4 2 5 4 3 2" xfId="20300" xr:uid="{E5693F90-FE9D-4630-B1DF-E4227C6F1D46}"/>
    <cellStyle name="Comma 4 4 2 5 4 4" xfId="12393" xr:uid="{BF3EFE4F-2EB9-4832-9A57-1DE9D0BC174E}"/>
    <cellStyle name="Comma 4 4 2 5 4 4 2" xfId="22927" xr:uid="{B6D03891-7F49-442C-9924-37C625BF83CE}"/>
    <cellStyle name="Comma 4 4 2 5 4 5" xfId="15045" xr:uid="{936F50DA-ACCD-4F68-9336-AB0B04EADED9}"/>
    <cellStyle name="Comma 4 4 2 5 4 6" xfId="4505" xr:uid="{19A53033-4A8F-46A4-A3E4-77AC257EA598}"/>
    <cellStyle name="Comma 4 4 2 5 5" xfId="7134" xr:uid="{948A95C4-78DA-4139-AE35-5E577DF65A1F}"/>
    <cellStyle name="Comma 4 4 2 5 5 2" xfId="17668" xr:uid="{2CEF439C-29DB-4403-B362-DC87AB40DE5D}"/>
    <cellStyle name="Comma 4 4 2 5 6" xfId="9762" xr:uid="{D89D12AB-197D-41C1-A7CF-D672E3F43A9F}"/>
    <cellStyle name="Comma 4 4 2 5 6 2" xfId="20296" xr:uid="{3D190E09-9526-494C-8B20-4A0F93F8619F}"/>
    <cellStyle name="Comma 4 4 2 5 7" xfId="12389" xr:uid="{A6D067EE-CF88-4839-9565-C4A6F1635F3D}"/>
    <cellStyle name="Comma 4 4 2 5 7 2" xfId="22923" xr:uid="{A998BB7A-6CCC-47F2-8C15-EFDD84901E8B}"/>
    <cellStyle name="Comma 4 4 2 5 8" xfId="15041" xr:uid="{3B600D0F-0135-45E4-B4FB-4CF442C95DD3}"/>
    <cellStyle name="Comma 4 4 2 5 9" xfId="4501" xr:uid="{D7AE0A88-0715-485E-9F8B-161B5B479D9C}"/>
    <cellStyle name="Comma 4 4 2 6" xfId="1774" xr:uid="{00000000-0005-0000-0000-00005B070000}"/>
    <cellStyle name="Comma 4 4 2 6 2" xfId="1775" xr:uid="{00000000-0005-0000-0000-00005C070000}"/>
    <cellStyle name="Comma 4 4 2 6 2 2" xfId="7140" xr:uid="{5BA61922-1103-494A-B2C9-B4286D9CC6C3}"/>
    <cellStyle name="Comma 4 4 2 6 2 2 2" xfId="17674" xr:uid="{25088B8F-ADDF-4836-8D09-552C863D942A}"/>
    <cellStyle name="Comma 4 4 2 6 2 3" xfId="9768" xr:uid="{BFB64E3A-1036-44F9-9145-0333044C8E72}"/>
    <cellStyle name="Comma 4 4 2 6 2 3 2" xfId="20302" xr:uid="{AB9B3C54-A40F-4541-B1B0-2595E2136AA8}"/>
    <cellStyle name="Comma 4 4 2 6 2 4" xfId="12395" xr:uid="{35A0137C-FBC6-4D87-8A2C-EB2A629BF898}"/>
    <cellStyle name="Comma 4 4 2 6 2 4 2" xfId="22929" xr:uid="{6370DAD8-7361-4DC4-AA6B-3871BF05308E}"/>
    <cellStyle name="Comma 4 4 2 6 2 5" xfId="15047" xr:uid="{7B07BAB0-A16C-49B9-9D63-09DFF9B849B8}"/>
    <cellStyle name="Comma 4 4 2 6 2 6" xfId="4507" xr:uid="{F780CCB4-EFAD-4EEB-98F7-A31C063F3AD4}"/>
    <cellStyle name="Comma 4 4 2 6 3" xfId="1776" xr:uid="{00000000-0005-0000-0000-00005D070000}"/>
    <cellStyle name="Comma 4 4 2 6 3 2" xfId="7141" xr:uid="{4BACCC60-B754-48AB-BA01-BB60D4B8FC5A}"/>
    <cellStyle name="Comma 4 4 2 6 3 2 2" xfId="17675" xr:uid="{4DD29DE7-89E9-4A59-972B-C6C40D68EA1C}"/>
    <cellStyle name="Comma 4 4 2 6 3 3" xfId="9769" xr:uid="{35249C73-A9BD-4F94-A470-7BD1D499619C}"/>
    <cellStyle name="Comma 4 4 2 6 3 3 2" xfId="20303" xr:uid="{EBE80F36-1CE3-4AFB-A736-6214408E72BD}"/>
    <cellStyle name="Comma 4 4 2 6 3 4" xfId="12396" xr:uid="{22BC19BD-B027-4646-A530-9A26ADF5438F}"/>
    <cellStyle name="Comma 4 4 2 6 3 4 2" xfId="22930" xr:uid="{958093BF-FDAE-4DE9-A02A-890C73BE5319}"/>
    <cellStyle name="Comma 4 4 2 6 3 5" xfId="15048" xr:uid="{2FFE02B9-5FAE-4495-98D3-1FC56A6A8BC7}"/>
    <cellStyle name="Comma 4 4 2 6 3 6" xfId="4508" xr:uid="{995F343D-24B8-46E5-975F-D29F636D9B08}"/>
    <cellStyle name="Comma 4 4 2 6 4" xfId="7139" xr:uid="{6AB61D20-898E-44D7-954D-CC3CFA80F262}"/>
    <cellStyle name="Comma 4 4 2 6 4 2" xfId="17673" xr:uid="{0AB3E998-B37B-4A2F-BC33-320315C2BD8F}"/>
    <cellStyle name="Comma 4 4 2 6 5" xfId="9767" xr:uid="{E4EF2B3F-7D5D-416C-B22A-685E5DAB89D6}"/>
    <cellStyle name="Comma 4 4 2 6 5 2" xfId="20301" xr:uid="{C819684C-1C24-4504-A4BE-3B253E07F2E0}"/>
    <cellStyle name="Comma 4 4 2 6 6" xfId="12394" xr:uid="{E5AFDBF7-6AA4-4033-8622-B2ECBA2DE76D}"/>
    <cellStyle name="Comma 4 4 2 6 6 2" xfId="22928" xr:uid="{4068F507-4E5D-4B91-BA32-D5D2B2585E88}"/>
    <cellStyle name="Comma 4 4 2 6 7" xfId="15046" xr:uid="{9EBB5444-5A33-4733-BA82-E5DC7A0DBA05}"/>
    <cellStyle name="Comma 4 4 2 6 8" xfId="4506" xr:uid="{3EE97A8A-7593-4E39-8559-B6BE03BF5314}"/>
    <cellStyle name="Comma 4 4 2 7" xfId="1777" xr:uid="{00000000-0005-0000-0000-00005E070000}"/>
    <cellStyle name="Comma 4 4 2 7 2" xfId="1778" xr:uid="{00000000-0005-0000-0000-00005F070000}"/>
    <cellStyle name="Comma 4 4 2 7 2 2" xfId="7143" xr:uid="{BC69DC9C-95E8-4D32-9A51-7BE592DF6D7B}"/>
    <cellStyle name="Comma 4 4 2 7 2 2 2" xfId="17677" xr:uid="{5DD11DF8-88C8-4CAD-B4BE-640974C8E70B}"/>
    <cellStyle name="Comma 4 4 2 7 2 3" xfId="9771" xr:uid="{06186F8C-4380-4995-ADFF-F669B6FA8C4D}"/>
    <cellStyle name="Comma 4 4 2 7 2 3 2" xfId="20305" xr:uid="{17AE61F5-C54F-4E23-9CBB-F0EBEF3E0D36}"/>
    <cellStyle name="Comma 4 4 2 7 2 4" xfId="12398" xr:uid="{198C21C0-181C-4A1B-B4AC-2F9F23023517}"/>
    <cellStyle name="Comma 4 4 2 7 2 4 2" xfId="22932" xr:uid="{5AB6C49D-5F5A-4CC8-B6A3-8E1AF2E7A70F}"/>
    <cellStyle name="Comma 4 4 2 7 2 5" xfId="15050" xr:uid="{3256E7DA-7F22-4C5A-99B9-98D82B09B404}"/>
    <cellStyle name="Comma 4 4 2 7 2 6" xfId="4510" xr:uid="{05BCF997-FAB6-455A-90F3-CBC8E920E664}"/>
    <cellStyle name="Comma 4 4 2 7 3" xfId="7142" xr:uid="{73CAF14A-E6B9-4920-9B43-49DDCC6ACCA4}"/>
    <cellStyle name="Comma 4 4 2 7 3 2" xfId="17676" xr:uid="{547CE54B-C56B-4EF3-92A2-C2C9898E2014}"/>
    <cellStyle name="Comma 4 4 2 7 4" xfId="9770" xr:uid="{CAACA22D-79B1-4A1D-B3BB-BAB3D58FBEF3}"/>
    <cellStyle name="Comma 4 4 2 7 4 2" xfId="20304" xr:uid="{FB9EAEAF-DD2A-4FBB-905D-621E5DBC57A1}"/>
    <cellStyle name="Comma 4 4 2 7 5" xfId="12397" xr:uid="{5766D9F7-20A8-4B14-A2B1-9EEA718D735E}"/>
    <cellStyle name="Comma 4 4 2 7 5 2" xfId="22931" xr:uid="{A58284AA-4395-4D06-A3F6-50138733F6D6}"/>
    <cellStyle name="Comma 4 4 2 7 6" xfId="15049" xr:uid="{E631F763-ABC4-44C2-8264-A01D1849A52B}"/>
    <cellStyle name="Comma 4 4 2 7 7" xfId="4509" xr:uid="{0E87C96E-BAB6-4B7E-97BE-6E57CFFEA39A}"/>
    <cellStyle name="Comma 4 4 2 8" xfId="1779" xr:uid="{00000000-0005-0000-0000-000060070000}"/>
    <cellStyle name="Comma 4 4 2 8 2" xfId="7144" xr:uid="{9280453B-8E99-43DD-ADFE-9B6299C1C92D}"/>
    <cellStyle name="Comma 4 4 2 8 2 2" xfId="17678" xr:uid="{3263B603-890B-4F3C-BE1E-72FEC3929090}"/>
    <cellStyle name="Comma 4 4 2 8 3" xfId="9772" xr:uid="{644208CB-3DA7-4678-B908-8871B3A3CBDB}"/>
    <cellStyle name="Comma 4 4 2 8 3 2" xfId="20306" xr:uid="{725312E3-E364-46AB-B279-AE01DF7CBD8F}"/>
    <cellStyle name="Comma 4 4 2 8 4" xfId="12399" xr:uid="{CB424E8A-FC03-4B71-A890-C1C83BF8B14D}"/>
    <cellStyle name="Comma 4 4 2 8 4 2" xfId="22933" xr:uid="{7E7BB1A5-33D0-4D06-B4CC-A58FA8AA0CB2}"/>
    <cellStyle name="Comma 4 4 2 8 5" xfId="15051" xr:uid="{DA2A9013-84D8-4BE7-B6D0-216B6DAF52F6}"/>
    <cellStyle name="Comma 4 4 2 8 6" xfId="4511" xr:uid="{24212908-3FD3-411F-8711-5AED15BC4387}"/>
    <cellStyle name="Comma 4 4 2 9" xfId="1780" xr:uid="{00000000-0005-0000-0000-000061070000}"/>
    <cellStyle name="Comma 4 4 2 9 2" xfId="7145" xr:uid="{9ED868C3-7ACA-4ABE-87B9-345E18127E98}"/>
    <cellStyle name="Comma 4 4 2 9 2 2" xfId="17679" xr:uid="{3A631058-8577-46FD-98FB-7FC9C8B4A851}"/>
    <cellStyle name="Comma 4 4 2 9 3" xfId="9773" xr:uid="{EE0A3B8F-9EB9-49B2-B423-916C6FDDDE2C}"/>
    <cellStyle name="Comma 4 4 2 9 3 2" xfId="20307" xr:uid="{AB2842C2-418D-4626-9659-1700892D77EF}"/>
    <cellStyle name="Comma 4 4 2 9 4" xfId="12400" xr:uid="{015FB59A-DDC3-49C0-95C2-3D0C6058D685}"/>
    <cellStyle name="Comma 4 4 2 9 4 2" xfId="22934" xr:uid="{674E12A8-A0AE-4453-BD16-1928F76881B7}"/>
    <cellStyle name="Comma 4 4 2 9 5" xfId="15052" xr:uid="{2F5C1CF3-D4FA-410A-960B-396603AB0426}"/>
    <cellStyle name="Comma 4 4 2 9 6" xfId="4512" xr:uid="{EFA224AA-ACDB-45A6-B2E1-5F59C9743113}"/>
    <cellStyle name="Comma 4 4 3" xfId="1781" xr:uid="{00000000-0005-0000-0000-000062070000}"/>
    <cellStyle name="Comma 4 4 3 2" xfId="1782" xr:uid="{00000000-0005-0000-0000-000063070000}"/>
    <cellStyle name="Comma 4 4 3 2 2" xfId="1783" xr:uid="{00000000-0005-0000-0000-000064070000}"/>
    <cellStyle name="Comma 4 4 3 2 2 2" xfId="7148" xr:uid="{CD432EF3-33E8-4A7B-AB31-5A9DAB713737}"/>
    <cellStyle name="Comma 4 4 3 2 2 2 2" xfId="17682" xr:uid="{9D301B21-D035-465F-BDBC-6E83EDF2C9A0}"/>
    <cellStyle name="Comma 4 4 3 2 2 3" xfId="9776" xr:uid="{C6075F59-A558-4B9E-A002-ABD5F06F47D7}"/>
    <cellStyle name="Comma 4 4 3 2 2 3 2" xfId="20310" xr:uid="{B00B9A4F-49CD-4856-99E4-42B0982DD7F5}"/>
    <cellStyle name="Comma 4 4 3 2 2 4" xfId="12403" xr:uid="{D09F5394-0CEE-4064-A72E-36A085DE3734}"/>
    <cellStyle name="Comma 4 4 3 2 2 4 2" xfId="22937" xr:uid="{5FB7BA84-EA87-421E-B582-278C6085D40C}"/>
    <cellStyle name="Comma 4 4 3 2 2 5" xfId="15055" xr:uid="{A0744CB4-6AA9-4E39-BAE2-783652922FE9}"/>
    <cellStyle name="Comma 4 4 3 2 2 6" xfId="4515" xr:uid="{BEB8BF12-814A-4894-968D-764A305271FD}"/>
    <cellStyle name="Comma 4 4 3 2 3" xfId="7147" xr:uid="{DD4C8AFC-B917-4BEB-B10F-C1BB3809A434}"/>
    <cellStyle name="Comma 4 4 3 2 3 2" xfId="17681" xr:uid="{914204CF-5237-495F-83C8-B88385BCADEE}"/>
    <cellStyle name="Comma 4 4 3 2 4" xfId="9775" xr:uid="{39B4CE83-6639-4DEB-8792-DA312D570308}"/>
    <cellStyle name="Comma 4 4 3 2 4 2" xfId="20309" xr:uid="{623E48D2-7A1A-434B-AA26-B5841B7B4BCF}"/>
    <cellStyle name="Comma 4 4 3 2 5" xfId="12402" xr:uid="{7BC07B33-14C4-4EF5-9EE9-6733166E5D91}"/>
    <cellStyle name="Comma 4 4 3 2 5 2" xfId="22936" xr:uid="{E2977905-B624-46DE-B8CB-4F444C7EA3C7}"/>
    <cellStyle name="Comma 4 4 3 2 6" xfId="15054" xr:uid="{5F26DF8A-0E61-499F-B6E9-BF7C63660102}"/>
    <cellStyle name="Comma 4 4 3 2 7" xfId="4514" xr:uid="{A307D8C6-CB2A-4EDA-A256-56D8256BDD13}"/>
    <cellStyle name="Comma 4 4 3 3" xfId="1784" xr:uid="{00000000-0005-0000-0000-000065070000}"/>
    <cellStyle name="Comma 4 4 3 3 2" xfId="7149" xr:uid="{229708C3-4976-4A44-9CDC-A6CAE816668F}"/>
    <cellStyle name="Comma 4 4 3 3 2 2" xfId="17683" xr:uid="{F7171003-1347-45B0-B661-ADE9B82F1EF4}"/>
    <cellStyle name="Comma 4 4 3 3 3" xfId="9777" xr:uid="{FC07A5C2-682A-4680-96EF-8B4659F173AF}"/>
    <cellStyle name="Comma 4 4 3 3 3 2" xfId="20311" xr:uid="{08A8BEC2-1217-40A9-86FA-A779F61B589B}"/>
    <cellStyle name="Comma 4 4 3 3 4" xfId="12404" xr:uid="{DCD464AC-F39A-44FD-A603-D3F402A30423}"/>
    <cellStyle name="Comma 4 4 3 3 4 2" xfId="22938" xr:uid="{C2EDC4FC-5E46-4AEB-9603-186A95895A01}"/>
    <cellStyle name="Comma 4 4 3 3 5" xfId="15056" xr:uid="{896E0DBB-E9BB-46FA-9B42-BDCAE14416C1}"/>
    <cellStyle name="Comma 4 4 3 3 6" xfId="4516" xr:uid="{CDC67D4A-B12A-4EED-81F3-36692493CA3D}"/>
    <cellStyle name="Comma 4 4 3 4" xfId="1785" xr:uid="{00000000-0005-0000-0000-000066070000}"/>
    <cellStyle name="Comma 4 4 3 4 2" xfId="7150" xr:uid="{9FDD50C8-C27C-4FB7-A85C-B4E55E42AD5F}"/>
    <cellStyle name="Comma 4 4 3 4 2 2" xfId="17684" xr:uid="{98B9D8BC-6B89-429C-BBB2-9EFB25F4B942}"/>
    <cellStyle name="Comma 4 4 3 4 3" xfId="9778" xr:uid="{2B8154B0-64EC-4860-B43D-A7BA04D17670}"/>
    <cellStyle name="Comma 4 4 3 4 3 2" xfId="20312" xr:uid="{92E70143-58A9-4B0D-B221-EC50E8006997}"/>
    <cellStyle name="Comma 4 4 3 4 4" xfId="12405" xr:uid="{569A88BF-4651-444A-A00A-AEDEA48A414C}"/>
    <cellStyle name="Comma 4 4 3 4 4 2" xfId="22939" xr:uid="{C47653E3-F80B-4C58-A271-FA13199F122E}"/>
    <cellStyle name="Comma 4 4 3 4 5" xfId="15057" xr:uid="{548725D3-5F37-4D3D-9CA4-30DE289BFE09}"/>
    <cellStyle name="Comma 4 4 3 4 6" xfId="4517" xr:uid="{A083D272-8C3F-4A8C-9D4E-BB57D2CDBE31}"/>
    <cellStyle name="Comma 4 4 3 5" xfId="7146" xr:uid="{B71251AA-9457-43C7-B274-66F72B02719C}"/>
    <cellStyle name="Comma 4 4 3 5 2" xfId="17680" xr:uid="{BBAB9B8C-1917-4BAE-878B-1B096A323647}"/>
    <cellStyle name="Comma 4 4 3 6" xfId="9774" xr:uid="{E63238F7-B37B-401D-BF5C-FA626DBF5CBB}"/>
    <cellStyle name="Comma 4 4 3 6 2" xfId="20308" xr:uid="{1EA9D587-5680-427A-96E6-EAFACDC3BF06}"/>
    <cellStyle name="Comma 4 4 3 7" xfId="12401" xr:uid="{43688DA5-C040-4148-8A80-A1D0F9F46738}"/>
    <cellStyle name="Comma 4 4 3 7 2" xfId="22935" xr:uid="{918BDA00-BCF0-4B33-B349-03742B8AEC27}"/>
    <cellStyle name="Comma 4 4 3 8" xfId="15053" xr:uid="{B0CDD0C4-E03C-4741-B0CA-18CFBD9BF07C}"/>
    <cellStyle name="Comma 4 4 3 9" xfId="4513" xr:uid="{87D86A3C-096C-41D4-B11F-6042F0562D31}"/>
    <cellStyle name="Comma 4 4 4" xfId="1786" xr:uid="{00000000-0005-0000-0000-000067070000}"/>
    <cellStyle name="Comma 4 4 4 2" xfId="1787" xr:uid="{00000000-0005-0000-0000-000068070000}"/>
    <cellStyle name="Comma 4 4 4 2 2" xfId="1788" xr:uid="{00000000-0005-0000-0000-000069070000}"/>
    <cellStyle name="Comma 4 4 4 2 2 2" xfId="7153" xr:uid="{A684455A-409E-4552-9586-929F4588C3A5}"/>
    <cellStyle name="Comma 4 4 4 2 2 2 2" xfId="17687" xr:uid="{0399843F-4876-40EF-B9BC-D0D997B24530}"/>
    <cellStyle name="Comma 4 4 4 2 2 3" xfId="9781" xr:uid="{67645416-BC1D-439D-91D5-6BFC617928F0}"/>
    <cellStyle name="Comma 4 4 4 2 2 3 2" xfId="20315" xr:uid="{A30CA3C0-C832-49D8-8CD2-7863B8561911}"/>
    <cellStyle name="Comma 4 4 4 2 2 4" xfId="12408" xr:uid="{C5808170-B63C-4366-A022-A05B748E7888}"/>
    <cellStyle name="Comma 4 4 4 2 2 4 2" xfId="22942" xr:uid="{00FA05A0-9BCE-414B-B14A-D9B2757162A2}"/>
    <cellStyle name="Comma 4 4 4 2 2 5" xfId="15060" xr:uid="{7E4FD204-49FE-4C18-BD65-EAA7A1C0FC7D}"/>
    <cellStyle name="Comma 4 4 4 2 2 6" xfId="4520" xr:uid="{4636AD32-140B-4F06-96F4-EBE435F6333D}"/>
    <cellStyle name="Comma 4 4 4 2 3" xfId="7152" xr:uid="{EED36A72-8828-4D15-8530-513453C87ADD}"/>
    <cellStyle name="Comma 4 4 4 2 3 2" xfId="17686" xr:uid="{1A66D738-220D-4CA1-B688-DDC3B6340AFC}"/>
    <cellStyle name="Comma 4 4 4 2 4" xfId="9780" xr:uid="{6D389DBB-0908-4097-8209-366E2739C0F3}"/>
    <cellStyle name="Comma 4 4 4 2 4 2" xfId="20314" xr:uid="{7D3FAC35-E015-4882-B520-68BF6CE67C9A}"/>
    <cellStyle name="Comma 4 4 4 2 5" xfId="12407" xr:uid="{758C36EF-DEE3-47AB-81F9-B682FFBE0E5F}"/>
    <cellStyle name="Comma 4 4 4 2 5 2" xfId="22941" xr:uid="{5A4C8BC7-CA77-434F-869C-2947F90FE310}"/>
    <cellStyle name="Comma 4 4 4 2 6" xfId="15059" xr:uid="{5ADBB932-30F5-4378-9FC7-6651D7796D3B}"/>
    <cellStyle name="Comma 4 4 4 2 7" xfId="4519" xr:uid="{9646401C-3052-44A9-AAD5-7A9F633A313F}"/>
    <cellStyle name="Comma 4 4 4 3" xfId="1789" xr:uid="{00000000-0005-0000-0000-00006A070000}"/>
    <cellStyle name="Comma 4 4 4 3 2" xfId="7154" xr:uid="{AB5CEEFC-C685-42EF-AFD9-44F9E2196D86}"/>
    <cellStyle name="Comma 4 4 4 3 2 2" xfId="17688" xr:uid="{98208A20-59D6-4BD7-B8A6-BF3310EE32ED}"/>
    <cellStyle name="Comma 4 4 4 3 3" xfId="9782" xr:uid="{5171A7A1-4CB8-4912-B494-CEDF90E3E563}"/>
    <cellStyle name="Comma 4 4 4 3 3 2" xfId="20316" xr:uid="{6F18BB62-84EF-4BBB-BCEE-BB25F5E999A4}"/>
    <cellStyle name="Comma 4 4 4 3 4" xfId="12409" xr:uid="{FEB18F31-7236-4810-A983-C66F30CC01C4}"/>
    <cellStyle name="Comma 4 4 4 3 4 2" xfId="22943" xr:uid="{09DF6824-6BAF-4771-95FB-233E78260519}"/>
    <cellStyle name="Comma 4 4 4 3 5" xfId="15061" xr:uid="{76DEEE82-0B7F-421B-A10B-4D39C70E8A2C}"/>
    <cellStyle name="Comma 4 4 4 3 6" xfId="4521" xr:uid="{C8AC4592-DF63-4B79-9CC2-1AB9FE387943}"/>
    <cellStyle name="Comma 4 4 4 4" xfId="1790" xr:uid="{00000000-0005-0000-0000-00006B070000}"/>
    <cellStyle name="Comma 4 4 4 4 2" xfId="7155" xr:uid="{B2EC65E8-D48E-4AA6-B7CE-2A615E8C1A68}"/>
    <cellStyle name="Comma 4 4 4 4 2 2" xfId="17689" xr:uid="{601C35B5-EE9B-41AB-B7FC-C30C4DC6207D}"/>
    <cellStyle name="Comma 4 4 4 4 3" xfId="9783" xr:uid="{198D6B0C-57C6-4953-BCA3-1168A43DA23B}"/>
    <cellStyle name="Comma 4 4 4 4 3 2" xfId="20317" xr:uid="{6669AA5F-2125-4876-85D3-5E3C0E8A5E2D}"/>
    <cellStyle name="Comma 4 4 4 4 4" xfId="12410" xr:uid="{EFBDE012-35CE-48FF-B31D-046420700096}"/>
    <cellStyle name="Comma 4 4 4 4 4 2" xfId="22944" xr:uid="{04AC897B-4AC8-4A35-8FAA-7807D59C0C0C}"/>
    <cellStyle name="Comma 4 4 4 4 5" xfId="15062" xr:uid="{93582EA5-5F23-4ECB-A1BB-7535FA1B30B2}"/>
    <cellStyle name="Comma 4 4 4 4 6" xfId="4522" xr:uid="{CA453EF8-7D3B-4D8A-9FC3-95AE56A63A6A}"/>
    <cellStyle name="Comma 4 4 4 5" xfId="7151" xr:uid="{F9884E7A-6730-46D2-A1F0-AF747E648E00}"/>
    <cellStyle name="Comma 4 4 4 5 2" xfId="17685" xr:uid="{79BEF851-D2C3-4054-B71B-D154B94F0EA8}"/>
    <cellStyle name="Comma 4 4 4 6" xfId="9779" xr:uid="{6B33C5AE-79A0-43C8-91EE-AD303631F5E0}"/>
    <cellStyle name="Comma 4 4 4 6 2" xfId="20313" xr:uid="{C436AFC9-823B-4542-934D-D543974242BC}"/>
    <cellStyle name="Comma 4 4 4 7" xfId="12406" xr:uid="{C361233C-73B2-4936-9A9F-864A9E74B655}"/>
    <cellStyle name="Comma 4 4 4 7 2" xfId="22940" xr:uid="{D557181D-ED0B-41F1-B3F6-D34C2E664A4F}"/>
    <cellStyle name="Comma 4 4 4 8" xfId="15058" xr:uid="{394AA91B-8FDB-4B28-A48B-BFA2FDD8CA26}"/>
    <cellStyle name="Comma 4 4 4 9" xfId="4518" xr:uid="{F892EBA4-75C5-49FB-8CC0-1E0D325881D1}"/>
    <cellStyle name="Comma 4 4 5" xfId="1791" xr:uid="{00000000-0005-0000-0000-00006C070000}"/>
    <cellStyle name="Comma 4 4 5 2" xfId="1792" xr:uid="{00000000-0005-0000-0000-00006D070000}"/>
    <cellStyle name="Comma 4 4 5 2 2" xfId="1793" xr:uid="{00000000-0005-0000-0000-00006E070000}"/>
    <cellStyle name="Comma 4 4 5 2 2 2" xfId="7158" xr:uid="{1FB5EEFD-9721-45AF-8D9A-4ABE31BA63E2}"/>
    <cellStyle name="Comma 4 4 5 2 2 2 2" xfId="17692" xr:uid="{6A80D5EB-1FB6-406A-939B-E487E11D52F9}"/>
    <cellStyle name="Comma 4 4 5 2 2 3" xfId="9786" xr:uid="{931661C3-68D8-45A8-96E7-2A713A845380}"/>
    <cellStyle name="Comma 4 4 5 2 2 3 2" xfId="20320" xr:uid="{A8958BCD-2E0E-4F4B-8F7C-17344D7DB9E0}"/>
    <cellStyle name="Comma 4 4 5 2 2 4" xfId="12413" xr:uid="{DA6311E3-5DA9-4302-9FB3-87509896010D}"/>
    <cellStyle name="Comma 4 4 5 2 2 4 2" xfId="22947" xr:uid="{1C89C705-5762-4969-B88B-40768B49FEE3}"/>
    <cellStyle name="Comma 4 4 5 2 2 5" xfId="15065" xr:uid="{F0DD154A-D46B-489E-992E-C68CA8EBB62D}"/>
    <cellStyle name="Comma 4 4 5 2 2 6" xfId="4525" xr:uid="{81C1E9B6-CE0D-4EDE-8E82-31000B65B1B1}"/>
    <cellStyle name="Comma 4 4 5 2 3" xfId="7157" xr:uid="{BFF2500C-1783-4875-815E-A7BA012CC6F1}"/>
    <cellStyle name="Comma 4 4 5 2 3 2" xfId="17691" xr:uid="{A8FB3134-4BA5-431D-90D8-529DBC7B4A68}"/>
    <cellStyle name="Comma 4 4 5 2 4" xfId="9785" xr:uid="{4BD2BCE0-2D19-4E63-B5AA-A6E48BCB62C0}"/>
    <cellStyle name="Comma 4 4 5 2 4 2" xfId="20319" xr:uid="{DA75577D-2665-4E33-ADD3-56112EFD4D78}"/>
    <cellStyle name="Comma 4 4 5 2 5" xfId="12412" xr:uid="{E768590F-3ED2-4E79-9831-6844EB1D222A}"/>
    <cellStyle name="Comma 4 4 5 2 5 2" xfId="22946" xr:uid="{8D5688F1-F0E8-4EF0-9151-AB5C30D9B74F}"/>
    <cellStyle name="Comma 4 4 5 2 6" xfId="15064" xr:uid="{445D4A61-BCA9-4426-9E91-C521F3B726D5}"/>
    <cellStyle name="Comma 4 4 5 2 7" xfId="4524" xr:uid="{3169DCC3-BD5D-4930-AA6F-BB462924BAC1}"/>
    <cellStyle name="Comma 4 4 5 3" xfId="1794" xr:uid="{00000000-0005-0000-0000-00006F070000}"/>
    <cellStyle name="Comma 4 4 5 3 2" xfId="7159" xr:uid="{225F4217-1F56-447D-AF68-E804DD9141B2}"/>
    <cellStyle name="Comma 4 4 5 3 2 2" xfId="17693" xr:uid="{A7D51E4C-993F-4DE0-963C-4C30D7C6A876}"/>
    <cellStyle name="Comma 4 4 5 3 3" xfId="9787" xr:uid="{CE17D6E2-B478-47B8-89A0-465A6F3D31F1}"/>
    <cellStyle name="Comma 4 4 5 3 3 2" xfId="20321" xr:uid="{37F0A51A-45C0-4BE5-841C-A596442EC8B2}"/>
    <cellStyle name="Comma 4 4 5 3 4" xfId="12414" xr:uid="{BAB22EC8-531C-4415-8F86-7CFD139EDAFF}"/>
    <cellStyle name="Comma 4 4 5 3 4 2" xfId="22948" xr:uid="{03D74956-7794-4066-9E1E-CBE70BEE475E}"/>
    <cellStyle name="Comma 4 4 5 3 5" xfId="15066" xr:uid="{DF0DCA55-EBF4-4FB2-8035-4719EF00A504}"/>
    <cellStyle name="Comma 4 4 5 3 6" xfId="4526" xr:uid="{3169DFD5-50BF-48F6-BF3C-8C423F29CB6E}"/>
    <cellStyle name="Comma 4 4 5 4" xfId="1795" xr:uid="{00000000-0005-0000-0000-000070070000}"/>
    <cellStyle name="Comma 4 4 5 4 2" xfId="7160" xr:uid="{EEA7975B-D7E3-40E5-87C7-29AA4CCDCB38}"/>
    <cellStyle name="Comma 4 4 5 4 2 2" xfId="17694" xr:uid="{60E46D3D-532F-4D4F-B69C-C7ADC83550A6}"/>
    <cellStyle name="Comma 4 4 5 4 3" xfId="9788" xr:uid="{76AB84C5-F493-4943-9F5B-757D475FBF42}"/>
    <cellStyle name="Comma 4 4 5 4 3 2" xfId="20322" xr:uid="{85210BCF-DAC9-4A14-B377-F0F8737BC07E}"/>
    <cellStyle name="Comma 4 4 5 4 4" xfId="12415" xr:uid="{65D372CC-9C75-48BA-8029-C76467CC8DDE}"/>
    <cellStyle name="Comma 4 4 5 4 4 2" xfId="22949" xr:uid="{967B1548-59FF-4EA7-A95A-ABD9A977B879}"/>
    <cellStyle name="Comma 4 4 5 4 5" xfId="15067" xr:uid="{DC60D59E-1150-492F-9446-20B4EC527F34}"/>
    <cellStyle name="Comma 4 4 5 4 6" xfId="4527" xr:uid="{21F161E8-4414-4445-8420-DA81B588A848}"/>
    <cellStyle name="Comma 4 4 5 5" xfId="7156" xr:uid="{6ECE89A6-B30B-4522-BC72-44BD8EEF7D63}"/>
    <cellStyle name="Comma 4 4 5 5 2" xfId="17690" xr:uid="{F02C9821-CF7E-499D-AB69-0236DB27CA88}"/>
    <cellStyle name="Comma 4 4 5 6" xfId="9784" xr:uid="{E07D4B88-FADF-4219-B3C5-0D4D2FA274C2}"/>
    <cellStyle name="Comma 4 4 5 6 2" xfId="20318" xr:uid="{E52E9DB3-8CE5-480B-8FAC-9396ADADD224}"/>
    <cellStyle name="Comma 4 4 5 7" xfId="12411" xr:uid="{315DA493-6634-4051-821F-8997CCFE1952}"/>
    <cellStyle name="Comma 4 4 5 7 2" xfId="22945" xr:uid="{4D3814ED-4366-4F84-9E9A-62414E4E9554}"/>
    <cellStyle name="Comma 4 4 5 8" xfId="15063" xr:uid="{6A467B7C-CB24-4BCE-8F6A-00213B103C33}"/>
    <cellStyle name="Comma 4 4 5 9" xfId="4523" xr:uid="{D37519C8-4A87-4E28-9F94-0CBF67AB543C}"/>
    <cellStyle name="Comma 4 4 6" xfId="1796" xr:uid="{00000000-0005-0000-0000-000071070000}"/>
    <cellStyle name="Comma 4 4 6 2" xfId="1797" xr:uid="{00000000-0005-0000-0000-000072070000}"/>
    <cellStyle name="Comma 4 4 6 2 2" xfId="1798" xr:uid="{00000000-0005-0000-0000-000073070000}"/>
    <cellStyle name="Comma 4 4 6 2 2 2" xfId="7163" xr:uid="{CD9415B9-F0E9-41CD-87E5-0622591A1B07}"/>
    <cellStyle name="Comma 4 4 6 2 2 2 2" xfId="17697" xr:uid="{770AEEAA-83F8-4552-B985-631F5558CC57}"/>
    <cellStyle name="Comma 4 4 6 2 2 3" xfId="9791" xr:uid="{61D94F19-5C8B-4D00-A8B0-D61F0AE4D526}"/>
    <cellStyle name="Comma 4 4 6 2 2 3 2" xfId="20325" xr:uid="{12BE3FA6-E7E5-411A-A3F6-C4B1EEB0A109}"/>
    <cellStyle name="Comma 4 4 6 2 2 4" xfId="12418" xr:uid="{F2CE6235-6E85-4C07-98F8-B291098548C3}"/>
    <cellStyle name="Comma 4 4 6 2 2 4 2" xfId="22952" xr:uid="{7137CF57-0FD9-4853-B1B0-9E76B97AF206}"/>
    <cellStyle name="Comma 4 4 6 2 2 5" xfId="15070" xr:uid="{47B11AA8-7019-422F-8813-BA2F8B09E1BE}"/>
    <cellStyle name="Comma 4 4 6 2 2 6" xfId="4530" xr:uid="{42C66541-EDE3-4D05-B2DF-2C6B1EA3FA5E}"/>
    <cellStyle name="Comma 4 4 6 2 3" xfId="7162" xr:uid="{3AEDC844-405F-498C-922F-BEFDBC8D8BBE}"/>
    <cellStyle name="Comma 4 4 6 2 3 2" xfId="17696" xr:uid="{ABC0FCE0-C3C1-455D-807E-9D9FAC29F325}"/>
    <cellStyle name="Comma 4 4 6 2 4" xfId="9790" xr:uid="{AE621749-AB3A-4949-B90F-FD021C1B2BE3}"/>
    <cellStyle name="Comma 4 4 6 2 4 2" xfId="20324" xr:uid="{DF65D0D0-9128-40F8-810D-4CA767A6017A}"/>
    <cellStyle name="Comma 4 4 6 2 5" xfId="12417" xr:uid="{56B44802-9898-4A9E-ACD0-138A7ED2139B}"/>
    <cellStyle name="Comma 4 4 6 2 5 2" xfId="22951" xr:uid="{AE411D7F-AEF6-4350-B0A8-189B15B6963D}"/>
    <cellStyle name="Comma 4 4 6 2 6" xfId="15069" xr:uid="{19971228-5686-4081-9ED1-FFE3642B372B}"/>
    <cellStyle name="Comma 4 4 6 2 7" xfId="4529" xr:uid="{C4E9B727-4AD3-4D08-A36D-0116835FACE6}"/>
    <cellStyle name="Comma 4 4 6 3" xfId="1799" xr:uid="{00000000-0005-0000-0000-000074070000}"/>
    <cellStyle name="Comma 4 4 6 3 2" xfId="7164" xr:uid="{19F8E712-279A-444E-87C0-E70E099C7588}"/>
    <cellStyle name="Comma 4 4 6 3 2 2" xfId="17698" xr:uid="{34AB277E-F2C1-45F1-ABA1-E143636F80D0}"/>
    <cellStyle name="Comma 4 4 6 3 3" xfId="9792" xr:uid="{C32DBC66-9D94-4AB2-A38C-C0BFB0A3A72D}"/>
    <cellStyle name="Comma 4 4 6 3 3 2" xfId="20326" xr:uid="{CD4B223D-63DC-4089-A012-49A968F1E897}"/>
    <cellStyle name="Comma 4 4 6 3 4" xfId="12419" xr:uid="{D35A54A2-DD82-4FD2-9802-47AFF9593B17}"/>
    <cellStyle name="Comma 4 4 6 3 4 2" xfId="22953" xr:uid="{444B2080-5952-4A4D-94CD-F195D9E4B276}"/>
    <cellStyle name="Comma 4 4 6 3 5" xfId="15071" xr:uid="{1FA84ECE-052D-4777-AF75-8951880671C3}"/>
    <cellStyle name="Comma 4 4 6 3 6" xfId="4531" xr:uid="{7374CA74-4595-45DA-98C7-2E1A70EB3E35}"/>
    <cellStyle name="Comma 4 4 6 4" xfId="1800" xr:uid="{00000000-0005-0000-0000-000075070000}"/>
    <cellStyle name="Comma 4 4 6 4 2" xfId="7165" xr:uid="{01CED6ED-1093-4F60-B1FE-175A7ED49843}"/>
    <cellStyle name="Comma 4 4 6 4 2 2" xfId="17699" xr:uid="{EEDB654A-17F0-46BD-88E7-FA3D1F52065F}"/>
    <cellStyle name="Comma 4 4 6 4 3" xfId="9793" xr:uid="{DC693295-7A40-4157-AED4-724B376B7B75}"/>
    <cellStyle name="Comma 4 4 6 4 3 2" xfId="20327" xr:uid="{B01976A5-3D1C-4137-B733-DABF75F18066}"/>
    <cellStyle name="Comma 4 4 6 4 4" xfId="12420" xr:uid="{0E9F61B1-139A-4688-8F29-F0F51E14953A}"/>
    <cellStyle name="Comma 4 4 6 4 4 2" xfId="22954" xr:uid="{A31269D5-A3E4-4A15-BFF9-5E80DC96CDD0}"/>
    <cellStyle name="Comma 4 4 6 4 5" xfId="15072" xr:uid="{E3D7B950-9BBE-4365-87D7-5B70A9EEDBC5}"/>
    <cellStyle name="Comma 4 4 6 4 6" xfId="4532" xr:uid="{C61BB437-02FB-4B44-AA3C-6232DA042DD3}"/>
    <cellStyle name="Comma 4 4 6 5" xfId="7161" xr:uid="{6711B808-833A-45CC-AD96-B6AB2965A02F}"/>
    <cellStyle name="Comma 4 4 6 5 2" xfId="17695" xr:uid="{EC3BA1AB-F356-4DEB-9372-B11D0BFF3894}"/>
    <cellStyle name="Comma 4 4 6 6" xfId="9789" xr:uid="{D1A26F8A-5C1C-479F-B48D-1DB8381F3177}"/>
    <cellStyle name="Comma 4 4 6 6 2" xfId="20323" xr:uid="{6475131C-1BBF-4188-8222-73546FDBB658}"/>
    <cellStyle name="Comma 4 4 6 7" xfId="12416" xr:uid="{E2EE57A3-D6EC-45FA-8FE9-7D34F3A128C7}"/>
    <cellStyle name="Comma 4 4 6 7 2" xfId="22950" xr:uid="{AFC9A456-2719-42CC-93FA-E8922AD8F004}"/>
    <cellStyle name="Comma 4 4 6 8" xfId="15068" xr:uid="{4D2834F2-9A08-43F8-B1E2-40337E1043AD}"/>
    <cellStyle name="Comma 4 4 6 9" xfId="4528" xr:uid="{62654478-CF97-4BB2-8560-6103160B2D92}"/>
    <cellStyle name="Comma 4 4 7" xfId="1801" xr:uid="{00000000-0005-0000-0000-000076070000}"/>
    <cellStyle name="Comma 4 4 7 2" xfId="1802" xr:uid="{00000000-0005-0000-0000-000077070000}"/>
    <cellStyle name="Comma 4 4 7 2 2" xfId="7167" xr:uid="{F336F2FE-CB2F-4897-99E2-9DCFE3445EEE}"/>
    <cellStyle name="Comma 4 4 7 2 2 2" xfId="17701" xr:uid="{F1A259D8-E6EC-44B4-8121-4199A768E712}"/>
    <cellStyle name="Comma 4 4 7 2 3" xfId="9795" xr:uid="{D514CE36-308B-4F81-B380-A2ADBF614C69}"/>
    <cellStyle name="Comma 4 4 7 2 3 2" xfId="20329" xr:uid="{E6D1270A-DD10-4B15-84E1-645898A6948A}"/>
    <cellStyle name="Comma 4 4 7 2 4" xfId="12422" xr:uid="{0355534F-E63B-4F3F-833A-53B90D813AD4}"/>
    <cellStyle name="Comma 4 4 7 2 4 2" xfId="22956" xr:uid="{B1C0EFC4-8441-4100-B591-A80608B37C25}"/>
    <cellStyle name="Comma 4 4 7 2 5" xfId="15074" xr:uid="{23A38016-710C-461A-9654-EB763339E4AF}"/>
    <cellStyle name="Comma 4 4 7 2 6" xfId="4534" xr:uid="{5D3ED359-DB1C-44BF-ACA9-1615BF447C82}"/>
    <cellStyle name="Comma 4 4 7 3" xfId="1803" xr:uid="{00000000-0005-0000-0000-000078070000}"/>
    <cellStyle name="Comma 4 4 7 3 2" xfId="7168" xr:uid="{4940E7E9-65A7-4D52-A80F-07027FC9D371}"/>
    <cellStyle name="Comma 4 4 7 3 2 2" xfId="17702" xr:uid="{C9DE0DD9-EF4D-426F-81E7-A7B80D154839}"/>
    <cellStyle name="Comma 4 4 7 3 3" xfId="9796" xr:uid="{13264E88-D4AD-41C1-8E9D-331F0E96F28F}"/>
    <cellStyle name="Comma 4 4 7 3 3 2" xfId="20330" xr:uid="{6F82A515-417D-4480-B476-DC54466268A4}"/>
    <cellStyle name="Comma 4 4 7 3 4" xfId="12423" xr:uid="{A41F986F-9ADC-4396-A64A-514289FC9FD4}"/>
    <cellStyle name="Comma 4 4 7 3 4 2" xfId="22957" xr:uid="{14F8AFA8-93A7-4EEF-BA57-44BBE8F5C2FC}"/>
    <cellStyle name="Comma 4 4 7 3 5" xfId="15075" xr:uid="{F2CDF987-0BAA-41E9-9244-F1504EDF5017}"/>
    <cellStyle name="Comma 4 4 7 3 6" xfId="4535" xr:uid="{E8C4D785-4C35-4014-A79A-C1F06B4B7CF3}"/>
    <cellStyle name="Comma 4 4 7 4" xfId="7166" xr:uid="{C5E74BE8-490A-4CF1-8F70-DC08328A50C4}"/>
    <cellStyle name="Comma 4 4 7 4 2" xfId="17700" xr:uid="{93DEA4FA-47C2-47C9-A107-90A6B5DAE7E4}"/>
    <cellStyle name="Comma 4 4 7 5" xfId="9794" xr:uid="{CB3AE038-5285-493A-974C-A125389242BB}"/>
    <cellStyle name="Comma 4 4 7 5 2" xfId="20328" xr:uid="{5815A380-FC87-42F6-A75E-2D970AB3302C}"/>
    <cellStyle name="Comma 4 4 7 6" xfId="12421" xr:uid="{D30BD83F-E161-4B18-A7EF-63CF8387BFFB}"/>
    <cellStyle name="Comma 4 4 7 6 2" xfId="22955" xr:uid="{A3C96DE0-7358-4B4D-AF9B-DB49710F0C3E}"/>
    <cellStyle name="Comma 4 4 7 7" xfId="15073" xr:uid="{6DD2E4D1-B6CA-4C94-935E-F3645CCB0A31}"/>
    <cellStyle name="Comma 4 4 7 8" xfId="4533" xr:uid="{6F434263-16C6-4671-9896-591F6F9F70A5}"/>
    <cellStyle name="Comma 4 4 8" xfId="1804" xr:uid="{00000000-0005-0000-0000-000079070000}"/>
    <cellStyle name="Comma 4 4 8 2" xfId="1805" xr:uid="{00000000-0005-0000-0000-00007A070000}"/>
    <cellStyle name="Comma 4 4 8 2 2" xfId="7170" xr:uid="{65BFA721-1936-4BE2-87FD-B03A269FD234}"/>
    <cellStyle name="Comma 4 4 8 2 2 2" xfId="17704" xr:uid="{67A829CA-8D76-41FD-B556-1E5E66A6ED84}"/>
    <cellStyle name="Comma 4 4 8 2 3" xfId="9798" xr:uid="{790107D7-2E74-46FC-BD1B-051BFEF79CB1}"/>
    <cellStyle name="Comma 4 4 8 2 3 2" xfId="20332" xr:uid="{63E81099-7B2E-473F-A170-141C7A49C6D6}"/>
    <cellStyle name="Comma 4 4 8 2 4" xfId="12425" xr:uid="{71EE6457-255B-4F87-A93E-DF1A47771795}"/>
    <cellStyle name="Comma 4 4 8 2 4 2" xfId="22959" xr:uid="{A2B3F81B-E7F4-48A8-9CBC-483FFB3C1F0A}"/>
    <cellStyle name="Comma 4 4 8 2 5" xfId="15077" xr:uid="{2A30EE20-2372-4255-9FFC-7B8EF0589420}"/>
    <cellStyle name="Comma 4 4 8 2 6" xfId="4537" xr:uid="{9B2432D8-19F1-4E92-81F3-363AFC739515}"/>
    <cellStyle name="Comma 4 4 8 3" xfId="7169" xr:uid="{2058448E-79FD-4CA7-8AD4-DE44ECB283A3}"/>
    <cellStyle name="Comma 4 4 8 3 2" xfId="17703" xr:uid="{1BC59951-92C6-462A-AD81-CA412EA43A18}"/>
    <cellStyle name="Comma 4 4 8 4" xfId="9797" xr:uid="{2491978E-101B-4987-B916-2B87242CB5D0}"/>
    <cellStyle name="Comma 4 4 8 4 2" xfId="20331" xr:uid="{F49B72F9-D717-4DFA-B40A-35640E71DF8D}"/>
    <cellStyle name="Comma 4 4 8 5" xfId="12424" xr:uid="{03AEF180-AFBD-4786-9D35-135BBC1D9A05}"/>
    <cellStyle name="Comma 4 4 8 5 2" xfId="22958" xr:uid="{08AA209E-EE44-4036-AAEA-AEE23DCAE38D}"/>
    <cellStyle name="Comma 4 4 8 6" xfId="15076" xr:uid="{F7DFD2B2-0876-4B21-A0DD-CCF8CD432550}"/>
    <cellStyle name="Comma 4 4 8 7" xfId="4536" xr:uid="{BFDCC9B6-1C78-458B-B65C-7986416E41B0}"/>
    <cellStyle name="Comma 4 4 9" xfId="1806" xr:uid="{00000000-0005-0000-0000-00007B070000}"/>
    <cellStyle name="Comma 4 4 9 2" xfId="7171" xr:uid="{E32A0E7C-6B18-4F82-BEC5-93A0DB3DBC62}"/>
    <cellStyle name="Comma 4 4 9 2 2" xfId="17705" xr:uid="{437F8854-283C-4C66-BDF6-423324221BE1}"/>
    <cellStyle name="Comma 4 4 9 3" xfId="9799" xr:uid="{1ED05DCB-195A-43BA-B503-999A26DE4EBC}"/>
    <cellStyle name="Comma 4 4 9 3 2" xfId="20333" xr:uid="{FFE4AB40-3FAA-417E-B7F8-8FF3E7617087}"/>
    <cellStyle name="Comma 4 4 9 4" xfId="12426" xr:uid="{40E8F659-4DDE-4D60-9F1A-143A0B6FF093}"/>
    <cellStyle name="Comma 4 4 9 4 2" xfId="22960" xr:uid="{ED8C2FE9-234C-4706-884D-787A8BDFFC4D}"/>
    <cellStyle name="Comma 4 4 9 5" xfId="15078" xr:uid="{192D0ACB-982D-4E78-97F8-3C7B410EFA49}"/>
    <cellStyle name="Comma 4 4 9 6" xfId="4538" xr:uid="{51B322CD-4447-48D1-8ED6-1114B0DA9C16}"/>
    <cellStyle name="Comma 4 5" xfId="1807" xr:uid="{00000000-0005-0000-0000-00007C070000}"/>
    <cellStyle name="Comma 4 5 10" xfId="7172" xr:uid="{23FDC966-83AF-493F-8D40-28925F2D9146}"/>
    <cellStyle name="Comma 4 5 10 2" xfId="17706" xr:uid="{6CEE0DAF-90BF-48AE-A270-682520A16FC7}"/>
    <cellStyle name="Comma 4 5 11" xfId="9800" xr:uid="{F0C81A53-242B-4953-9A5A-84B23A3D1D9E}"/>
    <cellStyle name="Comma 4 5 11 2" xfId="20334" xr:uid="{B5004F37-43E7-483F-AEF0-AB6EEA68905C}"/>
    <cellStyle name="Comma 4 5 12" xfId="12427" xr:uid="{E80ED91D-D2ED-4578-89DC-DDB110BD5290}"/>
    <cellStyle name="Comma 4 5 12 2" xfId="22961" xr:uid="{5DB8319C-7E83-4293-A905-6C98FAF4B558}"/>
    <cellStyle name="Comma 4 5 13" xfId="15079" xr:uid="{65F452E3-A5BE-44E1-8EF6-7DBBFEE0D73E}"/>
    <cellStyle name="Comma 4 5 14" xfId="4539" xr:uid="{D5127271-E9CD-4553-A195-C18655BB5B2D}"/>
    <cellStyle name="Comma 4 5 2" xfId="1808" xr:uid="{00000000-0005-0000-0000-00007D070000}"/>
    <cellStyle name="Comma 4 5 2 2" xfId="1809" xr:uid="{00000000-0005-0000-0000-00007E070000}"/>
    <cellStyle name="Comma 4 5 2 2 2" xfId="1810" xr:uid="{00000000-0005-0000-0000-00007F070000}"/>
    <cellStyle name="Comma 4 5 2 2 2 2" xfId="7175" xr:uid="{32A6B5F0-D9A9-4629-A57B-1A4CCFF02563}"/>
    <cellStyle name="Comma 4 5 2 2 2 2 2" xfId="17709" xr:uid="{E7E6871F-3ADA-484C-A66E-27DEA9A5A0C7}"/>
    <cellStyle name="Comma 4 5 2 2 2 3" xfId="9803" xr:uid="{327B5D84-9657-40C0-86C7-CB4B209DF0F6}"/>
    <cellStyle name="Comma 4 5 2 2 2 3 2" xfId="20337" xr:uid="{DA53DE54-2D9B-40C3-A82C-3F849261D902}"/>
    <cellStyle name="Comma 4 5 2 2 2 4" xfId="12430" xr:uid="{0E80EA0C-0674-4609-8BD0-E969BB9723B9}"/>
    <cellStyle name="Comma 4 5 2 2 2 4 2" xfId="22964" xr:uid="{8590EA42-449B-4B64-99AA-400A68F32D30}"/>
    <cellStyle name="Comma 4 5 2 2 2 5" xfId="15082" xr:uid="{9BBEB413-A4CE-4612-9F10-026465F7F4C9}"/>
    <cellStyle name="Comma 4 5 2 2 2 6" xfId="4542" xr:uid="{6FEDE4BD-2461-48A6-A19B-177A4F69A1E3}"/>
    <cellStyle name="Comma 4 5 2 2 3" xfId="7174" xr:uid="{033205EF-C28F-4EEE-A865-145D9217E818}"/>
    <cellStyle name="Comma 4 5 2 2 3 2" xfId="17708" xr:uid="{D72FC1EA-74CA-4F64-A06D-7F25F08A5289}"/>
    <cellStyle name="Comma 4 5 2 2 4" xfId="9802" xr:uid="{5AA2F3AF-8625-4134-96E6-ADC9AD48FA4A}"/>
    <cellStyle name="Comma 4 5 2 2 4 2" xfId="20336" xr:uid="{805BD92A-46C4-431B-BE88-3591F0A233BD}"/>
    <cellStyle name="Comma 4 5 2 2 5" xfId="12429" xr:uid="{C0045D3C-852E-41F5-B443-AF33D3B21AEA}"/>
    <cellStyle name="Comma 4 5 2 2 5 2" xfId="22963" xr:uid="{40A1C881-25A1-498F-B5AA-3E5C886C3067}"/>
    <cellStyle name="Comma 4 5 2 2 6" xfId="15081" xr:uid="{34513D69-7255-4363-8482-17E648551B1D}"/>
    <cellStyle name="Comma 4 5 2 2 7" xfId="4541" xr:uid="{2F8AFC52-A67F-4C4D-A8FF-F77C67A718D7}"/>
    <cellStyle name="Comma 4 5 2 3" xfId="1811" xr:uid="{00000000-0005-0000-0000-000080070000}"/>
    <cellStyle name="Comma 4 5 2 3 2" xfId="7176" xr:uid="{9CAEFADE-FAE8-4654-A539-D7C1DD727022}"/>
    <cellStyle name="Comma 4 5 2 3 2 2" xfId="17710" xr:uid="{E2F276FF-00A5-4459-A9A8-A380519AFEE5}"/>
    <cellStyle name="Comma 4 5 2 3 3" xfId="9804" xr:uid="{163A25EE-D8BF-4057-A0E8-706A0EBCD2C0}"/>
    <cellStyle name="Comma 4 5 2 3 3 2" xfId="20338" xr:uid="{84EF25AC-0098-47D5-9344-A7682901F4B5}"/>
    <cellStyle name="Comma 4 5 2 3 4" xfId="12431" xr:uid="{42562638-7BFF-4148-A758-15283FDA7ECB}"/>
    <cellStyle name="Comma 4 5 2 3 4 2" xfId="22965" xr:uid="{5054DA20-9A54-4908-B5CB-B7C12500D2FF}"/>
    <cellStyle name="Comma 4 5 2 3 5" xfId="15083" xr:uid="{9FB7DE95-ED6A-41BA-8B81-7B9005CCBC29}"/>
    <cellStyle name="Comma 4 5 2 3 6" xfId="4543" xr:uid="{3122676D-FCC3-4E80-8E37-0585C07427D0}"/>
    <cellStyle name="Comma 4 5 2 4" xfId="1812" xr:uid="{00000000-0005-0000-0000-000081070000}"/>
    <cellStyle name="Comma 4 5 2 4 2" xfId="7177" xr:uid="{19FD7C44-C673-41C1-9DD4-34DEED03DDA5}"/>
    <cellStyle name="Comma 4 5 2 4 2 2" xfId="17711" xr:uid="{A867DC7E-6329-425C-AEA7-47F1C53D2B7B}"/>
    <cellStyle name="Comma 4 5 2 4 3" xfId="9805" xr:uid="{6B563586-B9A3-4269-A2F6-0AA57586D702}"/>
    <cellStyle name="Comma 4 5 2 4 3 2" xfId="20339" xr:uid="{4F4EA5F0-9DB8-4142-B74B-CC02CC0B77AB}"/>
    <cellStyle name="Comma 4 5 2 4 4" xfId="12432" xr:uid="{8DB8F3DB-8B17-4B69-89BA-EBB77E03FF28}"/>
    <cellStyle name="Comma 4 5 2 4 4 2" xfId="22966" xr:uid="{74BCFEE4-C028-41E0-843B-A4D8DACA5995}"/>
    <cellStyle name="Comma 4 5 2 4 5" xfId="15084" xr:uid="{7052CEFE-2086-4F3E-8F93-C62047DEE765}"/>
    <cellStyle name="Comma 4 5 2 4 6" xfId="4544" xr:uid="{4D9E3DB1-6F41-43FB-A4D7-8AE20515F8FA}"/>
    <cellStyle name="Comma 4 5 2 5" xfId="7173" xr:uid="{B67A5C49-EF06-47C3-BD54-7B8CAB9416CB}"/>
    <cellStyle name="Comma 4 5 2 5 2" xfId="17707" xr:uid="{8C911F16-46D9-42F0-85AE-2FBF5060C082}"/>
    <cellStyle name="Comma 4 5 2 6" xfId="9801" xr:uid="{B4C90B0A-316C-47C4-828A-2F1F9F68782D}"/>
    <cellStyle name="Comma 4 5 2 6 2" xfId="20335" xr:uid="{76F86AD8-EEB0-4A17-A188-101D28CE2346}"/>
    <cellStyle name="Comma 4 5 2 7" xfId="12428" xr:uid="{10D93625-F097-4437-A64E-5EA571EB8CDD}"/>
    <cellStyle name="Comma 4 5 2 7 2" xfId="22962" xr:uid="{89B5DDCB-62F6-42EA-A850-4896E5A76F9D}"/>
    <cellStyle name="Comma 4 5 2 8" xfId="15080" xr:uid="{71F49C0A-489D-46F8-9167-AE3E116A15A8}"/>
    <cellStyle name="Comma 4 5 2 9" xfId="4540" xr:uid="{E334A339-576D-4911-8557-F59A0AB50AC2}"/>
    <cellStyle name="Comma 4 5 3" xfId="1813" xr:uid="{00000000-0005-0000-0000-000082070000}"/>
    <cellStyle name="Comma 4 5 3 2" xfId="1814" xr:uid="{00000000-0005-0000-0000-000083070000}"/>
    <cellStyle name="Comma 4 5 3 2 2" xfId="1815" xr:uid="{00000000-0005-0000-0000-000084070000}"/>
    <cellStyle name="Comma 4 5 3 2 2 2" xfId="7180" xr:uid="{9BC63CB5-2105-4FD7-9D19-72AD80762435}"/>
    <cellStyle name="Comma 4 5 3 2 2 2 2" xfId="17714" xr:uid="{29556A39-18E2-48EA-965D-617E4E93E21C}"/>
    <cellStyle name="Comma 4 5 3 2 2 3" xfId="9808" xr:uid="{19BFC305-4B54-45D0-95D0-1060418E5E8E}"/>
    <cellStyle name="Comma 4 5 3 2 2 3 2" xfId="20342" xr:uid="{1D543B07-D787-485A-BAD9-FFE30AE87A32}"/>
    <cellStyle name="Comma 4 5 3 2 2 4" xfId="12435" xr:uid="{CE55B7E2-5D5F-4250-9132-7F580DE008BC}"/>
    <cellStyle name="Comma 4 5 3 2 2 4 2" xfId="22969" xr:uid="{95EB1F65-C788-4011-9AB5-D887D0776334}"/>
    <cellStyle name="Comma 4 5 3 2 2 5" xfId="15087" xr:uid="{3BA8857D-0914-41BE-94AE-8260330CD8D3}"/>
    <cellStyle name="Comma 4 5 3 2 2 6" xfId="4547" xr:uid="{C50A2A68-256A-4EB7-BFEC-ADF40ADF9B17}"/>
    <cellStyle name="Comma 4 5 3 2 3" xfId="7179" xr:uid="{61EA5D8E-6FF2-489F-A4D3-4FFF991CCDCF}"/>
    <cellStyle name="Comma 4 5 3 2 3 2" xfId="17713" xr:uid="{A23290F3-39DC-4346-AD40-1E725DBAA9C4}"/>
    <cellStyle name="Comma 4 5 3 2 4" xfId="9807" xr:uid="{9AE7D883-9919-4CBE-BD51-3B4F25746B94}"/>
    <cellStyle name="Comma 4 5 3 2 4 2" xfId="20341" xr:uid="{43E30A54-46F6-49E6-9329-03E7779B0421}"/>
    <cellStyle name="Comma 4 5 3 2 5" xfId="12434" xr:uid="{87542D0B-FE91-40B5-B84A-7D1FCA9EFBE6}"/>
    <cellStyle name="Comma 4 5 3 2 5 2" xfId="22968" xr:uid="{722CE1E4-CA9F-4927-B654-96B4C941C46A}"/>
    <cellStyle name="Comma 4 5 3 2 6" xfId="15086" xr:uid="{008BF11B-2338-44C7-820B-A90B1EDD853E}"/>
    <cellStyle name="Comma 4 5 3 2 7" xfId="4546" xr:uid="{833F9748-1B71-415A-B72C-C9EB1F9571C2}"/>
    <cellStyle name="Comma 4 5 3 3" xfId="1816" xr:uid="{00000000-0005-0000-0000-000085070000}"/>
    <cellStyle name="Comma 4 5 3 3 2" xfId="7181" xr:uid="{8C205C68-FC96-4B25-BF91-B25CF41675F0}"/>
    <cellStyle name="Comma 4 5 3 3 2 2" xfId="17715" xr:uid="{8541EC04-CA5F-4C77-820D-3782F55E3DD4}"/>
    <cellStyle name="Comma 4 5 3 3 3" xfId="9809" xr:uid="{79B9B0D4-85D0-43B6-8E3B-B10160C65ED1}"/>
    <cellStyle name="Comma 4 5 3 3 3 2" xfId="20343" xr:uid="{B7C944D8-78EC-4BCB-8953-9B8600DD2EB1}"/>
    <cellStyle name="Comma 4 5 3 3 4" xfId="12436" xr:uid="{0255655B-63EB-43A9-8FB3-9F83E32D0094}"/>
    <cellStyle name="Comma 4 5 3 3 4 2" xfId="22970" xr:uid="{D015C3A1-CD0D-4CDC-9342-0F919122D2B0}"/>
    <cellStyle name="Comma 4 5 3 3 5" xfId="15088" xr:uid="{FA68588D-999F-47A2-ADA5-C9EC09DD1602}"/>
    <cellStyle name="Comma 4 5 3 3 6" xfId="4548" xr:uid="{3FEC3EA2-DC11-41C8-BFEF-DC87D2F2865C}"/>
    <cellStyle name="Comma 4 5 3 4" xfId="1817" xr:uid="{00000000-0005-0000-0000-000086070000}"/>
    <cellStyle name="Comma 4 5 3 4 2" xfId="7182" xr:uid="{F9F7C03C-0727-4D74-ADB1-A8A79F102C8E}"/>
    <cellStyle name="Comma 4 5 3 4 2 2" xfId="17716" xr:uid="{36BD003F-D999-443F-85E4-988E94FF4DFF}"/>
    <cellStyle name="Comma 4 5 3 4 3" xfId="9810" xr:uid="{F20375F6-E996-4186-B998-911BF0B6B430}"/>
    <cellStyle name="Comma 4 5 3 4 3 2" xfId="20344" xr:uid="{42C339B1-CA5B-4E33-8730-A5A09ED43C16}"/>
    <cellStyle name="Comma 4 5 3 4 4" xfId="12437" xr:uid="{750E20FF-FDF2-4691-9271-2CE85FC9B329}"/>
    <cellStyle name="Comma 4 5 3 4 4 2" xfId="22971" xr:uid="{07CFC62B-F54F-4060-9A5E-C953297F5ED1}"/>
    <cellStyle name="Comma 4 5 3 4 5" xfId="15089" xr:uid="{5F841260-8ACA-4EAE-A465-6F0F5BE6FAA4}"/>
    <cellStyle name="Comma 4 5 3 4 6" xfId="4549" xr:uid="{127E4E3D-CBCE-46B4-8621-D6D4E689F664}"/>
    <cellStyle name="Comma 4 5 3 5" xfId="7178" xr:uid="{87A70761-E8C1-4646-84BA-840FB565AB44}"/>
    <cellStyle name="Comma 4 5 3 5 2" xfId="17712" xr:uid="{807C6065-FD68-495D-B35A-7832A0430589}"/>
    <cellStyle name="Comma 4 5 3 6" xfId="9806" xr:uid="{E5BAD5E0-F634-4AB2-978B-D903A7206BA4}"/>
    <cellStyle name="Comma 4 5 3 6 2" xfId="20340" xr:uid="{50B2EA9C-AF43-41D0-BC56-A175365D1FA6}"/>
    <cellStyle name="Comma 4 5 3 7" xfId="12433" xr:uid="{0C3A666A-41B3-4174-B62F-3056DB7EE2F8}"/>
    <cellStyle name="Comma 4 5 3 7 2" xfId="22967" xr:uid="{5CDACA49-9094-4FB0-BFD9-60629918613D}"/>
    <cellStyle name="Comma 4 5 3 8" xfId="15085" xr:uid="{854AAB82-E146-46F9-80EA-1703F04FB1BA}"/>
    <cellStyle name="Comma 4 5 3 9" xfId="4545" xr:uid="{89395F81-CA70-43D9-B4AA-A57F2341F715}"/>
    <cellStyle name="Comma 4 5 4" xfId="1818" xr:uid="{00000000-0005-0000-0000-000087070000}"/>
    <cellStyle name="Comma 4 5 4 2" xfId="1819" xr:uid="{00000000-0005-0000-0000-000088070000}"/>
    <cellStyle name="Comma 4 5 4 2 2" xfId="1820" xr:uid="{00000000-0005-0000-0000-000089070000}"/>
    <cellStyle name="Comma 4 5 4 2 2 2" xfId="7185" xr:uid="{B9797C8C-1D37-4F56-B47F-6C5C9B48A159}"/>
    <cellStyle name="Comma 4 5 4 2 2 2 2" xfId="17719" xr:uid="{17A694BF-E731-4DB8-8E00-F57DAA15435B}"/>
    <cellStyle name="Comma 4 5 4 2 2 3" xfId="9813" xr:uid="{F90BCC24-6346-4ABE-99C1-F6D179C52479}"/>
    <cellStyle name="Comma 4 5 4 2 2 3 2" xfId="20347" xr:uid="{F377F4A0-225A-4227-AE77-BFA60E31BB13}"/>
    <cellStyle name="Comma 4 5 4 2 2 4" xfId="12440" xr:uid="{91483DDF-020D-4854-B735-214597E0BAA7}"/>
    <cellStyle name="Comma 4 5 4 2 2 4 2" xfId="22974" xr:uid="{3FC2F838-3959-421D-8238-7103F1C4CA47}"/>
    <cellStyle name="Comma 4 5 4 2 2 5" xfId="15092" xr:uid="{DE236E31-1321-4073-ABEF-B73FE2998D33}"/>
    <cellStyle name="Comma 4 5 4 2 2 6" xfId="4552" xr:uid="{7128C38D-CC20-47CF-89C8-6F93AB32E390}"/>
    <cellStyle name="Comma 4 5 4 2 3" xfId="7184" xr:uid="{B0142FB4-167D-42F4-96C5-C582DF0F2D9C}"/>
    <cellStyle name="Comma 4 5 4 2 3 2" xfId="17718" xr:uid="{D3226A49-F9E4-44AA-8D84-567F8552065C}"/>
    <cellStyle name="Comma 4 5 4 2 4" xfId="9812" xr:uid="{C96252B5-23DA-4AB9-BA6D-D9E56BB83AC5}"/>
    <cellStyle name="Comma 4 5 4 2 4 2" xfId="20346" xr:uid="{ADCE3777-C3ED-4510-B61B-4ED507BC8D39}"/>
    <cellStyle name="Comma 4 5 4 2 5" xfId="12439" xr:uid="{A0DE64F0-652D-4E00-ACBF-58A42762D8EC}"/>
    <cellStyle name="Comma 4 5 4 2 5 2" xfId="22973" xr:uid="{F3C4A3D7-1BB8-4FD8-B0B5-E4CE0B731F91}"/>
    <cellStyle name="Comma 4 5 4 2 6" xfId="15091" xr:uid="{17073E91-6ED0-49BD-8172-C77E6E6BFED0}"/>
    <cellStyle name="Comma 4 5 4 2 7" xfId="4551" xr:uid="{4679F419-E7CE-4F8B-99C1-3E1D3D490294}"/>
    <cellStyle name="Comma 4 5 4 3" xfId="1821" xr:uid="{00000000-0005-0000-0000-00008A070000}"/>
    <cellStyle name="Comma 4 5 4 3 2" xfId="7186" xr:uid="{D3858E4D-F1D3-49D0-82F6-93050FDBEE7F}"/>
    <cellStyle name="Comma 4 5 4 3 2 2" xfId="17720" xr:uid="{F464E055-8379-4030-8AD6-6A1815485327}"/>
    <cellStyle name="Comma 4 5 4 3 3" xfId="9814" xr:uid="{AAA19365-6DF3-4D81-A772-39F1217A4147}"/>
    <cellStyle name="Comma 4 5 4 3 3 2" xfId="20348" xr:uid="{FF0B0668-01E6-4BE9-A5DA-B81A88928455}"/>
    <cellStyle name="Comma 4 5 4 3 4" xfId="12441" xr:uid="{CEFD9822-8D06-45BE-B499-EE0E54BBE87C}"/>
    <cellStyle name="Comma 4 5 4 3 4 2" xfId="22975" xr:uid="{E17D50DA-EE59-44B4-9B03-A07919F6411E}"/>
    <cellStyle name="Comma 4 5 4 3 5" xfId="15093" xr:uid="{3BDB27C9-105F-4E62-AEAB-34DE4A9260FB}"/>
    <cellStyle name="Comma 4 5 4 3 6" xfId="4553" xr:uid="{8F288DB6-1B02-4FC0-8F22-09E96B7D5F41}"/>
    <cellStyle name="Comma 4 5 4 4" xfId="1822" xr:uid="{00000000-0005-0000-0000-00008B070000}"/>
    <cellStyle name="Comma 4 5 4 4 2" xfId="7187" xr:uid="{13F2B076-C4A9-4A5D-A97F-C2687DA7729D}"/>
    <cellStyle name="Comma 4 5 4 4 2 2" xfId="17721" xr:uid="{B0E99F00-BC92-4289-BF6D-2653CD47130E}"/>
    <cellStyle name="Comma 4 5 4 4 3" xfId="9815" xr:uid="{ADC49E10-F93C-4413-945E-D08393028D92}"/>
    <cellStyle name="Comma 4 5 4 4 3 2" xfId="20349" xr:uid="{C65C9BF5-586B-4392-9DBE-0378E92D3552}"/>
    <cellStyle name="Comma 4 5 4 4 4" xfId="12442" xr:uid="{DB7F8E46-1D41-4178-A797-8737CF09FE04}"/>
    <cellStyle name="Comma 4 5 4 4 4 2" xfId="22976" xr:uid="{7FF1E821-3D4D-407B-985A-145480EC634B}"/>
    <cellStyle name="Comma 4 5 4 4 5" xfId="15094" xr:uid="{05F624E9-29D5-40ED-A853-3B266766D207}"/>
    <cellStyle name="Comma 4 5 4 4 6" xfId="4554" xr:uid="{C653709F-C308-4A26-BA2F-2909F0DF795E}"/>
    <cellStyle name="Comma 4 5 4 5" xfId="7183" xr:uid="{116332DA-D0EE-49D6-81C3-7A3D5A221612}"/>
    <cellStyle name="Comma 4 5 4 5 2" xfId="17717" xr:uid="{98F89FAC-4B00-40B7-A6F7-75972C4784BA}"/>
    <cellStyle name="Comma 4 5 4 6" xfId="9811" xr:uid="{1EE961BF-1CCB-4ADC-8000-52FB14378A86}"/>
    <cellStyle name="Comma 4 5 4 6 2" xfId="20345" xr:uid="{A6BFFCCE-AFA2-473D-A2D6-189D7214DB08}"/>
    <cellStyle name="Comma 4 5 4 7" xfId="12438" xr:uid="{76D98B09-96B0-4E88-9236-649C773B5626}"/>
    <cellStyle name="Comma 4 5 4 7 2" xfId="22972" xr:uid="{91280025-BD6A-4D5A-99D7-E73C12C989C4}"/>
    <cellStyle name="Comma 4 5 4 8" xfId="15090" xr:uid="{91021853-EBAC-419A-8C55-030E29FD8FDD}"/>
    <cellStyle name="Comma 4 5 4 9" xfId="4550" xr:uid="{272FA817-F6E2-449E-976A-6722AA2953DD}"/>
    <cellStyle name="Comma 4 5 5" xfId="1823" xr:uid="{00000000-0005-0000-0000-00008C070000}"/>
    <cellStyle name="Comma 4 5 5 2" xfId="1824" xr:uid="{00000000-0005-0000-0000-00008D070000}"/>
    <cellStyle name="Comma 4 5 5 2 2" xfId="1825" xr:uid="{00000000-0005-0000-0000-00008E070000}"/>
    <cellStyle name="Comma 4 5 5 2 2 2" xfId="7190" xr:uid="{F144530E-B0BC-4F7B-974C-71A95EE5D58F}"/>
    <cellStyle name="Comma 4 5 5 2 2 2 2" xfId="17724" xr:uid="{CBB48A5F-1CFD-4BAC-9F55-06A8626875F9}"/>
    <cellStyle name="Comma 4 5 5 2 2 3" xfId="9818" xr:uid="{19F8A44A-E507-47B8-BDA9-24D79CBE49E9}"/>
    <cellStyle name="Comma 4 5 5 2 2 3 2" xfId="20352" xr:uid="{3EC56D1C-C0B9-48DA-9B3A-4EFC38F47BF8}"/>
    <cellStyle name="Comma 4 5 5 2 2 4" xfId="12445" xr:uid="{87D6FAC8-7B69-4073-BFB3-A29C65754F02}"/>
    <cellStyle name="Comma 4 5 5 2 2 4 2" xfId="22979" xr:uid="{C9A23DAB-6518-4B2E-9661-70AE0086C371}"/>
    <cellStyle name="Comma 4 5 5 2 2 5" xfId="15097" xr:uid="{40AF2C4E-6A3B-424F-A6C1-7ECCADB944DF}"/>
    <cellStyle name="Comma 4 5 5 2 2 6" xfId="4557" xr:uid="{94934296-D230-450E-BEB8-77CE633D1B54}"/>
    <cellStyle name="Comma 4 5 5 2 3" xfId="7189" xr:uid="{4802B21F-07D0-467F-B346-659CBDF9C063}"/>
    <cellStyle name="Comma 4 5 5 2 3 2" xfId="17723" xr:uid="{201C770E-A537-4161-819D-8F9CB66322E7}"/>
    <cellStyle name="Comma 4 5 5 2 4" xfId="9817" xr:uid="{48F98BB3-ED51-4EBA-BF3A-E82D80E0D017}"/>
    <cellStyle name="Comma 4 5 5 2 4 2" xfId="20351" xr:uid="{FA0F06D1-3E7D-4246-B534-459EC8AA2D3B}"/>
    <cellStyle name="Comma 4 5 5 2 5" xfId="12444" xr:uid="{E16D37EB-DC0B-49AA-BEAF-CA36887EAF95}"/>
    <cellStyle name="Comma 4 5 5 2 5 2" xfId="22978" xr:uid="{EA584603-451A-49F8-B641-41322B05EF51}"/>
    <cellStyle name="Comma 4 5 5 2 6" xfId="15096" xr:uid="{C6931BFC-8132-4145-9D94-9A7BD0EAFC19}"/>
    <cellStyle name="Comma 4 5 5 2 7" xfId="4556" xr:uid="{F157E6F2-3B96-473B-A8D2-EB6A00131E26}"/>
    <cellStyle name="Comma 4 5 5 3" xfId="1826" xr:uid="{00000000-0005-0000-0000-00008F070000}"/>
    <cellStyle name="Comma 4 5 5 3 2" xfId="7191" xr:uid="{6094EDD9-465D-48E9-9C58-E31E795FC0FD}"/>
    <cellStyle name="Comma 4 5 5 3 2 2" xfId="17725" xr:uid="{4A1BA8F9-B80E-463D-BE3F-EB1DE80C6BB6}"/>
    <cellStyle name="Comma 4 5 5 3 3" xfId="9819" xr:uid="{2EADE8EE-B7AD-4125-AB72-7947A5AD313C}"/>
    <cellStyle name="Comma 4 5 5 3 3 2" xfId="20353" xr:uid="{7E50F4A3-88FE-4399-B497-F87178186ACB}"/>
    <cellStyle name="Comma 4 5 5 3 4" xfId="12446" xr:uid="{1B403AAB-366C-4FA9-8F50-00602CA6469F}"/>
    <cellStyle name="Comma 4 5 5 3 4 2" xfId="22980" xr:uid="{D00B0D43-7947-4D1F-B09B-FBB19ACE8406}"/>
    <cellStyle name="Comma 4 5 5 3 5" xfId="15098" xr:uid="{22D778EC-B3C4-4AF3-A691-085C3385D620}"/>
    <cellStyle name="Comma 4 5 5 3 6" xfId="4558" xr:uid="{5C958C24-9388-4CF7-B974-857C28B3BAE7}"/>
    <cellStyle name="Comma 4 5 5 4" xfId="1827" xr:uid="{00000000-0005-0000-0000-000090070000}"/>
    <cellStyle name="Comma 4 5 5 4 2" xfId="7192" xr:uid="{690CC5A7-6157-418D-8712-05C43A290262}"/>
    <cellStyle name="Comma 4 5 5 4 2 2" xfId="17726" xr:uid="{31BC06DF-1B10-4705-9D30-FF45FEDC64D2}"/>
    <cellStyle name="Comma 4 5 5 4 3" xfId="9820" xr:uid="{C03B8F59-E9E3-4D82-B4B3-7C24CABA1AE5}"/>
    <cellStyle name="Comma 4 5 5 4 3 2" xfId="20354" xr:uid="{CA657AA4-5E31-46BC-8490-F38CC8903186}"/>
    <cellStyle name="Comma 4 5 5 4 4" xfId="12447" xr:uid="{1E2F7D41-8C3D-4AD3-8B95-DBFEEED2893A}"/>
    <cellStyle name="Comma 4 5 5 4 4 2" xfId="22981" xr:uid="{2C741FB6-EAD2-49EC-979F-459B253CC806}"/>
    <cellStyle name="Comma 4 5 5 4 5" xfId="15099" xr:uid="{04A85FCE-5288-4188-A963-C7298F58F412}"/>
    <cellStyle name="Comma 4 5 5 4 6" xfId="4559" xr:uid="{A109C563-D17F-4AD5-ABE1-C2EBCD80432B}"/>
    <cellStyle name="Comma 4 5 5 5" xfId="7188" xr:uid="{002B4663-5AF0-48C3-960A-C27B75AA0D57}"/>
    <cellStyle name="Comma 4 5 5 5 2" xfId="17722" xr:uid="{735BBD38-9981-47AB-80D7-3BF687CFE827}"/>
    <cellStyle name="Comma 4 5 5 6" xfId="9816" xr:uid="{028E1C79-C903-4239-96A6-81DFBADABBE7}"/>
    <cellStyle name="Comma 4 5 5 6 2" xfId="20350" xr:uid="{A9E7FEE8-4AC5-4AB7-B42F-7783817A862F}"/>
    <cellStyle name="Comma 4 5 5 7" xfId="12443" xr:uid="{6628C830-D9E8-485D-BF14-A86791E8BF45}"/>
    <cellStyle name="Comma 4 5 5 7 2" xfId="22977" xr:uid="{65B49615-6E55-4A8A-A56C-7AF59AA6301C}"/>
    <cellStyle name="Comma 4 5 5 8" xfId="15095" xr:uid="{1B81179B-56F9-49FD-A431-58934A43E8D8}"/>
    <cellStyle name="Comma 4 5 5 9" xfId="4555" xr:uid="{26E69FDD-3411-4C34-89C7-693ADB8E8ED1}"/>
    <cellStyle name="Comma 4 5 6" xfId="1828" xr:uid="{00000000-0005-0000-0000-000091070000}"/>
    <cellStyle name="Comma 4 5 6 2" xfId="1829" xr:uid="{00000000-0005-0000-0000-000092070000}"/>
    <cellStyle name="Comma 4 5 6 2 2" xfId="7194" xr:uid="{C6AF8E2E-76DF-40AF-9870-359699D48FE2}"/>
    <cellStyle name="Comma 4 5 6 2 2 2" xfId="17728" xr:uid="{3498241A-CA7E-43F6-AD24-694D3840F117}"/>
    <cellStyle name="Comma 4 5 6 2 3" xfId="9822" xr:uid="{B2FA1D3F-F281-4ECF-A252-7AAD497F0722}"/>
    <cellStyle name="Comma 4 5 6 2 3 2" xfId="20356" xr:uid="{D14056F6-C6B2-46CC-9D13-AF265FA7AA3A}"/>
    <cellStyle name="Comma 4 5 6 2 4" xfId="12449" xr:uid="{9F742DBB-73CE-47F6-91BE-2AD4490ACF28}"/>
    <cellStyle name="Comma 4 5 6 2 4 2" xfId="22983" xr:uid="{87A00064-0B3C-4523-9AD4-2898E0CB5408}"/>
    <cellStyle name="Comma 4 5 6 2 5" xfId="15101" xr:uid="{4FAD2BB6-7AF3-4AA8-B594-75CF6E5D52AE}"/>
    <cellStyle name="Comma 4 5 6 2 6" xfId="4561" xr:uid="{DDAE1CF9-183A-4FF3-8B26-B6BD526FE800}"/>
    <cellStyle name="Comma 4 5 6 3" xfId="1830" xr:uid="{00000000-0005-0000-0000-000093070000}"/>
    <cellStyle name="Comma 4 5 6 3 2" xfId="7195" xr:uid="{D72D4231-BEBF-4B48-954D-1EAE10C2821A}"/>
    <cellStyle name="Comma 4 5 6 3 2 2" xfId="17729" xr:uid="{F7FF2152-13AC-4537-84F0-28B32A688E37}"/>
    <cellStyle name="Comma 4 5 6 3 3" xfId="9823" xr:uid="{771782A6-7AA0-4DD2-BA7B-63CDBD40A622}"/>
    <cellStyle name="Comma 4 5 6 3 3 2" xfId="20357" xr:uid="{3B1F8272-7B2D-4255-8E71-2811A2D892AC}"/>
    <cellStyle name="Comma 4 5 6 3 4" xfId="12450" xr:uid="{C57334D3-EDB2-4671-A9FE-3DDB83918079}"/>
    <cellStyle name="Comma 4 5 6 3 4 2" xfId="22984" xr:uid="{1430BC93-3632-432D-83DA-533F31EF7C16}"/>
    <cellStyle name="Comma 4 5 6 3 5" xfId="15102" xr:uid="{5F155B32-18D4-4522-B2A1-D19FEFB1EF0B}"/>
    <cellStyle name="Comma 4 5 6 3 6" xfId="4562" xr:uid="{A8697A78-8A62-4D96-A774-C676E4088D53}"/>
    <cellStyle name="Comma 4 5 6 4" xfId="7193" xr:uid="{DFDB7BFA-5F36-425D-8C3F-DB3B26C42B7B}"/>
    <cellStyle name="Comma 4 5 6 4 2" xfId="17727" xr:uid="{ED1E0814-85DF-48AF-B369-E0045AE4B703}"/>
    <cellStyle name="Comma 4 5 6 5" xfId="9821" xr:uid="{8C1D41E2-AE7D-4F5D-A2C4-969DC48740E9}"/>
    <cellStyle name="Comma 4 5 6 5 2" xfId="20355" xr:uid="{64B85652-F8CC-465B-A29B-CFAD3D96301A}"/>
    <cellStyle name="Comma 4 5 6 6" xfId="12448" xr:uid="{BA18330D-A0DE-4042-B467-4294F841DAA8}"/>
    <cellStyle name="Comma 4 5 6 6 2" xfId="22982" xr:uid="{5AC9ECDE-CA3A-4A6D-AEB9-A26597344601}"/>
    <cellStyle name="Comma 4 5 6 7" xfId="15100" xr:uid="{FDA1592B-38F5-431A-B66F-D72000C0E203}"/>
    <cellStyle name="Comma 4 5 6 8" xfId="4560" xr:uid="{EFBB403C-78B7-4376-BE06-84BDB8470A51}"/>
    <cellStyle name="Comma 4 5 7" xfId="1831" xr:uid="{00000000-0005-0000-0000-000094070000}"/>
    <cellStyle name="Comma 4 5 7 2" xfId="1832" xr:uid="{00000000-0005-0000-0000-000095070000}"/>
    <cellStyle name="Comma 4 5 7 2 2" xfId="7197" xr:uid="{9B7DC5D5-F012-426F-9E88-0601FF3F8DEE}"/>
    <cellStyle name="Comma 4 5 7 2 2 2" xfId="17731" xr:uid="{53B4D8D9-1B0A-4080-BE74-53135D3D1D1E}"/>
    <cellStyle name="Comma 4 5 7 2 3" xfId="9825" xr:uid="{2087A485-DB74-4A76-99B5-2C39A57BC9F8}"/>
    <cellStyle name="Comma 4 5 7 2 3 2" xfId="20359" xr:uid="{E15974AC-52F0-4C33-89DD-A20E61BDB66E}"/>
    <cellStyle name="Comma 4 5 7 2 4" xfId="12452" xr:uid="{A73FE4BB-C01E-4E06-91F8-1AEB6E6455D3}"/>
    <cellStyle name="Comma 4 5 7 2 4 2" xfId="22986" xr:uid="{2AB860F1-86CF-4CE5-AC75-45DA702A2BAD}"/>
    <cellStyle name="Comma 4 5 7 2 5" xfId="15104" xr:uid="{AD7A1A7E-5915-4D57-88DB-AA54DA20CBED}"/>
    <cellStyle name="Comma 4 5 7 2 6" xfId="4564" xr:uid="{B237A539-6176-4FE0-98EB-949AA451D489}"/>
    <cellStyle name="Comma 4 5 7 3" xfId="7196" xr:uid="{DEC4281B-DCEC-4AA9-9A06-DFFB02004B9B}"/>
    <cellStyle name="Comma 4 5 7 3 2" xfId="17730" xr:uid="{75B510E4-14AC-4A03-81B5-19A2F5E0FB55}"/>
    <cellStyle name="Comma 4 5 7 4" xfId="9824" xr:uid="{264C1A1A-12A0-4FD1-8444-168FB67450A7}"/>
    <cellStyle name="Comma 4 5 7 4 2" xfId="20358" xr:uid="{C745C5B8-C437-42A2-9C7C-C0FB482A6563}"/>
    <cellStyle name="Comma 4 5 7 5" xfId="12451" xr:uid="{EFBCA64C-9AAA-4D25-8A4B-88174FFEF59F}"/>
    <cellStyle name="Comma 4 5 7 5 2" xfId="22985" xr:uid="{5C43A582-6D90-4005-8853-12D0FCE16660}"/>
    <cellStyle name="Comma 4 5 7 6" xfId="15103" xr:uid="{058E4114-DA65-4296-B923-F75CE775B9F9}"/>
    <cellStyle name="Comma 4 5 7 7" xfId="4563" xr:uid="{2C7F4132-8D74-4FCE-BC45-781BF11D18CF}"/>
    <cellStyle name="Comma 4 5 8" xfId="1833" xr:uid="{00000000-0005-0000-0000-000096070000}"/>
    <cellStyle name="Comma 4 5 8 2" xfId="7198" xr:uid="{1E9ABD16-2E15-49DC-8513-A6DC6EA8D213}"/>
    <cellStyle name="Comma 4 5 8 2 2" xfId="17732" xr:uid="{C8B26BAB-07F6-49B7-AB8F-B96A08BB9062}"/>
    <cellStyle name="Comma 4 5 8 3" xfId="9826" xr:uid="{7907166D-E49F-4607-A20F-4413A3D95C0A}"/>
    <cellStyle name="Comma 4 5 8 3 2" xfId="20360" xr:uid="{BA4EDCA1-69F2-406C-8A65-C0EC5BDBC0FC}"/>
    <cellStyle name="Comma 4 5 8 4" xfId="12453" xr:uid="{4AFB7CCB-8D34-4936-905B-075A5A366A9F}"/>
    <cellStyle name="Comma 4 5 8 4 2" xfId="22987" xr:uid="{FAC260A4-FA32-4FCE-A468-5FBD946C5DB5}"/>
    <cellStyle name="Comma 4 5 8 5" xfId="15105" xr:uid="{8B02B1E6-8F38-448C-887E-E1C6327C5FD1}"/>
    <cellStyle name="Comma 4 5 8 6" xfId="4565" xr:uid="{72C62E97-AC59-4FAC-9017-512C3EBFF099}"/>
    <cellStyle name="Comma 4 5 9" xfId="1834" xr:uid="{00000000-0005-0000-0000-000097070000}"/>
    <cellStyle name="Comma 4 5 9 2" xfId="7199" xr:uid="{0BF42453-8C95-492D-944F-52500B94CFE1}"/>
    <cellStyle name="Comma 4 5 9 2 2" xfId="17733" xr:uid="{A56EF17C-3373-4688-9F29-64775DD1E0D4}"/>
    <cellStyle name="Comma 4 5 9 3" xfId="9827" xr:uid="{B5026722-4312-4236-A27D-2342058E7C50}"/>
    <cellStyle name="Comma 4 5 9 3 2" xfId="20361" xr:uid="{D17176B0-04DA-4E17-AC38-1D8E19680C5B}"/>
    <cellStyle name="Comma 4 5 9 4" xfId="12454" xr:uid="{23FBF020-1186-4D29-865E-66B7CBA823A8}"/>
    <cellStyle name="Comma 4 5 9 4 2" xfId="22988" xr:uid="{34B43787-90A6-47A3-8AA5-170ADDA22368}"/>
    <cellStyle name="Comma 4 5 9 5" xfId="15106" xr:uid="{EF260AB5-EA6E-49CD-B384-3816129101E2}"/>
    <cellStyle name="Comma 4 5 9 6" xfId="4566" xr:uid="{87566139-85C9-4C7C-BE20-3609B1A785AA}"/>
    <cellStyle name="Comma 4 6" xfId="1835" xr:uid="{00000000-0005-0000-0000-000098070000}"/>
    <cellStyle name="Comma 4 6 2" xfId="1836" xr:uid="{00000000-0005-0000-0000-000099070000}"/>
    <cellStyle name="Comma 4 6 2 2" xfId="1837" xr:uid="{00000000-0005-0000-0000-00009A070000}"/>
    <cellStyle name="Comma 4 6 2 2 2" xfId="7202" xr:uid="{2B596581-0F61-4749-9466-05995297943E}"/>
    <cellStyle name="Comma 4 6 2 2 2 2" xfId="17736" xr:uid="{7BD85E95-F91C-40F2-BF92-028F45C5F395}"/>
    <cellStyle name="Comma 4 6 2 2 3" xfId="9830" xr:uid="{C5EB6BF8-A4F5-4823-B930-974A6A92BBC5}"/>
    <cellStyle name="Comma 4 6 2 2 3 2" xfId="20364" xr:uid="{9E7EEEC8-007F-4C86-BE9F-82EA632309EE}"/>
    <cellStyle name="Comma 4 6 2 2 4" xfId="12457" xr:uid="{0BD60312-3EE7-44B2-BDF0-029CBE431685}"/>
    <cellStyle name="Comma 4 6 2 2 4 2" xfId="22991" xr:uid="{D85E73D4-7825-4D7F-BF0A-B54B13839E66}"/>
    <cellStyle name="Comma 4 6 2 2 5" xfId="15109" xr:uid="{27C02399-8809-46E9-9A80-E6C38E55F623}"/>
    <cellStyle name="Comma 4 6 2 2 6" xfId="4569" xr:uid="{965B596A-1D16-4BB1-8DD5-826DF2AE0D41}"/>
    <cellStyle name="Comma 4 6 2 3" xfId="7201" xr:uid="{D3AF065B-7D95-4FDF-B5E0-ED226FB0127A}"/>
    <cellStyle name="Comma 4 6 2 3 2" xfId="17735" xr:uid="{EFAB1887-73DC-4AA3-8727-463B0C6D0C8F}"/>
    <cellStyle name="Comma 4 6 2 4" xfId="9829" xr:uid="{AECBC545-9072-42DE-A783-59475325F015}"/>
    <cellStyle name="Comma 4 6 2 4 2" xfId="20363" xr:uid="{FD780A7A-4247-4573-A624-E0DB94235F41}"/>
    <cellStyle name="Comma 4 6 2 5" xfId="12456" xr:uid="{36B9DDDF-1813-490C-9473-0D5685083763}"/>
    <cellStyle name="Comma 4 6 2 5 2" xfId="22990" xr:uid="{057C3AEB-E111-4F2C-811C-ECB69A20AAEC}"/>
    <cellStyle name="Comma 4 6 2 6" xfId="15108" xr:uid="{D3378C30-B375-4E52-ACC4-F42575F6F534}"/>
    <cellStyle name="Comma 4 6 2 7" xfId="4568" xr:uid="{4B9CC35B-95CA-44AC-A079-7CCDE748117C}"/>
    <cellStyle name="Comma 4 6 3" xfId="1838" xr:uid="{00000000-0005-0000-0000-00009B070000}"/>
    <cellStyle name="Comma 4 6 3 2" xfId="7203" xr:uid="{87C6095B-2B82-4798-BB10-1EEFDAB2B3ED}"/>
    <cellStyle name="Comma 4 6 3 2 2" xfId="17737" xr:uid="{53FC4A39-E885-4274-A53D-BD05A2CF6D66}"/>
    <cellStyle name="Comma 4 6 3 3" xfId="9831" xr:uid="{1C4C77E6-E6B5-47C4-B773-ECCAA1680D47}"/>
    <cellStyle name="Comma 4 6 3 3 2" xfId="20365" xr:uid="{220C4D31-13DB-4221-863D-D420386BA294}"/>
    <cellStyle name="Comma 4 6 3 4" xfId="12458" xr:uid="{D4368577-D931-43E7-BC2C-0D1FEF330E14}"/>
    <cellStyle name="Comma 4 6 3 4 2" xfId="22992" xr:uid="{923E395F-1E83-4473-B557-FFD1BD776A9C}"/>
    <cellStyle name="Comma 4 6 3 5" xfId="15110" xr:uid="{4952BA8A-0FDF-44A4-AAA0-DB8CA8D1CCA2}"/>
    <cellStyle name="Comma 4 6 3 6" xfId="4570" xr:uid="{9D2FF702-C4DA-4797-8975-BC3EDC9F1A6B}"/>
    <cellStyle name="Comma 4 6 4" xfId="1839" xr:uid="{00000000-0005-0000-0000-00009C070000}"/>
    <cellStyle name="Comma 4 6 4 2" xfId="7204" xr:uid="{E9D8A9F5-A995-4B90-870D-DAD86BD54F77}"/>
    <cellStyle name="Comma 4 6 4 2 2" xfId="17738" xr:uid="{4D7CBBF6-0E9B-4065-A7FF-3DC54ED36616}"/>
    <cellStyle name="Comma 4 6 4 3" xfId="9832" xr:uid="{D054EABA-FA87-40D5-9172-2C94BEF96211}"/>
    <cellStyle name="Comma 4 6 4 3 2" xfId="20366" xr:uid="{19DFEA64-D8A7-4261-A95A-DE5CB4AAB78E}"/>
    <cellStyle name="Comma 4 6 4 4" xfId="12459" xr:uid="{A62C215B-C905-4904-931A-5B3BCC62A9D8}"/>
    <cellStyle name="Comma 4 6 4 4 2" xfId="22993" xr:uid="{266A651C-7673-4C81-BB51-8E3A846B1FD9}"/>
    <cellStyle name="Comma 4 6 4 5" xfId="15111" xr:uid="{5865ABAC-682D-4F60-AB47-BE2F770E9497}"/>
    <cellStyle name="Comma 4 6 4 6" xfId="4571" xr:uid="{48945185-4BE4-40C0-97EA-7BD19B852BD2}"/>
    <cellStyle name="Comma 4 6 5" xfId="7200" xr:uid="{E9764142-04A1-4E5F-8CEC-06716DF25398}"/>
    <cellStyle name="Comma 4 6 5 2" xfId="17734" xr:uid="{276014A8-0001-4260-9A81-820628DD519B}"/>
    <cellStyle name="Comma 4 6 6" xfId="9828" xr:uid="{6B54D1AD-9C4E-416C-A8FA-730728BBD5B4}"/>
    <cellStyle name="Comma 4 6 6 2" xfId="20362" xr:uid="{B500C050-0618-4266-865B-080D66DB12F1}"/>
    <cellStyle name="Comma 4 6 7" xfId="12455" xr:uid="{91FD48D1-A0A8-4B6F-A98A-CAAA7F82495C}"/>
    <cellStyle name="Comma 4 6 7 2" xfId="22989" xr:uid="{2F565DEE-7E60-4A79-BC77-9EC7D6212389}"/>
    <cellStyle name="Comma 4 6 8" xfId="15107" xr:uid="{C501060D-FA7E-4AAE-912F-4D41976EE916}"/>
    <cellStyle name="Comma 4 6 9" xfId="4567" xr:uid="{0155269F-26E4-4B15-9DED-4A5A52369F50}"/>
    <cellStyle name="Comma 4 7" xfId="1840" xr:uid="{00000000-0005-0000-0000-00009D070000}"/>
    <cellStyle name="Comma 4 7 2" xfId="1841" xr:uid="{00000000-0005-0000-0000-00009E070000}"/>
    <cellStyle name="Comma 4 7 2 2" xfId="1842" xr:uid="{00000000-0005-0000-0000-00009F070000}"/>
    <cellStyle name="Comma 4 7 2 2 2" xfId="7207" xr:uid="{6AEF46BF-4201-472C-B3EF-C30F79C573B5}"/>
    <cellStyle name="Comma 4 7 2 2 2 2" xfId="17741" xr:uid="{34EF48C8-52A4-4959-B438-B7D0B6DE43E4}"/>
    <cellStyle name="Comma 4 7 2 2 3" xfId="9835" xr:uid="{5E79E691-2C4F-4066-929F-163BA5E52E5F}"/>
    <cellStyle name="Comma 4 7 2 2 3 2" xfId="20369" xr:uid="{E7989956-FCDC-47B4-9489-3BBB6D19B313}"/>
    <cellStyle name="Comma 4 7 2 2 4" xfId="12462" xr:uid="{CDC29183-A785-4943-956C-359E281F9E49}"/>
    <cellStyle name="Comma 4 7 2 2 4 2" xfId="22996" xr:uid="{1DEAB6D2-E73E-4373-BF32-7EDFF79B682F}"/>
    <cellStyle name="Comma 4 7 2 2 5" xfId="15114" xr:uid="{4B191032-2C2B-497D-A20E-1263C9352E02}"/>
    <cellStyle name="Comma 4 7 2 2 6" xfId="4574" xr:uid="{DA59F148-BCD9-419F-BAD2-75D44BB5600A}"/>
    <cellStyle name="Comma 4 7 2 3" xfId="7206" xr:uid="{F996E59C-147C-47C3-9B13-4C7B29E99035}"/>
    <cellStyle name="Comma 4 7 2 3 2" xfId="17740" xr:uid="{8F867746-6C23-4F0B-AA2B-DCE9AB9C1C3C}"/>
    <cellStyle name="Comma 4 7 2 4" xfId="9834" xr:uid="{83975A09-A9E0-47D7-8E6E-8614BCCC0260}"/>
    <cellStyle name="Comma 4 7 2 4 2" xfId="20368" xr:uid="{C5280E99-CE10-421F-B6AC-429D41CA4858}"/>
    <cellStyle name="Comma 4 7 2 5" xfId="12461" xr:uid="{F30495C4-C0C9-414F-8F78-1557AAA2B6D8}"/>
    <cellStyle name="Comma 4 7 2 5 2" xfId="22995" xr:uid="{AB29BFE1-EF97-41D7-8B1E-3D0DB5C34AA5}"/>
    <cellStyle name="Comma 4 7 2 6" xfId="15113" xr:uid="{309D68B4-13E6-47D3-AAA3-D80839C13534}"/>
    <cellStyle name="Comma 4 7 2 7" xfId="4573" xr:uid="{422AB2AD-00A8-4811-9C32-C324B1E616EC}"/>
    <cellStyle name="Comma 4 7 3" xfId="1843" xr:uid="{00000000-0005-0000-0000-0000A0070000}"/>
    <cellStyle name="Comma 4 7 3 2" xfId="7208" xr:uid="{A0CE8A0E-64CC-4495-AD35-8E6061F4CFAE}"/>
    <cellStyle name="Comma 4 7 3 2 2" xfId="17742" xr:uid="{F0C9C833-ACBF-40BF-8078-3B4E889971D9}"/>
    <cellStyle name="Comma 4 7 3 3" xfId="9836" xr:uid="{3AE23844-E1C6-4D3F-A40D-51E817CB0E77}"/>
    <cellStyle name="Comma 4 7 3 3 2" xfId="20370" xr:uid="{07D5FCF5-4FEA-430A-A24A-D0A5EA6939BC}"/>
    <cellStyle name="Comma 4 7 3 4" xfId="12463" xr:uid="{6535CAC9-233F-488D-BD90-5487B0640D6B}"/>
    <cellStyle name="Comma 4 7 3 4 2" xfId="22997" xr:uid="{A328A23A-48C8-427C-847E-3B6AB7B12E38}"/>
    <cellStyle name="Comma 4 7 3 5" xfId="15115" xr:uid="{B517B062-F98D-4C06-A435-29CDAAAE935D}"/>
    <cellStyle name="Comma 4 7 3 6" xfId="4575" xr:uid="{573DCF76-C2B3-4C45-BB9B-077D3570F98A}"/>
    <cellStyle name="Comma 4 7 4" xfId="1844" xr:uid="{00000000-0005-0000-0000-0000A1070000}"/>
    <cellStyle name="Comma 4 7 4 2" xfId="7209" xr:uid="{8FB240B9-78BE-489A-AFE9-5C2992A0BB9D}"/>
    <cellStyle name="Comma 4 7 4 2 2" xfId="17743" xr:uid="{A95D86A0-DF3F-4371-882D-0B5033594A8D}"/>
    <cellStyle name="Comma 4 7 4 3" xfId="9837" xr:uid="{D5E65229-E460-470C-AAD0-38A204B39B25}"/>
    <cellStyle name="Comma 4 7 4 3 2" xfId="20371" xr:uid="{76B692D3-C480-4CAC-A25A-259FAEC294CC}"/>
    <cellStyle name="Comma 4 7 4 4" xfId="12464" xr:uid="{4FD0792A-842C-49B9-9291-5997048FD112}"/>
    <cellStyle name="Comma 4 7 4 4 2" xfId="22998" xr:uid="{D739E968-572A-4FD2-A3FC-DE38E1F9418B}"/>
    <cellStyle name="Comma 4 7 4 5" xfId="15116" xr:uid="{CE3E1409-0148-4EC7-BA79-C2BD70DF2647}"/>
    <cellStyle name="Comma 4 7 4 6" xfId="4576" xr:uid="{7EB00FD7-650C-4CEC-AC8A-4E40AE3A6E55}"/>
    <cellStyle name="Comma 4 7 5" xfId="7205" xr:uid="{B64C78CC-071E-4A78-8101-3F03B9B5E41A}"/>
    <cellStyle name="Comma 4 7 5 2" xfId="17739" xr:uid="{673705C6-3083-4D83-BAA6-CF8245A90E91}"/>
    <cellStyle name="Comma 4 7 6" xfId="9833" xr:uid="{08B5DC7B-500F-4E08-A1AD-890F6B32947F}"/>
    <cellStyle name="Comma 4 7 6 2" xfId="20367" xr:uid="{FA862947-1ED8-4918-9364-640B9E579D4B}"/>
    <cellStyle name="Comma 4 7 7" xfId="12460" xr:uid="{308D4F1A-DDFD-4780-B4A6-92A1479527C6}"/>
    <cellStyle name="Comma 4 7 7 2" xfId="22994" xr:uid="{C5C5D643-7834-4A17-9B59-77984497A262}"/>
    <cellStyle name="Comma 4 7 8" xfId="15112" xr:uid="{BF6F09BB-D3C1-4ADB-8870-4A7357C473D0}"/>
    <cellStyle name="Comma 4 7 9" xfId="4572" xr:uid="{8B04BF85-D8F3-4903-8C82-68A7578B68D4}"/>
    <cellStyle name="Comma 4 8" xfId="1845" xr:uid="{00000000-0005-0000-0000-0000A2070000}"/>
    <cellStyle name="Comma 4 8 2" xfId="1846" xr:uid="{00000000-0005-0000-0000-0000A3070000}"/>
    <cellStyle name="Comma 4 8 2 2" xfId="1847" xr:uid="{00000000-0005-0000-0000-0000A4070000}"/>
    <cellStyle name="Comma 4 8 2 2 2" xfId="7212" xr:uid="{A8B81A61-FC78-4A3F-ABC8-E39FE66CCD14}"/>
    <cellStyle name="Comma 4 8 2 2 2 2" xfId="17746" xr:uid="{F677C101-FC12-4EBE-A935-8CB22A256EDD}"/>
    <cellStyle name="Comma 4 8 2 2 3" xfId="9840" xr:uid="{56635E5D-41D8-4520-A8D8-46DB7573C7FD}"/>
    <cellStyle name="Comma 4 8 2 2 3 2" xfId="20374" xr:uid="{CE3A6D14-28E9-45F4-93E7-2785FD381B2E}"/>
    <cellStyle name="Comma 4 8 2 2 4" xfId="12467" xr:uid="{718410FE-FF90-4E90-8F8F-A9CD8B7BF2FD}"/>
    <cellStyle name="Comma 4 8 2 2 4 2" xfId="23001" xr:uid="{7CA5B11B-3B63-44C6-A1CD-E6BD8BD526C6}"/>
    <cellStyle name="Comma 4 8 2 2 5" xfId="15119" xr:uid="{C54338EB-0070-4D8C-9863-FA00AE9D1730}"/>
    <cellStyle name="Comma 4 8 2 2 6" xfId="4579" xr:uid="{439A84E0-EDBA-46AC-8E9E-7545217C5023}"/>
    <cellStyle name="Comma 4 8 2 3" xfId="7211" xr:uid="{38E0F2F4-FBF1-4F53-B054-D9A33B8FE4ED}"/>
    <cellStyle name="Comma 4 8 2 3 2" xfId="17745" xr:uid="{75F03FE5-4666-4107-A41F-A8A43482F014}"/>
    <cellStyle name="Comma 4 8 2 4" xfId="9839" xr:uid="{428A3309-AA13-4BD0-B12E-7BEFD4A68DA0}"/>
    <cellStyle name="Comma 4 8 2 4 2" xfId="20373" xr:uid="{8E99A759-0C79-4FE1-8941-E795EAB2CCA8}"/>
    <cellStyle name="Comma 4 8 2 5" xfId="12466" xr:uid="{EB2E2B9D-94AE-4D41-BAF9-636E7EF2B6FC}"/>
    <cellStyle name="Comma 4 8 2 5 2" xfId="23000" xr:uid="{00EE3AF5-8FB0-42BF-B57F-2B44C28A62D9}"/>
    <cellStyle name="Comma 4 8 2 6" xfId="15118" xr:uid="{4A0F6310-B294-44D2-BEFA-76C6FAA71617}"/>
    <cellStyle name="Comma 4 8 2 7" xfId="4578" xr:uid="{CA932CE9-3BDE-4C8B-A91D-E80BC13D3687}"/>
    <cellStyle name="Comma 4 8 3" xfId="1848" xr:uid="{00000000-0005-0000-0000-0000A5070000}"/>
    <cellStyle name="Comma 4 8 3 2" xfId="7213" xr:uid="{3EE9121D-8D04-4B4A-92D8-782EB6789DEE}"/>
    <cellStyle name="Comma 4 8 3 2 2" xfId="17747" xr:uid="{53C9F624-57FB-4189-AD05-56431C0B9995}"/>
    <cellStyle name="Comma 4 8 3 3" xfId="9841" xr:uid="{5184A509-18A2-49C1-8FE0-A25345E9F772}"/>
    <cellStyle name="Comma 4 8 3 3 2" xfId="20375" xr:uid="{E963D282-F52C-4748-933D-2D9CFABB67D8}"/>
    <cellStyle name="Comma 4 8 3 4" xfId="12468" xr:uid="{0FF47923-6F22-405A-910F-C84AB69B8090}"/>
    <cellStyle name="Comma 4 8 3 4 2" xfId="23002" xr:uid="{61EAA83A-3A21-4E61-9CC4-7C166593B6E4}"/>
    <cellStyle name="Comma 4 8 3 5" xfId="15120" xr:uid="{93C4EA5C-C077-4273-998E-492095961C59}"/>
    <cellStyle name="Comma 4 8 3 6" xfId="4580" xr:uid="{4D2DC060-8AA7-49FD-B537-57FDD5C5315C}"/>
    <cellStyle name="Comma 4 8 4" xfId="1849" xr:uid="{00000000-0005-0000-0000-0000A6070000}"/>
    <cellStyle name="Comma 4 8 4 2" xfId="7214" xr:uid="{B3F379C7-885D-497F-86D9-69A7FAFA6189}"/>
    <cellStyle name="Comma 4 8 4 2 2" xfId="17748" xr:uid="{DAE9E588-373D-42FA-9372-6F76AF8DE15D}"/>
    <cellStyle name="Comma 4 8 4 3" xfId="9842" xr:uid="{EF2EB840-8619-4B05-9B5F-0F33B940DEEE}"/>
    <cellStyle name="Comma 4 8 4 3 2" xfId="20376" xr:uid="{4C6BCD7B-D602-4CA9-93DC-027F779F4112}"/>
    <cellStyle name="Comma 4 8 4 4" xfId="12469" xr:uid="{051E9B17-DEFF-464F-A107-5A9E688EC706}"/>
    <cellStyle name="Comma 4 8 4 4 2" xfId="23003" xr:uid="{BAD249CA-B88C-40B2-BBED-F9070EC412EE}"/>
    <cellStyle name="Comma 4 8 4 5" xfId="15121" xr:uid="{E01B810A-84F2-4B00-9DC2-9572F308C98C}"/>
    <cellStyle name="Comma 4 8 4 6" xfId="4581" xr:uid="{9FAB5F04-B1A0-42EB-B8D3-A47DCA493051}"/>
    <cellStyle name="Comma 4 8 5" xfId="7210" xr:uid="{87382610-4B97-47F5-A8E9-1BFEF3485226}"/>
    <cellStyle name="Comma 4 8 5 2" xfId="17744" xr:uid="{C87CD75A-F8E1-430F-9306-845EEBC95FA8}"/>
    <cellStyle name="Comma 4 8 6" xfId="9838" xr:uid="{5701B140-71B0-4DB1-8A9E-0C21C2A9077D}"/>
    <cellStyle name="Comma 4 8 6 2" xfId="20372" xr:uid="{1183E57D-0780-4FCB-95E4-DBE288822293}"/>
    <cellStyle name="Comma 4 8 7" xfId="12465" xr:uid="{2EFC1C87-8C28-4731-85BA-7C952ECCC3FD}"/>
    <cellStyle name="Comma 4 8 7 2" xfId="22999" xr:uid="{857E9589-8C30-4108-8381-E7737809DD57}"/>
    <cellStyle name="Comma 4 8 8" xfId="15117" xr:uid="{B814D07A-403E-4C36-A903-79F55F3A36D7}"/>
    <cellStyle name="Comma 4 8 9" xfId="4577" xr:uid="{3D780B25-A3FD-4AA3-86CB-8D8E772F9FA6}"/>
    <cellStyle name="Comma 4 9" xfId="1850" xr:uid="{00000000-0005-0000-0000-0000A7070000}"/>
    <cellStyle name="Comma 4 9 2" xfId="1851" xr:uid="{00000000-0005-0000-0000-0000A8070000}"/>
    <cellStyle name="Comma 4 9 2 2" xfId="1852" xr:uid="{00000000-0005-0000-0000-0000A9070000}"/>
    <cellStyle name="Comma 4 9 2 2 2" xfId="7217" xr:uid="{F0A6AADD-6A4B-4C99-AFE8-63E1904C9267}"/>
    <cellStyle name="Comma 4 9 2 2 2 2" xfId="17751" xr:uid="{D9309684-E091-4828-A71F-5248074C872A}"/>
    <cellStyle name="Comma 4 9 2 2 3" xfId="9845" xr:uid="{A2158BBF-E5EA-4C8A-BD9F-0B7729E5BB9C}"/>
    <cellStyle name="Comma 4 9 2 2 3 2" xfId="20379" xr:uid="{BBAB02A0-465F-403C-B888-31138C29D14B}"/>
    <cellStyle name="Comma 4 9 2 2 4" xfId="12472" xr:uid="{1BD282D6-2578-477F-9CA9-59C71F9C1CBA}"/>
    <cellStyle name="Comma 4 9 2 2 4 2" xfId="23006" xr:uid="{48D474C4-CFCC-4271-BB6E-7FCB804BF07E}"/>
    <cellStyle name="Comma 4 9 2 2 5" xfId="15124" xr:uid="{2F79BF78-B5EB-47B0-993B-F1DB27DE59C7}"/>
    <cellStyle name="Comma 4 9 2 2 6" xfId="4584" xr:uid="{637E81E3-3C08-4E80-A5E6-E3F97BAF8F8C}"/>
    <cellStyle name="Comma 4 9 2 3" xfId="7216" xr:uid="{F2529092-DD92-43C2-A95E-4F7FDCF58464}"/>
    <cellStyle name="Comma 4 9 2 3 2" xfId="17750" xr:uid="{4D8E606E-7827-440B-AAB2-3FF384BB4E70}"/>
    <cellStyle name="Comma 4 9 2 4" xfId="9844" xr:uid="{6E195542-C371-4EFC-A04E-D0670912C978}"/>
    <cellStyle name="Comma 4 9 2 4 2" xfId="20378" xr:uid="{FADCCAD7-0F64-4EBC-8C29-B2F12CD9D573}"/>
    <cellStyle name="Comma 4 9 2 5" xfId="12471" xr:uid="{6F846800-B514-4E4D-837B-43C88631D129}"/>
    <cellStyle name="Comma 4 9 2 5 2" xfId="23005" xr:uid="{7FF98F6F-BBCF-4876-A96E-7CBF2DE68C9D}"/>
    <cellStyle name="Comma 4 9 2 6" xfId="15123" xr:uid="{7F7AEF10-A4F9-4A48-B2C7-3C818E33522F}"/>
    <cellStyle name="Comma 4 9 2 7" xfId="4583" xr:uid="{4DA15C7B-F454-409F-8934-34B99510B3F2}"/>
    <cellStyle name="Comma 4 9 3" xfId="1853" xr:uid="{00000000-0005-0000-0000-0000AA070000}"/>
    <cellStyle name="Comma 4 9 3 2" xfId="7218" xr:uid="{0317600A-060F-4CAE-A366-128FC038E341}"/>
    <cellStyle name="Comma 4 9 3 2 2" xfId="17752" xr:uid="{1732AB1F-FF85-4AF6-8DA3-B27CE1A7011C}"/>
    <cellStyle name="Comma 4 9 3 3" xfId="9846" xr:uid="{FA0356EE-8B1B-4303-8830-CE9A0E7F8A3F}"/>
    <cellStyle name="Comma 4 9 3 3 2" xfId="20380" xr:uid="{6EC74A2C-AB61-4766-818C-4ACBBCC950E6}"/>
    <cellStyle name="Comma 4 9 3 4" xfId="12473" xr:uid="{16413754-0AE4-409A-90EB-E8AFD4C812DD}"/>
    <cellStyle name="Comma 4 9 3 4 2" xfId="23007" xr:uid="{326480CD-F87C-4B39-9FA0-713B2B774111}"/>
    <cellStyle name="Comma 4 9 3 5" xfId="15125" xr:uid="{52210AFD-B8A4-45B2-8D69-325825FD2F87}"/>
    <cellStyle name="Comma 4 9 3 6" xfId="4585" xr:uid="{5CFC425A-AD6C-4A29-8D83-BCA6B7329549}"/>
    <cellStyle name="Comma 4 9 4" xfId="1854" xr:uid="{00000000-0005-0000-0000-0000AB070000}"/>
    <cellStyle name="Comma 4 9 4 2" xfId="7219" xr:uid="{55DB9B8E-5E7C-43EB-B565-BDFDB9679699}"/>
    <cellStyle name="Comma 4 9 4 2 2" xfId="17753" xr:uid="{DF17CC9F-1A9D-4B39-8491-39CA66868F9F}"/>
    <cellStyle name="Comma 4 9 4 3" xfId="9847" xr:uid="{F32DEF52-3238-43E5-B66A-D0BFB724964F}"/>
    <cellStyle name="Comma 4 9 4 3 2" xfId="20381" xr:uid="{2F5639AF-06B8-48A4-AC79-42C35A9A48B2}"/>
    <cellStyle name="Comma 4 9 4 4" xfId="12474" xr:uid="{C98D4F38-0651-44C3-A1E2-0B9769FE0B80}"/>
    <cellStyle name="Comma 4 9 4 4 2" xfId="23008" xr:uid="{AEFA4EF6-51C7-496A-A4C1-83F05045A130}"/>
    <cellStyle name="Comma 4 9 4 5" xfId="15126" xr:uid="{D934B9A8-3F1B-47DF-B552-DD6D74C12232}"/>
    <cellStyle name="Comma 4 9 4 6" xfId="4586" xr:uid="{DAF17C82-0382-40BB-A6DA-94FB9DC4B0EA}"/>
    <cellStyle name="Comma 4 9 5" xfId="7215" xr:uid="{ACCD92B3-77A7-4887-A44A-1529838F55F9}"/>
    <cellStyle name="Comma 4 9 5 2" xfId="17749" xr:uid="{B716F2BB-0FA5-464D-9E5D-417FDF7689EB}"/>
    <cellStyle name="Comma 4 9 6" xfId="9843" xr:uid="{68E9447B-D4D8-48C8-B9E9-84168296E845}"/>
    <cellStyle name="Comma 4 9 6 2" xfId="20377" xr:uid="{C898A6E6-9922-4EE5-B8E9-6AFC223D262D}"/>
    <cellStyle name="Comma 4 9 7" xfId="12470" xr:uid="{1AA7DEDA-357D-4FDF-800A-4105967CE11D}"/>
    <cellStyle name="Comma 4 9 7 2" xfId="23004" xr:uid="{78964BCE-A49A-4BAF-AE8A-2CCCA7DEC3CF}"/>
    <cellStyle name="Comma 4 9 8" xfId="15122" xr:uid="{E00777B8-5113-4F74-A8C5-115A7C716815}"/>
    <cellStyle name="Comma 4 9 9" xfId="4582" xr:uid="{BFD6E494-F35A-4976-8BD2-028DFD27F295}"/>
    <cellStyle name="Comma 5" xfId="106" xr:uid="{00000000-0005-0000-0000-0000AC070000}"/>
    <cellStyle name="Comma 5 10" xfId="1856" xr:uid="{00000000-0005-0000-0000-0000AD070000}"/>
    <cellStyle name="Comma 5 10 2" xfId="1857" xr:uid="{00000000-0005-0000-0000-0000AE070000}"/>
    <cellStyle name="Comma 5 10 2 2" xfId="7222" xr:uid="{B818DB1F-C16D-4351-8A13-18CEB68030C1}"/>
    <cellStyle name="Comma 5 10 2 2 2" xfId="17756" xr:uid="{BFB95E30-FCE6-4B49-8C57-1342F02838DC}"/>
    <cellStyle name="Comma 5 10 2 3" xfId="9850" xr:uid="{909A2F27-5807-42E7-B41F-8CBB89059B81}"/>
    <cellStyle name="Comma 5 10 2 3 2" xfId="20384" xr:uid="{95E31D2E-365C-4827-9D88-B3C768E88E61}"/>
    <cellStyle name="Comma 5 10 2 4" xfId="12477" xr:uid="{863804C7-B5B7-4A0C-BB17-E31A48CB12E5}"/>
    <cellStyle name="Comma 5 10 2 4 2" xfId="23011" xr:uid="{B80E8320-C00B-4ED7-B807-9BC1AA017087}"/>
    <cellStyle name="Comma 5 10 2 5" xfId="15129" xr:uid="{522332F9-D066-4F0C-B241-81D90AA105ED}"/>
    <cellStyle name="Comma 5 10 2 6" xfId="4589" xr:uid="{ABD50C77-987D-4D20-81CE-082022B25BD3}"/>
    <cellStyle name="Comma 5 10 3" xfId="1858" xr:uid="{00000000-0005-0000-0000-0000AF070000}"/>
    <cellStyle name="Comma 5 10 3 2" xfId="7223" xr:uid="{4D3F9D3B-272D-42C9-A032-E144F1B70B3A}"/>
    <cellStyle name="Comma 5 10 3 2 2" xfId="17757" xr:uid="{21D843BD-5C80-4FED-84F8-0FC3B884536B}"/>
    <cellStyle name="Comma 5 10 3 3" xfId="9851" xr:uid="{F2153ADF-9144-4216-817D-B72A145CF82C}"/>
    <cellStyle name="Comma 5 10 3 3 2" xfId="20385" xr:uid="{ADDA05C5-B851-4582-A764-79ED42836637}"/>
    <cellStyle name="Comma 5 10 3 4" xfId="12478" xr:uid="{8EFF9AA2-028A-45FB-B617-90EE44BB2636}"/>
    <cellStyle name="Comma 5 10 3 4 2" xfId="23012" xr:uid="{510A79EF-7C6D-4892-9AE9-80504C353CBC}"/>
    <cellStyle name="Comma 5 10 3 5" xfId="15130" xr:uid="{0AFF1E8B-4BE2-4C08-A8AD-09681E7C1936}"/>
    <cellStyle name="Comma 5 10 3 6" xfId="4590" xr:uid="{EB8C5CE3-6E9A-471F-96A1-B4203F483C46}"/>
    <cellStyle name="Comma 5 10 4" xfId="7221" xr:uid="{BC0E9E73-3B97-4562-AA2F-751055B7BC61}"/>
    <cellStyle name="Comma 5 10 4 2" xfId="17755" xr:uid="{BB57D204-F94A-4E6E-A133-198AC4EEB7D7}"/>
    <cellStyle name="Comma 5 10 5" xfId="9849" xr:uid="{B9F4AFD9-F375-4C39-BECB-483F5F6F161B}"/>
    <cellStyle name="Comma 5 10 5 2" xfId="20383" xr:uid="{C8B1BB52-E54D-4988-BF37-ED24DC0BC5BB}"/>
    <cellStyle name="Comma 5 10 6" xfId="12476" xr:uid="{8AAFB0C9-4EA0-492A-9072-7EB67B8E1FA3}"/>
    <cellStyle name="Comma 5 10 6 2" xfId="23010" xr:uid="{6F3FE66E-7051-420D-A724-01CF2D8E7973}"/>
    <cellStyle name="Comma 5 10 7" xfId="15128" xr:uid="{BE1B34A3-79A9-41D2-99E5-CD9C805173D9}"/>
    <cellStyle name="Comma 5 10 8" xfId="4588" xr:uid="{14EBD42E-4325-4E5E-AF11-828EF182362F}"/>
    <cellStyle name="Comma 5 11" xfId="1859" xr:uid="{00000000-0005-0000-0000-0000B0070000}"/>
    <cellStyle name="Comma 5 11 2" xfId="1860" xr:uid="{00000000-0005-0000-0000-0000B1070000}"/>
    <cellStyle name="Comma 5 11 2 2" xfId="7225" xr:uid="{6A7B7506-09A2-4899-BFEE-2D0F7391755D}"/>
    <cellStyle name="Comma 5 11 2 2 2" xfId="17759" xr:uid="{9F0E3082-E2F1-4DCF-8A27-875CF043F26B}"/>
    <cellStyle name="Comma 5 11 2 3" xfId="9853" xr:uid="{5CA1908E-6D7E-487B-B622-75CCB9C7E9DF}"/>
    <cellStyle name="Comma 5 11 2 3 2" xfId="20387" xr:uid="{6928B9FC-8567-4C73-84E6-B0B56BDF007F}"/>
    <cellStyle name="Comma 5 11 2 4" xfId="12480" xr:uid="{66FD2978-126E-405C-8310-96EC5F280B16}"/>
    <cellStyle name="Comma 5 11 2 4 2" xfId="23014" xr:uid="{14B95AB1-63B6-4F01-9582-609FA0627343}"/>
    <cellStyle name="Comma 5 11 2 5" xfId="15132" xr:uid="{3042B2DA-EF85-40A3-924E-9A8C6E357D9D}"/>
    <cellStyle name="Comma 5 11 2 6" xfId="4592" xr:uid="{2ED35486-7E93-46B1-BEF5-A7E67981BE10}"/>
    <cellStyle name="Comma 5 11 3" xfId="7224" xr:uid="{31D08B18-D842-48B6-81F0-1107E6415717}"/>
    <cellStyle name="Comma 5 11 3 2" xfId="17758" xr:uid="{97FC0F5A-9C95-4274-B80A-EA66C80B77DD}"/>
    <cellStyle name="Comma 5 11 4" xfId="9852" xr:uid="{6C58D79A-4ECD-4619-B4FB-B66CE8562633}"/>
    <cellStyle name="Comma 5 11 4 2" xfId="20386" xr:uid="{4527A44B-10EA-40A6-9D4E-FEB046DD4324}"/>
    <cellStyle name="Comma 5 11 5" xfId="12479" xr:uid="{7CD1CD24-9036-4E9F-9303-34D791EE7D67}"/>
    <cellStyle name="Comma 5 11 5 2" xfId="23013" xr:uid="{14FDE031-0939-4386-8F00-1EC207EB934F}"/>
    <cellStyle name="Comma 5 11 6" xfId="15131" xr:uid="{861E0E63-5E16-46A6-9423-57A7D8A377B7}"/>
    <cellStyle name="Comma 5 11 7" xfId="4591" xr:uid="{F43036A8-2495-42F0-B2E5-FC47C41E1036}"/>
    <cellStyle name="Comma 5 12" xfId="1861" xr:uid="{00000000-0005-0000-0000-0000B2070000}"/>
    <cellStyle name="Comma 5 12 2" xfId="7226" xr:uid="{D7F2AF3D-C74B-449E-81B4-78E4234218DF}"/>
    <cellStyle name="Comma 5 12 2 2" xfId="17760" xr:uid="{3CD5F9B7-C349-4E58-960B-30831B41DDBD}"/>
    <cellStyle name="Comma 5 12 3" xfId="9854" xr:uid="{7A333A1E-FB65-4FCD-BDDA-0ADBECF6585E}"/>
    <cellStyle name="Comma 5 12 3 2" xfId="20388" xr:uid="{8383798A-C699-4551-BA07-AD7D28B1952C}"/>
    <cellStyle name="Comma 5 12 4" xfId="12481" xr:uid="{A113FCC3-0BC6-4003-B4CD-28158BA4439B}"/>
    <cellStyle name="Comma 5 12 4 2" xfId="23015" xr:uid="{EFAD13A7-422B-483F-B5C5-ADC43C69A270}"/>
    <cellStyle name="Comma 5 12 5" xfId="15133" xr:uid="{F27EFFD3-37D9-477A-80A5-A2D2604F7F1D}"/>
    <cellStyle name="Comma 5 12 6" xfId="4593" xr:uid="{E43A2464-6437-489C-90B0-A4F2148CA072}"/>
    <cellStyle name="Comma 5 13" xfId="1862" xr:uid="{00000000-0005-0000-0000-0000B3070000}"/>
    <cellStyle name="Comma 5 13 2" xfId="7227" xr:uid="{A273768D-1C09-46C6-843D-DCB453781C33}"/>
    <cellStyle name="Comma 5 13 2 2" xfId="17761" xr:uid="{97BDB3DB-A784-4608-A2AB-D3B19D72347F}"/>
    <cellStyle name="Comma 5 13 3" xfId="9855" xr:uid="{C1EF2554-9BAF-4C5F-867F-9882DAF07076}"/>
    <cellStyle name="Comma 5 13 3 2" xfId="20389" xr:uid="{0859857C-4D8B-45A4-8125-0F1ACB20136A}"/>
    <cellStyle name="Comma 5 13 4" xfId="12482" xr:uid="{E9B98F8D-FF4C-4E1D-BEF4-1A48408500A0}"/>
    <cellStyle name="Comma 5 13 4 2" xfId="23016" xr:uid="{6A5B81F6-3704-41C6-B122-8FBDFB0E7E25}"/>
    <cellStyle name="Comma 5 13 5" xfId="15134" xr:uid="{DCB6B633-CCE1-42E6-AD7D-5BC2E44C1826}"/>
    <cellStyle name="Comma 5 13 6" xfId="4594" xr:uid="{D865A419-8D05-42F5-AB59-215F957A34F5}"/>
    <cellStyle name="Comma 5 14" xfId="2682" xr:uid="{00000000-0005-0000-0000-0000B4070000}"/>
    <cellStyle name="Comma 5 14 2" xfId="8001" xr:uid="{5971F25E-251E-4BB2-939B-57D93D4D42D7}"/>
    <cellStyle name="Comma 5 14 2 2" xfId="18535" xr:uid="{D2A881ED-22C3-47BD-AA0A-FE2569614760}"/>
    <cellStyle name="Comma 5 14 3" xfId="10629" xr:uid="{CE35D8D2-8C8D-472A-BB31-E49AB580B0C4}"/>
    <cellStyle name="Comma 5 14 3 2" xfId="21163" xr:uid="{04156D3B-D236-46F4-8E57-935EBD59D4B0}"/>
    <cellStyle name="Comma 5 14 4" xfId="13256" xr:uid="{18CC4D60-4BBD-4ADB-AC48-3777C1EFF642}"/>
    <cellStyle name="Comma 5 14 4 2" xfId="23790" xr:uid="{2F48BC7C-B751-413D-BE15-6D6F66DC9DED}"/>
    <cellStyle name="Comma 5 14 5" xfId="15908" xr:uid="{DEA7B8D1-ACF4-4462-8A6E-4B9CC4F72E8C}"/>
    <cellStyle name="Comma 5 14 6" xfId="5369" xr:uid="{40ACA2D9-56D9-456C-9F49-9D04F539E99B}"/>
    <cellStyle name="Comma 5 15" xfId="1855" xr:uid="{00000000-0005-0000-0000-0000B5070000}"/>
    <cellStyle name="Comma 5 15 2" xfId="7220" xr:uid="{4F29A75B-016B-46C7-9CBD-31E4A487E6A9}"/>
    <cellStyle name="Comma 5 15 2 2" xfId="17754" xr:uid="{1EB647A9-8AFB-408B-A6A6-28182D5C965A}"/>
    <cellStyle name="Comma 5 15 3" xfId="9848" xr:uid="{4E0F496A-12BD-4DFF-B042-DBF06E807EBA}"/>
    <cellStyle name="Comma 5 15 3 2" xfId="20382" xr:uid="{F026BA81-F67B-413A-9158-98605CEA01AE}"/>
    <cellStyle name="Comma 5 15 4" xfId="12475" xr:uid="{57945256-D920-49FF-B1C3-CE1A599EBF56}"/>
    <cellStyle name="Comma 5 15 4 2" xfId="23009" xr:uid="{6ECFE1AD-AA90-443F-A227-1EB8EE31676B}"/>
    <cellStyle name="Comma 5 15 5" xfId="15127" xr:uid="{415453A6-BFAE-4377-B06B-3D2D978FF2DA}"/>
    <cellStyle name="Comma 5 15 6" xfId="4587" xr:uid="{1DB8E1BE-CB49-44D7-8FDA-097E576603A9}"/>
    <cellStyle name="Comma 5 16" xfId="5482" xr:uid="{1A9EC84C-7094-4CA0-A66B-A8CEC43B9401}"/>
    <cellStyle name="Comma 5 16 2" xfId="16016" xr:uid="{9166D690-2C41-4E4B-9172-FAB628BECEB4}"/>
    <cellStyle name="Comma 5 17" xfId="8110" xr:uid="{EF7FC9CA-4F9F-4B4E-B7B7-1EE2972DE722}"/>
    <cellStyle name="Comma 5 17 2" xfId="18644" xr:uid="{C74D4F3A-5F24-4F1E-9AB8-3C057C3EEEFC}"/>
    <cellStyle name="Comma 5 18" xfId="10737" xr:uid="{CC2B1998-075B-4EC1-8D4F-891488CF1301}"/>
    <cellStyle name="Comma 5 18 2" xfId="21271" xr:uid="{63D518F3-3142-4AC5-823B-E58857BE56DE}"/>
    <cellStyle name="Comma 5 19" xfId="13389" xr:uid="{8EE9373F-C330-49AC-B1DD-68F153938DE1}"/>
    <cellStyle name="Comma 5 2" xfId="1863" xr:uid="{00000000-0005-0000-0000-0000B6070000}"/>
    <cellStyle name="Comma 5 2 10" xfId="1864" xr:uid="{00000000-0005-0000-0000-0000B7070000}"/>
    <cellStyle name="Comma 5 2 10 2" xfId="7229" xr:uid="{A28CD7B4-6BD0-4161-AC63-5ECEB8AB06DA}"/>
    <cellStyle name="Comma 5 2 10 2 2" xfId="17763" xr:uid="{F876A96A-FA72-4298-94F7-5F771114D447}"/>
    <cellStyle name="Comma 5 2 10 3" xfId="9857" xr:uid="{4F886E07-0012-4E85-B295-658540351D93}"/>
    <cellStyle name="Comma 5 2 10 3 2" xfId="20391" xr:uid="{A3DE0D29-9101-44F6-8D02-824228C9231D}"/>
    <cellStyle name="Comma 5 2 10 4" xfId="12484" xr:uid="{64A1858E-1A6B-4CD1-8A13-60E5307EFD18}"/>
    <cellStyle name="Comma 5 2 10 4 2" xfId="23018" xr:uid="{DEAD9A8F-BB31-461F-B852-CD9C342470DE}"/>
    <cellStyle name="Comma 5 2 10 5" xfId="15136" xr:uid="{D1ABCB9F-1F85-402D-A6D8-ACE0DED7259C}"/>
    <cellStyle name="Comma 5 2 10 6" xfId="4596" xr:uid="{D46322A0-D242-4725-A995-D581249FBFA6}"/>
    <cellStyle name="Comma 5 2 11" xfId="7228" xr:uid="{954926E2-1D97-4925-82A6-73A14D3D9281}"/>
    <cellStyle name="Comma 5 2 11 2" xfId="17762" xr:uid="{2B8339B4-3BBF-4856-8E4B-A13F71396310}"/>
    <cellStyle name="Comma 5 2 12" xfId="9856" xr:uid="{B4F6589F-2CA8-4F56-877D-294177F76855}"/>
    <cellStyle name="Comma 5 2 12 2" xfId="20390" xr:uid="{16AA4B13-3FD0-48BD-875D-1BFFB283AC8F}"/>
    <cellStyle name="Comma 5 2 13" xfId="12483" xr:uid="{29CDF704-B883-41D2-9859-82CB127BD0A4}"/>
    <cellStyle name="Comma 5 2 13 2" xfId="23017" xr:uid="{7080EF8A-DA7C-4881-BC80-D7A96F9C3865}"/>
    <cellStyle name="Comma 5 2 14" xfId="15135" xr:uid="{D396B79F-1D8A-47DD-82BE-8E4A353AFD64}"/>
    <cellStyle name="Comma 5 2 15" xfId="4595" xr:uid="{3FDAC605-AB55-46D5-B1A1-D1402B7FF058}"/>
    <cellStyle name="Comma 5 2 2" xfId="1865" xr:uid="{00000000-0005-0000-0000-0000B8070000}"/>
    <cellStyle name="Comma 5 2 2 10" xfId="7230" xr:uid="{E3A46983-3FB5-41BC-882B-4E393ECEFD06}"/>
    <cellStyle name="Comma 5 2 2 10 2" xfId="17764" xr:uid="{1A0CFC73-DA6F-4AFD-B939-1DC7895ED106}"/>
    <cellStyle name="Comma 5 2 2 11" xfId="9858" xr:uid="{9BC0D896-78AA-45DA-A928-8978AB4A4DB1}"/>
    <cellStyle name="Comma 5 2 2 11 2" xfId="20392" xr:uid="{83A0F9FC-B8D0-4752-A85C-FDA3E64448FB}"/>
    <cellStyle name="Comma 5 2 2 12" xfId="12485" xr:uid="{8D30901E-C7CD-4FC4-8224-8E25AE045FF8}"/>
    <cellStyle name="Comma 5 2 2 12 2" xfId="23019" xr:uid="{284AB136-DD86-4F63-8295-B02483D91F5C}"/>
    <cellStyle name="Comma 5 2 2 13" xfId="15137" xr:uid="{B32A5296-208F-4005-8C0E-968F15E8AA48}"/>
    <cellStyle name="Comma 5 2 2 14" xfId="4597" xr:uid="{ED97B222-7B81-4635-A6D2-ADBF6109160D}"/>
    <cellStyle name="Comma 5 2 2 2" xfId="1866" xr:uid="{00000000-0005-0000-0000-0000B9070000}"/>
    <cellStyle name="Comma 5 2 2 2 2" xfId="1867" xr:uid="{00000000-0005-0000-0000-0000BA070000}"/>
    <cellStyle name="Comma 5 2 2 2 2 2" xfId="1868" xr:uid="{00000000-0005-0000-0000-0000BB070000}"/>
    <cellStyle name="Comma 5 2 2 2 2 2 2" xfId="7233" xr:uid="{343044E2-7D55-428E-847E-A610252DF051}"/>
    <cellStyle name="Comma 5 2 2 2 2 2 2 2" xfId="17767" xr:uid="{4528FEE2-444C-4955-AF07-3F5B44056437}"/>
    <cellStyle name="Comma 5 2 2 2 2 2 3" xfId="9861" xr:uid="{B554ABBE-2AC8-43B5-B27C-B5B15BB573B2}"/>
    <cellStyle name="Comma 5 2 2 2 2 2 3 2" xfId="20395" xr:uid="{EEBB6F4C-F484-48EA-8E2F-F489E7280980}"/>
    <cellStyle name="Comma 5 2 2 2 2 2 4" xfId="12488" xr:uid="{B16CA929-B18D-412A-A1BE-A941ADEA3E07}"/>
    <cellStyle name="Comma 5 2 2 2 2 2 4 2" xfId="23022" xr:uid="{7306E678-270C-4F30-94C0-1297BA415843}"/>
    <cellStyle name="Comma 5 2 2 2 2 2 5" xfId="15140" xr:uid="{199D1228-1F76-42A5-B55E-43C68C273DFE}"/>
    <cellStyle name="Comma 5 2 2 2 2 2 6" xfId="4600" xr:uid="{559C183E-E75F-4606-A201-35864B8A6BAB}"/>
    <cellStyle name="Comma 5 2 2 2 2 3" xfId="7232" xr:uid="{BB9C64DB-1CCA-4E29-A562-AD6CCC4EA11F}"/>
    <cellStyle name="Comma 5 2 2 2 2 3 2" xfId="17766" xr:uid="{20A8DC2A-B25B-4CD9-A193-27F0B6A6A279}"/>
    <cellStyle name="Comma 5 2 2 2 2 4" xfId="9860" xr:uid="{07D369A7-5676-4CF2-9AB7-A125B0DFADEB}"/>
    <cellStyle name="Comma 5 2 2 2 2 4 2" xfId="20394" xr:uid="{77252208-73FC-48A4-B9CE-CD3A3E6DCCCC}"/>
    <cellStyle name="Comma 5 2 2 2 2 5" xfId="12487" xr:uid="{8D6F2172-BE80-485B-A963-E996FB092AEF}"/>
    <cellStyle name="Comma 5 2 2 2 2 5 2" xfId="23021" xr:uid="{0D334517-CDA0-4E46-9452-35D2D8599336}"/>
    <cellStyle name="Comma 5 2 2 2 2 6" xfId="15139" xr:uid="{849E1D15-1F81-4F79-A86D-FF887AC6FFD4}"/>
    <cellStyle name="Comma 5 2 2 2 2 7" xfId="4599" xr:uid="{8E32AEDD-8C41-46E7-B1A9-C5F9E1B7801B}"/>
    <cellStyle name="Comma 5 2 2 2 3" xfId="1869" xr:uid="{00000000-0005-0000-0000-0000BC070000}"/>
    <cellStyle name="Comma 5 2 2 2 3 2" xfId="7234" xr:uid="{37A43F1B-FEA4-4311-810A-26A88DF20CCC}"/>
    <cellStyle name="Comma 5 2 2 2 3 2 2" xfId="17768" xr:uid="{4991B0D4-E5D6-4D74-8840-AB52E5009230}"/>
    <cellStyle name="Comma 5 2 2 2 3 3" xfId="9862" xr:uid="{9151205A-756E-4884-9B39-F74D5D1808F2}"/>
    <cellStyle name="Comma 5 2 2 2 3 3 2" xfId="20396" xr:uid="{0194A602-DF74-4919-A146-E33BEDF89F4F}"/>
    <cellStyle name="Comma 5 2 2 2 3 4" xfId="12489" xr:uid="{13D88453-6C99-4604-A45E-A4020CADB297}"/>
    <cellStyle name="Comma 5 2 2 2 3 4 2" xfId="23023" xr:uid="{DB3116B9-D0B7-46C4-90CD-D198CA4393A2}"/>
    <cellStyle name="Comma 5 2 2 2 3 5" xfId="15141" xr:uid="{07FDEBC9-253D-4D51-AAEE-6A4735ADFCE1}"/>
    <cellStyle name="Comma 5 2 2 2 3 6" xfId="4601" xr:uid="{C1002766-D46D-4870-A2DD-96E00FAE0D58}"/>
    <cellStyle name="Comma 5 2 2 2 4" xfId="1870" xr:uid="{00000000-0005-0000-0000-0000BD070000}"/>
    <cellStyle name="Comma 5 2 2 2 4 2" xfId="7235" xr:uid="{9EF4014B-B1E7-4FDE-8784-2E87511E9138}"/>
    <cellStyle name="Comma 5 2 2 2 4 2 2" xfId="17769" xr:uid="{94F98716-2AED-46BF-A179-3EC78B28036C}"/>
    <cellStyle name="Comma 5 2 2 2 4 3" xfId="9863" xr:uid="{420A7EB1-4AEC-4861-876D-03C8186CF4D7}"/>
    <cellStyle name="Comma 5 2 2 2 4 3 2" xfId="20397" xr:uid="{FD4EA057-F6DC-45FA-B2BF-C404048A0023}"/>
    <cellStyle name="Comma 5 2 2 2 4 4" xfId="12490" xr:uid="{A27ADF45-34C5-4956-A9B9-9DDC8E012844}"/>
    <cellStyle name="Comma 5 2 2 2 4 4 2" xfId="23024" xr:uid="{A84B5A41-D7FF-48F0-9A82-BCC8677AF075}"/>
    <cellStyle name="Comma 5 2 2 2 4 5" xfId="15142" xr:uid="{4891731E-2241-4196-A18F-06810A190E7D}"/>
    <cellStyle name="Comma 5 2 2 2 4 6" xfId="4602" xr:uid="{A4050192-4B7B-473E-A784-E98A42A34175}"/>
    <cellStyle name="Comma 5 2 2 2 5" xfId="7231" xr:uid="{12F0BFC4-D683-4ED2-9AAD-F39D29311DB4}"/>
    <cellStyle name="Comma 5 2 2 2 5 2" xfId="17765" xr:uid="{1F4DADCE-DBD8-4B18-9976-E1C46129851C}"/>
    <cellStyle name="Comma 5 2 2 2 6" xfId="9859" xr:uid="{CE2F66B7-86A7-4225-9D42-89450D1D3169}"/>
    <cellStyle name="Comma 5 2 2 2 6 2" xfId="20393" xr:uid="{D8374BF5-8489-46D2-995A-109B8E5BDC8F}"/>
    <cellStyle name="Comma 5 2 2 2 7" xfId="12486" xr:uid="{3D308835-9147-4CFF-AE5C-5C95F11FC136}"/>
    <cellStyle name="Comma 5 2 2 2 7 2" xfId="23020" xr:uid="{756949E0-0202-4A5F-AFC3-A0BB6B8D6E1D}"/>
    <cellStyle name="Comma 5 2 2 2 8" xfId="15138" xr:uid="{7E0AC49F-3862-48D2-8525-1506BACEE66D}"/>
    <cellStyle name="Comma 5 2 2 2 9" xfId="4598" xr:uid="{49CCF4F7-CB75-4052-B4F9-54CBA5411967}"/>
    <cellStyle name="Comma 5 2 2 3" xfId="1871" xr:uid="{00000000-0005-0000-0000-0000BE070000}"/>
    <cellStyle name="Comma 5 2 2 3 2" xfId="1872" xr:uid="{00000000-0005-0000-0000-0000BF070000}"/>
    <cellStyle name="Comma 5 2 2 3 2 2" xfId="1873" xr:uid="{00000000-0005-0000-0000-0000C0070000}"/>
    <cellStyle name="Comma 5 2 2 3 2 2 2" xfId="7238" xr:uid="{25E04274-1187-4105-8006-68E0862DB9A9}"/>
    <cellStyle name="Comma 5 2 2 3 2 2 2 2" xfId="17772" xr:uid="{89C66792-9194-4E60-BD16-DEF8A83838C1}"/>
    <cellStyle name="Comma 5 2 2 3 2 2 3" xfId="9866" xr:uid="{AB2AADB6-E0DA-4726-B492-C5A327578A02}"/>
    <cellStyle name="Comma 5 2 2 3 2 2 3 2" xfId="20400" xr:uid="{FC84E87A-96A2-4CC0-A57D-ADFD4DA56FB1}"/>
    <cellStyle name="Comma 5 2 2 3 2 2 4" xfId="12493" xr:uid="{13679DAC-DFEC-4C1F-A6E5-126873D44F71}"/>
    <cellStyle name="Comma 5 2 2 3 2 2 4 2" xfId="23027" xr:uid="{5DFA10C9-F2E3-4BD5-9938-2405AF4343FE}"/>
    <cellStyle name="Comma 5 2 2 3 2 2 5" xfId="15145" xr:uid="{BEEFA55D-966F-497D-8622-264483DF6984}"/>
    <cellStyle name="Comma 5 2 2 3 2 2 6" xfId="4605" xr:uid="{D3FA231E-5AD9-425B-A4DB-A60164AB09FA}"/>
    <cellStyle name="Comma 5 2 2 3 2 3" xfId="7237" xr:uid="{F6A9FA70-B26F-4AAA-A4D7-C52C63AA30F0}"/>
    <cellStyle name="Comma 5 2 2 3 2 3 2" xfId="17771" xr:uid="{170306B1-3F97-4201-86CA-E27D23AA55F4}"/>
    <cellStyle name="Comma 5 2 2 3 2 4" xfId="9865" xr:uid="{CAC72729-F7AE-47CC-8D95-484EA8E00D0C}"/>
    <cellStyle name="Comma 5 2 2 3 2 4 2" xfId="20399" xr:uid="{B7E038B7-9952-4115-B10A-5C3B1B6273D7}"/>
    <cellStyle name="Comma 5 2 2 3 2 5" xfId="12492" xr:uid="{196387BD-23AD-461A-8E5B-D726B31EDA90}"/>
    <cellStyle name="Comma 5 2 2 3 2 5 2" xfId="23026" xr:uid="{9453ECBF-6E8F-4705-988C-680D8363194A}"/>
    <cellStyle name="Comma 5 2 2 3 2 6" xfId="15144" xr:uid="{57E5152C-52A9-4316-8F98-67B5F1F9ADC0}"/>
    <cellStyle name="Comma 5 2 2 3 2 7" xfId="4604" xr:uid="{DB054DC9-60E4-4EED-9EEC-B1BFB6B97DAC}"/>
    <cellStyle name="Comma 5 2 2 3 3" xfId="1874" xr:uid="{00000000-0005-0000-0000-0000C1070000}"/>
    <cellStyle name="Comma 5 2 2 3 3 2" xfId="7239" xr:uid="{F81B674C-6091-40A0-B6BC-2BA359A3C19B}"/>
    <cellStyle name="Comma 5 2 2 3 3 2 2" xfId="17773" xr:uid="{009AA290-711B-4D0F-8556-E9A71DE2BAA4}"/>
    <cellStyle name="Comma 5 2 2 3 3 3" xfId="9867" xr:uid="{3109928D-1F17-4305-98C2-4F33FBB7203A}"/>
    <cellStyle name="Comma 5 2 2 3 3 3 2" xfId="20401" xr:uid="{2936FACF-5D95-4655-80DC-5AAE711D391E}"/>
    <cellStyle name="Comma 5 2 2 3 3 4" xfId="12494" xr:uid="{08D6C3BC-EA50-48F7-8855-1F86C3561AB8}"/>
    <cellStyle name="Comma 5 2 2 3 3 4 2" xfId="23028" xr:uid="{4FC16A0C-3E08-4174-9623-1B71D51E4790}"/>
    <cellStyle name="Comma 5 2 2 3 3 5" xfId="15146" xr:uid="{31D0FA40-D0E2-499E-8428-E1F31E7EC7F5}"/>
    <cellStyle name="Comma 5 2 2 3 3 6" xfId="4606" xr:uid="{B655122A-0245-437C-95E2-DC4BA698CDE8}"/>
    <cellStyle name="Comma 5 2 2 3 4" xfId="1875" xr:uid="{00000000-0005-0000-0000-0000C2070000}"/>
    <cellStyle name="Comma 5 2 2 3 4 2" xfId="7240" xr:uid="{ED3BE55E-1972-4609-860C-EDE3CEAECE59}"/>
    <cellStyle name="Comma 5 2 2 3 4 2 2" xfId="17774" xr:uid="{A3B1E24A-1C71-407D-A463-A6E964BEA2D8}"/>
    <cellStyle name="Comma 5 2 2 3 4 3" xfId="9868" xr:uid="{93FD7F7A-7096-4F69-AE9B-039776C23EA8}"/>
    <cellStyle name="Comma 5 2 2 3 4 3 2" xfId="20402" xr:uid="{3CA7C82C-6F21-4463-AAB2-8D164DADD1D8}"/>
    <cellStyle name="Comma 5 2 2 3 4 4" xfId="12495" xr:uid="{FFC183C1-163C-4CB4-95C0-9FEA0A772438}"/>
    <cellStyle name="Comma 5 2 2 3 4 4 2" xfId="23029" xr:uid="{60638610-9A68-4BB2-8B6C-CB55CF5DBD51}"/>
    <cellStyle name="Comma 5 2 2 3 4 5" xfId="15147" xr:uid="{FD7E6672-9763-4207-8DAD-EA1EA53D28D0}"/>
    <cellStyle name="Comma 5 2 2 3 4 6" xfId="4607" xr:uid="{46C98031-DF07-46C4-8762-AC9B3DC75DDB}"/>
    <cellStyle name="Comma 5 2 2 3 5" xfId="7236" xr:uid="{E97D1E40-8606-48E9-B5CF-24BF638E416B}"/>
    <cellStyle name="Comma 5 2 2 3 5 2" xfId="17770" xr:uid="{17A2E116-1FB3-4CF7-97C9-A2A3EBB61754}"/>
    <cellStyle name="Comma 5 2 2 3 6" xfId="9864" xr:uid="{1B7248F1-293F-4361-8CE9-5E4001A2F262}"/>
    <cellStyle name="Comma 5 2 2 3 6 2" xfId="20398" xr:uid="{971ED53A-0A53-4608-AC2C-961960DFCC6B}"/>
    <cellStyle name="Comma 5 2 2 3 7" xfId="12491" xr:uid="{C170C6F5-D318-4D2C-9E35-FF5E32AB62F4}"/>
    <cellStyle name="Comma 5 2 2 3 7 2" xfId="23025" xr:uid="{B19A389D-426A-44F6-A25D-8BBDD434BA60}"/>
    <cellStyle name="Comma 5 2 2 3 8" xfId="15143" xr:uid="{5D9D957A-AECF-42E6-B2A0-68881B903FE7}"/>
    <cellStyle name="Comma 5 2 2 3 9" xfId="4603" xr:uid="{5AD5B870-49E4-4552-8B41-BC8B26128380}"/>
    <cellStyle name="Comma 5 2 2 4" xfId="1876" xr:uid="{00000000-0005-0000-0000-0000C3070000}"/>
    <cellStyle name="Comma 5 2 2 4 2" xfId="1877" xr:uid="{00000000-0005-0000-0000-0000C4070000}"/>
    <cellStyle name="Comma 5 2 2 4 2 2" xfId="1878" xr:uid="{00000000-0005-0000-0000-0000C5070000}"/>
    <cellStyle name="Comma 5 2 2 4 2 2 2" xfId="7243" xr:uid="{8E046A00-4FF9-4082-A41E-FED528051444}"/>
    <cellStyle name="Comma 5 2 2 4 2 2 2 2" xfId="17777" xr:uid="{E516671D-F5A6-4065-91F7-AB3648C482D8}"/>
    <cellStyle name="Comma 5 2 2 4 2 2 3" xfId="9871" xr:uid="{BF45C5B3-3E46-4AA8-9885-31988D3BA04C}"/>
    <cellStyle name="Comma 5 2 2 4 2 2 3 2" xfId="20405" xr:uid="{B44935CF-8F31-49C3-AD8D-C0B028A3332A}"/>
    <cellStyle name="Comma 5 2 2 4 2 2 4" xfId="12498" xr:uid="{E0F8A954-9C14-46E1-BDED-D79856675BB0}"/>
    <cellStyle name="Comma 5 2 2 4 2 2 4 2" xfId="23032" xr:uid="{A18EFA81-184C-4BF8-95CD-EB6A6FECCEBE}"/>
    <cellStyle name="Comma 5 2 2 4 2 2 5" xfId="15150" xr:uid="{1F0859A1-3208-4065-AD36-8EBAC6E17E52}"/>
    <cellStyle name="Comma 5 2 2 4 2 2 6" xfId="4610" xr:uid="{80F41169-F019-4327-AE37-9D4C42E9F9C9}"/>
    <cellStyle name="Comma 5 2 2 4 2 3" xfId="7242" xr:uid="{236ADA2D-E886-4D67-AF3B-754AF4FEBD70}"/>
    <cellStyle name="Comma 5 2 2 4 2 3 2" xfId="17776" xr:uid="{86B742B8-88B8-4447-BC4E-E6873D9088A4}"/>
    <cellStyle name="Comma 5 2 2 4 2 4" xfId="9870" xr:uid="{A1E2AED6-3F4A-4C86-AAFC-416CE9B4C0A1}"/>
    <cellStyle name="Comma 5 2 2 4 2 4 2" xfId="20404" xr:uid="{4D7DFC7B-426E-4496-BCE6-8A351F5B4CEB}"/>
    <cellStyle name="Comma 5 2 2 4 2 5" xfId="12497" xr:uid="{D2CCC45F-7A8D-4CA6-A7B1-74DF53018CEA}"/>
    <cellStyle name="Comma 5 2 2 4 2 5 2" xfId="23031" xr:uid="{E97E9C45-B4C3-4D88-8079-CDFD3954B5B0}"/>
    <cellStyle name="Comma 5 2 2 4 2 6" xfId="15149" xr:uid="{5E7454F9-5321-4EC8-BF8D-B3531277E057}"/>
    <cellStyle name="Comma 5 2 2 4 2 7" xfId="4609" xr:uid="{FDFD2703-30ED-43BB-B582-B28EC39A7766}"/>
    <cellStyle name="Comma 5 2 2 4 3" xfId="1879" xr:uid="{00000000-0005-0000-0000-0000C6070000}"/>
    <cellStyle name="Comma 5 2 2 4 3 2" xfId="7244" xr:uid="{F511B86C-56BA-4F3C-84A9-72CDD8480B66}"/>
    <cellStyle name="Comma 5 2 2 4 3 2 2" xfId="17778" xr:uid="{03102144-70BC-441D-AC46-FFEB7E6008F2}"/>
    <cellStyle name="Comma 5 2 2 4 3 3" xfId="9872" xr:uid="{49DAB7F9-C360-4F09-8088-2F6B34D5BB81}"/>
    <cellStyle name="Comma 5 2 2 4 3 3 2" xfId="20406" xr:uid="{610B5D34-3784-4E17-9827-035B2A94F8E1}"/>
    <cellStyle name="Comma 5 2 2 4 3 4" xfId="12499" xr:uid="{550ED069-4F04-491A-A573-331B79BE6007}"/>
    <cellStyle name="Comma 5 2 2 4 3 4 2" xfId="23033" xr:uid="{68DB752C-756E-4C2E-8929-FDEEECED00D4}"/>
    <cellStyle name="Comma 5 2 2 4 3 5" xfId="15151" xr:uid="{2703E877-E120-4CD7-A9BB-F67BDC29615A}"/>
    <cellStyle name="Comma 5 2 2 4 3 6" xfId="4611" xr:uid="{13D77CDD-BE55-4A34-B63D-180C804EB939}"/>
    <cellStyle name="Comma 5 2 2 4 4" xfId="1880" xr:uid="{00000000-0005-0000-0000-0000C7070000}"/>
    <cellStyle name="Comma 5 2 2 4 4 2" xfId="7245" xr:uid="{B662C38F-2D5F-4CF0-87E2-EA9B5E4838B0}"/>
    <cellStyle name="Comma 5 2 2 4 4 2 2" xfId="17779" xr:uid="{CD0EB044-D33C-402E-AA05-702A0E048876}"/>
    <cellStyle name="Comma 5 2 2 4 4 3" xfId="9873" xr:uid="{B044ACDA-DAAF-4C1E-B040-ABF88A98C741}"/>
    <cellStyle name="Comma 5 2 2 4 4 3 2" xfId="20407" xr:uid="{F89C30D4-333A-4A66-BBB5-E1440EC8F8C4}"/>
    <cellStyle name="Comma 5 2 2 4 4 4" xfId="12500" xr:uid="{BC68F80A-E1C2-493C-A195-228A68DE4DF1}"/>
    <cellStyle name="Comma 5 2 2 4 4 4 2" xfId="23034" xr:uid="{1954F3D1-8C9D-445A-8226-2F21B014EA41}"/>
    <cellStyle name="Comma 5 2 2 4 4 5" xfId="15152" xr:uid="{B6A91768-6FE4-4F96-A800-70E4BC22A309}"/>
    <cellStyle name="Comma 5 2 2 4 4 6" xfId="4612" xr:uid="{4F57BF8C-9216-48BA-AD6D-635718556328}"/>
    <cellStyle name="Comma 5 2 2 4 5" xfId="7241" xr:uid="{4CC271A5-6EB6-496A-9EEE-7AA19F588D6B}"/>
    <cellStyle name="Comma 5 2 2 4 5 2" xfId="17775" xr:uid="{54F000AC-7BC5-45DD-B8F2-326BBAAE2A89}"/>
    <cellStyle name="Comma 5 2 2 4 6" xfId="9869" xr:uid="{872DA33D-AFFE-4EDD-A0AA-42F765A71091}"/>
    <cellStyle name="Comma 5 2 2 4 6 2" xfId="20403" xr:uid="{89769F1D-0E67-4151-B992-7C15871EF7B2}"/>
    <cellStyle name="Comma 5 2 2 4 7" xfId="12496" xr:uid="{497B02F6-BC37-4AAF-A37D-62EF3D8F9892}"/>
    <cellStyle name="Comma 5 2 2 4 7 2" xfId="23030" xr:uid="{343A64A2-A679-480B-AD6F-4F9F329AEE1F}"/>
    <cellStyle name="Comma 5 2 2 4 8" xfId="15148" xr:uid="{FD44186D-5A17-4724-B7EC-4C6BF6B0038C}"/>
    <cellStyle name="Comma 5 2 2 4 9" xfId="4608" xr:uid="{3673E09B-F674-4430-A0B0-C38CD084AEAA}"/>
    <cellStyle name="Comma 5 2 2 5" xfId="1881" xr:uid="{00000000-0005-0000-0000-0000C8070000}"/>
    <cellStyle name="Comma 5 2 2 5 2" xfId="1882" xr:uid="{00000000-0005-0000-0000-0000C9070000}"/>
    <cellStyle name="Comma 5 2 2 5 2 2" xfId="1883" xr:uid="{00000000-0005-0000-0000-0000CA070000}"/>
    <cellStyle name="Comma 5 2 2 5 2 2 2" xfId="7248" xr:uid="{61425027-A054-40EA-ADD3-436C13247FB3}"/>
    <cellStyle name="Comma 5 2 2 5 2 2 2 2" xfId="17782" xr:uid="{A997CE92-ABB0-498E-AB4D-2C0C886338A4}"/>
    <cellStyle name="Comma 5 2 2 5 2 2 3" xfId="9876" xr:uid="{8B512443-CE51-48FC-8F2E-D68677683498}"/>
    <cellStyle name="Comma 5 2 2 5 2 2 3 2" xfId="20410" xr:uid="{AC2DDCB7-E5C8-4209-A335-29046345734E}"/>
    <cellStyle name="Comma 5 2 2 5 2 2 4" xfId="12503" xr:uid="{0024EE09-C4FC-4982-9C70-10911ED6CD49}"/>
    <cellStyle name="Comma 5 2 2 5 2 2 4 2" xfId="23037" xr:uid="{3E7CDCA5-02C1-4A0B-BB7D-D03B63AD363F}"/>
    <cellStyle name="Comma 5 2 2 5 2 2 5" xfId="15155" xr:uid="{46808989-33A4-4FCE-B657-F4D84C6E8F5F}"/>
    <cellStyle name="Comma 5 2 2 5 2 2 6" xfId="4615" xr:uid="{ADE0373D-378A-43AC-A965-E97F785A02D8}"/>
    <cellStyle name="Comma 5 2 2 5 2 3" xfId="7247" xr:uid="{AD639E35-07B4-4EEE-AC48-37D26C553B90}"/>
    <cellStyle name="Comma 5 2 2 5 2 3 2" xfId="17781" xr:uid="{E9478F2B-38AD-42CB-94C1-6ED6D2D7A4D5}"/>
    <cellStyle name="Comma 5 2 2 5 2 4" xfId="9875" xr:uid="{8A6FFDBD-79FE-4E67-959B-62EC1E9BF06F}"/>
    <cellStyle name="Comma 5 2 2 5 2 4 2" xfId="20409" xr:uid="{DC6A7CBC-8121-451A-88A2-4074D0D57373}"/>
    <cellStyle name="Comma 5 2 2 5 2 5" xfId="12502" xr:uid="{BD5EF814-686E-4390-964F-59D9ADF3CE6B}"/>
    <cellStyle name="Comma 5 2 2 5 2 5 2" xfId="23036" xr:uid="{322AEF13-A7FE-4794-ADDC-B2710CE2BD1B}"/>
    <cellStyle name="Comma 5 2 2 5 2 6" xfId="15154" xr:uid="{615820DF-833C-4278-9AEB-EC592EEB316E}"/>
    <cellStyle name="Comma 5 2 2 5 2 7" xfId="4614" xr:uid="{493BDD7E-48FE-4784-8157-27BDDF6FD11C}"/>
    <cellStyle name="Comma 5 2 2 5 3" xfId="1884" xr:uid="{00000000-0005-0000-0000-0000CB070000}"/>
    <cellStyle name="Comma 5 2 2 5 3 2" xfId="7249" xr:uid="{84E696C9-BB55-4298-990A-D4AC4645ADD8}"/>
    <cellStyle name="Comma 5 2 2 5 3 2 2" xfId="17783" xr:uid="{E26113DA-53BB-44B5-9610-853661D1386C}"/>
    <cellStyle name="Comma 5 2 2 5 3 3" xfId="9877" xr:uid="{4F6665CB-2564-4FD6-B0A0-5499BDE3CCF3}"/>
    <cellStyle name="Comma 5 2 2 5 3 3 2" xfId="20411" xr:uid="{44798F21-FDF1-4A13-9924-33E0F4E7934C}"/>
    <cellStyle name="Comma 5 2 2 5 3 4" xfId="12504" xr:uid="{0046550E-5024-4C46-832C-3BA165CEDFDE}"/>
    <cellStyle name="Comma 5 2 2 5 3 4 2" xfId="23038" xr:uid="{5440A7F3-D4A2-48A3-A213-EBDC62757EB7}"/>
    <cellStyle name="Comma 5 2 2 5 3 5" xfId="15156" xr:uid="{AD68B4FD-5992-443D-96ED-93063B519AA3}"/>
    <cellStyle name="Comma 5 2 2 5 3 6" xfId="4616" xr:uid="{0E60F9BB-FF3E-404E-8B4E-5787E5D4E2AB}"/>
    <cellStyle name="Comma 5 2 2 5 4" xfId="1885" xr:uid="{00000000-0005-0000-0000-0000CC070000}"/>
    <cellStyle name="Comma 5 2 2 5 4 2" xfId="7250" xr:uid="{232574C8-AD43-48C9-B9AD-81FA104DFD14}"/>
    <cellStyle name="Comma 5 2 2 5 4 2 2" xfId="17784" xr:uid="{D7F98403-DC47-438D-B62B-ABDB7FDD9BDE}"/>
    <cellStyle name="Comma 5 2 2 5 4 3" xfId="9878" xr:uid="{D7E2A0F5-69A4-4571-8F82-E84B8942C9C8}"/>
    <cellStyle name="Comma 5 2 2 5 4 3 2" xfId="20412" xr:uid="{266686D1-5ED2-474D-8490-539BD60AD3EF}"/>
    <cellStyle name="Comma 5 2 2 5 4 4" xfId="12505" xr:uid="{C768D707-E57D-408E-A113-1A0968F26024}"/>
    <cellStyle name="Comma 5 2 2 5 4 4 2" xfId="23039" xr:uid="{F99F4092-1F32-4D0F-BD0A-BB99A994182E}"/>
    <cellStyle name="Comma 5 2 2 5 4 5" xfId="15157" xr:uid="{1CF79C07-D5A4-4A1F-96D1-E6476A964596}"/>
    <cellStyle name="Comma 5 2 2 5 4 6" xfId="4617" xr:uid="{80130B4A-65D5-44C5-9C7A-73ABA0BC0DE3}"/>
    <cellStyle name="Comma 5 2 2 5 5" xfId="7246" xr:uid="{0FCAF4B4-65C5-438D-A3D4-247B6A977314}"/>
    <cellStyle name="Comma 5 2 2 5 5 2" xfId="17780" xr:uid="{C1237E27-1553-43DD-8F97-CC592531BCC3}"/>
    <cellStyle name="Comma 5 2 2 5 6" xfId="9874" xr:uid="{857CAF13-00FC-4246-8956-7204FDB7603F}"/>
    <cellStyle name="Comma 5 2 2 5 6 2" xfId="20408" xr:uid="{7AB30679-9925-40A8-9F3F-A611607A56B6}"/>
    <cellStyle name="Comma 5 2 2 5 7" xfId="12501" xr:uid="{66A9EC21-FD5A-4DF6-B95B-7DD085A42763}"/>
    <cellStyle name="Comma 5 2 2 5 7 2" xfId="23035" xr:uid="{12473EC2-D6F8-4DB9-87B5-F3BC1E947D5A}"/>
    <cellStyle name="Comma 5 2 2 5 8" xfId="15153" xr:uid="{26DD2F59-9016-433F-A477-BB5701FD0DBA}"/>
    <cellStyle name="Comma 5 2 2 5 9" xfId="4613" xr:uid="{84168C22-7A86-4B11-998F-855662C74F37}"/>
    <cellStyle name="Comma 5 2 2 6" xfId="1886" xr:uid="{00000000-0005-0000-0000-0000CD070000}"/>
    <cellStyle name="Comma 5 2 2 6 2" xfId="1887" xr:uid="{00000000-0005-0000-0000-0000CE070000}"/>
    <cellStyle name="Comma 5 2 2 6 2 2" xfId="7252" xr:uid="{EDC35428-84DD-470C-AAB4-22B43D478615}"/>
    <cellStyle name="Comma 5 2 2 6 2 2 2" xfId="17786" xr:uid="{6F3195EB-DF66-4401-B1CE-9C7E5D07E3BF}"/>
    <cellStyle name="Comma 5 2 2 6 2 3" xfId="9880" xr:uid="{7958BFD7-4458-4AD7-BE6C-7F85687F8854}"/>
    <cellStyle name="Comma 5 2 2 6 2 3 2" xfId="20414" xr:uid="{F6CA081C-2462-4F9C-80D8-EAEA8CC6DA61}"/>
    <cellStyle name="Comma 5 2 2 6 2 4" xfId="12507" xr:uid="{3C6C3E62-32E0-4608-9F1A-9C2D0FA940BB}"/>
    <cellStyle name="Comma 5 2 2 6 2 4 2" xfId="23041" xr:uid="{8E55C15B-5879-4A07-AA00-55AA3C627B20}"/>
    <cellStyle name="Comma 5 2 2 6 2 5" xfId="15159" xr:uid="{247256A5-D9A4-4F02-93A2-0D6272DFD7FF}"/>
    <cellStyle name="Comma 5 2 2 6 2 6" xfId="4619" xr:uid="{6FA49E0C-C828-4C43-926E-373C2B2DAE17}"/>
    <cellStyle name="Comma 5 2 2 6 3" xfId="1888" xr:uid="{00000000-0005-0000-0000-0000CF070000}"/>
    <cellStyle name="Comma 5 2 2 6 3 2" xfId="7253" xr:uid="{F0D3F07D-7E6F-44E8-B51A-54E1E84B70A9}"/>
    <cellStyle name="Comma 5 2 2 6 3 2 2" xfId="17787" xr:uid="{99255BB9-727F-4C62-9664-62A293E69549}"/>
    <cellStyle name="Comma 5 2 2 6 3 3" xfId="9881" xr:uid="{30235145-E571-4E84-B929-20645BA82214}"/>
    <cellStyle name="Comma 5 2 2 6 3 3 2" xfId="20415" xr:uid="{1EDBF2EA-7BBF-46EE-8BE4-72D541F1D61D}"/>
    <cellStyle name="Comma 5 2 2 6 3 4" xfId="12508" xr:uid="{F63C5703-80A2-44F5-998D-74DDF98DE132}"/>
    <cellStyle name="Comma 5 2 2 6 3 4 2" xfId="23042" xr:uid="{24A034B2-1BCF-45A1-A22F-9FE9DE0127D4}"/>
    <cellStyle name="Comma 5 2 2 6 3 5" xfId="15160" xr:uid="{7D0DABAE-BCB7-4864-948E-2D97FEB88E52}"/>
    <cellStyle name="Comma 5 2 2 6 3 6" xfId="4620" xr:uid="{069E9D76-8C5B-4A56-A881-680C5DF103A4}"/>
    <cellStyle name="Comma 5 2 2 6 4" xfId="7251" xr:uid="{07845965-4581-4A11-BCFA-9C7307CC1A1B}"/>
    <cellStyle name="Comma 5 2 2 6 4 2" xfId="17785" xr:uid="{387D41A0-7653-40DC-8948-C13F8D6EBC3A}"/>
    <cellStyle name="Comma 5 2 2 6 5" xfId="9879" xr:uid="{CD8744B8-12F0-4AB8-810F-1CFE5CC7EC6F}"/>
    <cellStyle name="Comma 5 2 2 6 5 2" xfId="20413" xr:uid="{9C901827-40CC-4845-888F-AFAC73CE027A}"/>
    <cellStyle name="Comma 5 2 2 6 6" xfId="12506" xr:uid="{B14C53EA-D96B-4E90-80A1-F804031EABAC}"/>
    <cellStyle name="Comma 5 2 2 6 6 2" xfId="23040" xr:uid="{083245BF-033F-4CCF-9F97-FB294FC96AD5}"/>
    <cellStyle name="Comma 5 2 2 6 7" xfId="15158" xr:uid="{C4116D14-98FD-452C-8F91-458652D9F53D}"/>
    <cellStyle name="Comma 5 2 2 6 8" xfId="4618" xr:uid="{915B95B2-28F7-4ED2-B3F4-CE3B2820D4D6}"/>
    <cellStyle name="Comma 5 2 2 7" xfId="1889" xr:uid="{00000000-0005-0000-0000-0000D0070000}"/>
    <cellStyle name="Comma 5 2 2 7 2" xfId="1890" xr:uid="{00000000-0005-0000-0000-0000D1070000}"/>
    <cellStyle name="Comma 5 2 2 7 2 2" xfId="7255" xr:uid="{952CB9DD-C9DA-447A-BC41-A698639582C1}"/>
    <cellStyle name="Comma 5 2 2 7 2 2 2" xfId="17789" xr:uid="{673D5EA9-EF4A-466D-9F6D-AA43F06CB06F}"/>
    <cellStyle name="Comma 5 2 2 7 2 3" xfId="9883" xr:uid="{A60C9ED4-2758-4CE9-AAED-0489C20F057A}"/>
    <cellStyle name="Comma 5 2 2 7 2 3 2" xfId="20417" xr:uid="{B2C32E10-3EBB-4005-967F-225875F51C61}"/>
    <cellStyle name="Comma 5 2 2 7 2 4" xfId="12510" xr:uid="{E798760D-01F0-4DE2-BC85-C5DEEA95FAE7}"/>
    <cellStyle name="Comma 5 2 2 7 2 4 2" xfId="23044" xr:uid="{C0419D23-CF6C-43C3-B19A-F4AD03F16894}"/>
    <cellStyle name="Comma 5 2 2 7 2 5" xfId="15162" xr:uid="{FED0761A-CA7C-45D4-8F68-A3341FE295F4}"/>
    <cellStyle name="Comma 5 2 2 7 2 6" xfId="4622" xr:uid="{0C2BEE6C-5133-4B42-8082-270E7A155CFD}"/>
    <cellStyle name="Comma 5 2 2 7 3" xfId="7254" xr:uid="{AB091983-B204-4AED-813A-F33C9E1DA39D}"/>
    <cellStyle name="Comma 5 2 2 7 3 2" xfId="17788" xr:uid="{B485823E-A870-489C-9ACF-59ABF5DD4A6F}"/>
    <cellStyle name="Comma 5 2 2 7 4" xfId="9882" xr:uid="{2E1BB8C1-AE5B-47E4-8A61-6BC032F0F35B}"/>
    <cellStyle name="Comma 5 2 2 7 4 2" xfId="20416" xr:uid="{D272DF5F-10E8-4DC8-B2F6-C57B69310E68}"/>
    <cellStyle name="Comma 5 2 2 7 5" xfId="12509" xr:uid="{9B6A5BFE-E45C-4BCF-A012-E29910BF88A6}"/>
    <cellStyle name="Comma 5 2 2 7 5 2" xfId="23043" xr:uid="{665B76BC-4F15-43BC-8731-AF9DA3D9EF1C}"/>
    <cellStyle name="Comma 5 2 2 7 6" xfId="15161" xr:uid="{B0622D8F-BE91-478D-B593-32DB0A2B69ED}"/>
    <cellStyle name="Comma 5 2 2 7 7" xfId="4621" xr:uid="{8B02424B-A2D9-4B2F-9EF5-B445C5608AB2}"/>
    <cellStyle name="Comma 5 2 2 8" xfId="1891" xr:uid="{00000000-0005-0000-0000-0000D2070000}"/>
    <cellStyle name="Comma 5 2 2 8 2" xfId="7256" xr:uid="{09ECD42E-CDE0-41D4-8A4C-A05C2E22A637}"/>
    <cellStyle name="Comma 5 2 2 8 2 2" xfId="17790" xr:uid="{6FE3F36C-F455-413B-8B78-E72B6E136843}"/>
    <cellStyle name="Comma 5 2 2 8 3" xfId="9884" xr:uid="{35385A34-598D-4D6D-9413-8E78C77D9E15}"/>
    <cellStyle name="Comma 5 2 2 8 3 2" xfId="20418" xr:uid="{FDC823F8-3A1B-46DA-8567-B867D999A6A4}"/>
    <cellStyle name="Comma 5 2 2 8 4" xfId="12511" xr:uid="{466BC094-0F8B-48F4-9D8E-10D249076010}"/>
    <cellStyle name="Comma 5 2 2 8 4 2" xfId="23045" xr:uid="{260E8969-7CD8-4F30-89F2-64BE5AA584EE}"/>
    <cellStyle name="Comma 5 2 2 8 5" xfId="15163" xr:uid="{FC76A1BA-D0AE-473B-9EF2-181269C1D43D}"/>
    <cellStyle name="Comma 5 2 2 8 6" xfId="4623" xr:uid="{98D3A146-19E0-4110-93CB-516B80027B95}"/>
    <cellStyle name="Comma 5 2 2 9" xfId="1892" xr:uid="{00000000-0005-0000-0000-0000D3070000}"/>
    <cellStyle name="Comma 5 2 2 9 2" xfId="7257" xr:uid="{EB753585-31A4-4B91-8876-A10DD22692E1}"/>
    <cellStyle name="Comma 5 2 2 9 2 2" xfId="17791" xr:uid="{DDE823B7-CDD5-4183-A198-77F4C2113BCA}"/>
    <cellStyle name="Comma 5 2 2 9 3" xfId="9885" xr:uid="{EEB977E9-2D03-4749-86AF-5311FB069867}"/>
    <cellStyle name="Comma 5 2 2 9 3 2" xfId="20419" xr:uid="{0317F9F4-73AE-43C1-82A8-0D9C9E3A2FF1}"/>
    <cellStyle name="Comma 5 2 2 9 4" xfId="12512" xr:uid="{D8C88945-23C8-47E0-9283-6F5019A64EAC}"/>
    <cellStyle name="Comma 5 2 2 9 4 2" xfId="23046" xr:uid="{B992DD31-4B0F-4B86-8880-D78AC41E6E09}"/>
    <cellStyle name="Comma 5 2 2 9 5" xfId="15164" xr:uid="{E4590EE9-EABB-4D81-B15A-AE28D96B8D0D}"/>
    <cellStyle name="Comma 5 2 2 9 6" xfId="4624" xr:uid="{A4298C3B-BCFB-4837-AF35-70C351A65AA9}"/>
    <cellStyle name="Comma 5 2 3" xfId="1893" xr:uid="{00000000-0005-0000-0000-0000D4070000}"/>
    <cellStyle name="Comma 5 2 3 2" xfId="1894" xr:uid="{00000000-0005-0000-0000-0000D5070000}"/>
    <cellStyle name="Comma 5 2 3 2 2" xfId="1895" xr:uid="{00000000-0005-0000-0000-0000D6070000}"/>
    <cellStyle name="Comma 5 2 3 2 2 2" xfId="7260" xr:uid="{AF7309AB-5006-4B07-AFB4-499FEB4A8068}"/>
    <cellStyle name="Comma 5 2 3 2 2 2 2" xfId="17794" xr:uid="{117D0535-5BB3-4674-A051-B8AEB46A346A}"/>
    <cellStyle name="Comma 5 2 3 2 2 3" xfId="9888" xr:uid="{D21D6C1A-5DE5-4652-AB52-96566944FAE4}"/>
    <cellStyle name="Comma 5 2 3 2 2 3 2" xfId="20422" xr:uid="{1EF64F61-7214-4C3A-9618-F1C6FC4E913B}"/>
    <cellStyle name="Comma 5 2 3 2 2 4" xfId="12515" xr:uid="{652FC7CC-44E0-4BD4-B0D7-F10800A2D4D2}"/>
    <cellStyle name="Comma 5 2 3 2 2 4 2" xfId="23049" xr:uid="{A133A2EA-B53F-49B5-AC61-058270257B58}"/>
    <cellStyle name="Comma 5 2 3 2 2 5" xfId="15167" xr:uid="{249AFC1B-8B7F-4224-8EA3-A43C99A8854E}"/>
    <cellStyle name="Comma 5 2 3 2 2 6" xfId="4627" xr:uid="{FD2C9754-D217-4180-BD32-FFF23D767727}"/>
    <cellStyle name="Comma 5 2 3 2 3" xfId="7259" xr:uid="{853EF44E-9875-41BA-9DCD-6A426B1F616D}"/>
    <cellStyle name="Comma 5 2 3 2 3 2" xfId="17793" xr:uid="{2DC34DEA-5F68-42F0-833C-8990757BAD5C}"/>
    <cellStyle name="Comma 5 2 3 2 4" xfId="9887" xr:uid="{0E39862B-04F8-4073-AAC4-82C899B3A795}"/>
    <cellStyle name="Comma 5 2 3 2 4 2" xfId="20421" xr:uid="{E8D0FAB0-64BC-44C4-9410-ED926E5BD411}"/>
    <cellStyle name="Comma 5 2 3 2 5" xfId="12514" xr:uid="{D101C7FC-1C47-47AF-A4E3-FC315EAFB799}"/>
    <cellStyle name="Comma 5 2 3 2 5 2" xfId="23048" xr:uid="{49CE435F-6FBE-442B-A755-5E753148441A}"/>
    <cellStyle name="Comma 5 2 3 2 6" xfId="15166" xr:uid="{A820A4ED-14AF-4C28-9498-F5445E7010BC}"/>
    <cellStyle name="Comma 5 2 3 2 7" xfId="4626" xr:uid="{60C12DF7-B2EC-4A31-8778-9689E42CC690}"/>
    <cellStyle name="Comma 5 2 3 3" xfId="1896" xr:uid="{00000000-0005-0000-0000-0000D7070000}"/>
    <cellStyle name="Comma 5 2 3 3 2" xfId="7261" xr:uid="{724AB646-6571-479F-A6F4-13989C46EEDF}"/>
    <cellStyle name="Comma 5 2 3 3 2 2" xfId="17795" xr:uid="{A749D5AE-9544-46CF-BBDC-5615E7173B7F}"/>
    <cellStyle name="Comma 5 2 3 3 3" xfId="9889" xr:uid="{C52691A1-765C-446F-B100-7E5C5CE81E04}"/>
    <cellStyle name="Comma 5 2 3 3 3 2" xfId="20423" xr:uid="{0AF85CD8-E7AB-4CF4-8975-587C1CA8D30E}"/>
    <cellStyle name="Comma 5 2 3 3 4" xfId="12516" xr:uid="{03FB4FA5-1F66-4776-9D45-B7F34A6F02AB}"/>
    <cellStyle name="Comma 5 2 3 3 4 2" xfId="23050" xr:uid="{2774E06C-ECB4-4035-A41F-781686B9738A}"/>
    <cellStyle name="Comma 5 2 3 3 5" xfId="15168" xr:uid="{52668DC1-3F64-40F0-91A3-8A62DA97A957}"/>
    <cellStyle name="Comma 5 2 3 3 6" xfId="4628" xr:uid="{B2195DB9-AC65-4E61-B226-AEB2D5F8EECB}"/>
    <cellStyle name="Comma 5 2 3 4" xfId="1897" xr:uid="{00000000-0005-0000-0000-0000D8070000}"/>
    <cellStyle name="Comma 5 2 3 4 2" xfId="7262" xr:uid="{509AD310-AE1E-4C64-AEDC-3D3F9C0A4ABC}"/>
    <cellStyle name="Comma 5 2 3 4 2 2" xfId="17796" xr:uid="{AD7BB13A-4E8D-4ADB-A696-C6605438BA1F}"/>
    <cellStyle name="Comma 5 2 3 4 3" xfId="9890" xr:uid="{A0D713E8-3947-4DEA-BE5F-A22CE8130941}"/>
    <cellStyle name="Comma 5 2 3 4 3 2" xfId="20424" xr:uid="{955AD99B-FEB6-455F-A003-B82BA1D833BE}"/>
    <cellStyle name="Comma 5 2 3 4 4" xfId="12517" xr:uid="{18BE0DF9-70AF-47E7-BE5C-3BB7E0E9B327}"/>
    <cellStyle name="Comma 5 2 3 4 4 2" xfId="23051" xr:uid="{E6973CAA-26AF-4612-9729-52C6607944F0}"/>
    <cellStyle name="Comma 5 2 3 4 5" xfId="15169" xr:uid="{D8B31805-AFD3-4C6A-80A3-7FE01888CA1C}"/>
    <cellStyle name="Comma 5 2 3 4 6" xfId="4629" xr:uid="{EF870D66-F290-4EA0-B683-05B0753C31C7}"/>
    <cellStyle name="Comma 5 2 3 5" xfId="7258" xr:uid="{4CE1E047-7027-47F5-A876-3DB20EB438B1}"/>
    <cellStyle name="Comma 5 2 3 5 2" xfId="17792" xr:uid="{820979B5-CD4B-44D5-831D-EDA2A1461E55}"/>
    <cellStyle name="Comma 5 2 3 6" xfId="9886" xr:uid="{0BB2D8A4-522B-41AE-A21E-D65660C304D2}"/>
    <cellStyle name="Comma 5 2 3 6 2" xfId="20420" xr:uid="{0507C7B8-6B40-4C96-BF00-F3C7046B8C01}"/>
    <cellStyle name="Comma 5 2 3 7" xfId="12513" xr:uid="{63432017-0519-4F1F-A0B5-876CBEC49B22}"/>
    <cellStyle name="Comma 5 2 3 7 2" xfId="23047" xr:uid="{66EBF533-6855-41F6-AAE2-3EDBA38D4D5D}"/>
    <cellStyle name="Comma 5 2 3 8" xfId="15165" xr:uid="{C588B2E2-267E-4ED4-ACA6-8CA6EBF1CB0A}"/>
    <cellStyle name="Comma 5 2 3 9" xfId="4625" xr:uid="{F8D3EB3E-741E-48B7-ACD3-5FE84573F324}"/>
    <cellStyle name="Comma 5 2 4" xfId="1898" xr:uid="{00000000-0005-0000-0000-0000D9070000}"/>
    <cellStyle name="Comma 5 2 4 2" xfId="1899" xr:uid="{00000000-0005-0000-0000-0000DA070000}"/>
    <cellStyle name="Comma 5 2 4 2 2" xfId="1900" xr:uid="{00000000-0005-0000-0000-0000DB070000}"/>
    <cellStyle name="Comma 5 2 4 2 2 2" xfId="7265" xr:uid="{382A4B8F-900E-4090-8D51-10DF67689FC4}"/>
    <cellStyle name="Comma 5 2 4 2 2 2 2" xfId="17799" xr:uid="{DBAA846D-5F1D-4A3D-9045-9D1714A0B15C}"/>
    <cellStyle name="Comma 5 2 4 2 2 3" xfId="9893" xr:uid="{842EABA5-9279-468A-8A79-B7F5EEE6E343}"/>
    <cellStyle name="Comma 5 2 4 2 2 3 2" xfId="20427" xr:uid="{D9A08DF0-A549-4D10-8B14-011415664591}"/>
    <cellStyle name="Comma 5 2 4 2 2 4" xfId="12520" xr:uid="{41008AE4-2D34-4B88-8757-A0CC1541839E}"/>
    <cellStyle name="Comma 5 2 4 2 2 4 2" xfId="23054" xr:uid="{EC942578-A7DF-424B-A5BF-353CEE829A57}"/>
    <cellStyle name="Comma 5 2 4 2 2 5" xfId="15172" xr:uid="{EC7B8782-CF12-4136-8C79-25428FCB965A}"/>
    <cellStyle name="Comma 5 2 4 2 2 6" xfId="4632" xr:uid="{4A8F63B6-36EF-421A-8292-BF464C4D899A}"/>
    <cellStyle name="Comma 5 2 4 2 3" xfId="7264" xr:uid="{EDA6AD56-64EA-4C2F-9ADF-C1E023E95035}"/>
    <cellStyle name="Comma 5 2 4 2 3 2" xfId="17798" xr:uid="{B3072736-8D04-47EF-BE96-CD759B1FF435}"/>
    <cellStyle name="Comma 5 2 4 2 4" xfId="9892" xr:uid="{C5C71F7A-2141-43CF-B0F5-E3CC6465082C}"/>
    <cellStyle name="Comma 5 2 4 2 4 2" xfId="20426" xr:uid="{DC2222C2-F484-4758-8291-AFDACBB3EFE0}"/>
    <cellStyle name="Comma 5 2 4 2 5" xfId="12519" xr:uid="{3F357139-B90C-4218-B5C3-52C06CA8B2E9}"/>
    <cellStyle name="Comma 5 2 4 2 5 2" xfId="23053" xr:uid="{5634FC5A-E934-47FD-9339-DF2863FFF967}"/>
    <cellStyle name="Comma 5 2 4 2 6" xfId="15171" xr:uid="{628F5165-60AE-4714-9940-42BE745B4982}"/>
    <cellStyle name="Comma 5 2 4 2 7" xfId="4631" xr:uid="{11A80A4C-48D9-4200-BE80-99420D282A97}"/>
    <cellStyle name="Comma 5 2 4 3" xfId="1901" xr:uid="{00000000-0005-0000-0000-0000DC070000}"/>
    <cellStyle name="Comma 5 2 4 3 2" xfId="7266" xr:uid="{A1F3BED3-E923-4E16-8F58-5E84E922CC6B}"/>
    <cellStyle name="Comma 5 2 4 3 2 2" xfId="17800" xr:uid="{9C346011-29D1-46A8-A293-D9555BCE4A34}"/>
    <cellStyle name="Comma 5 2 4 3 3" xfId="9894" xr:uid="{385954DF-1563-4574-975B-9929EA9AA419}"/>
    <cellStyle name="Comma 5 2 4 3 3 2" xfId="20428" xr:uid="{6361482D-D40E-433C-A2D2-EC60DBC2B2E9}"/>
    <cellStyle name="Comma 5 2 4 3 4" xfId="12521" xr:uid="{87113E42-7237-43E3-B650-A7E61893EC8D}"/>
    <cellStyle name="Comma 5 2 4 3 4 2" xfId="23055" xr:uid="{12D265F2-B006-4001-A867-F82EA825DE3C}"/>
    <cellStyle name="Comma 5 2 4 3 5" xfId="15173" xr:uid="{240B3D64-F6CA-4438-8A72-153143A388EF}"/>
    <cellStyle name="Comma 5 2 4 3 6" xfId="4633" xr:uid="{4E7DD89C-F93A-4ECA-BFF9-94FE1B53646F}"/>
    <cellStyle name="Comma 5 2 4 4" xfId="1902" xr:uid="{00000000-0005-0000-0000-0000DD070000}"/>
    <cellStyle name="Comma 5 2 4 4 2" xfId="7267" xr:uid="{C3925124-A95A-4FFA-9B03-5EEC9CC76296}"/>
    <cellStyle name="Comma 5 2 4 4 2 2" xfId="17801" xr:uid="{6092ABDB-1022-471B-AD0E-0EE531A5FFA2}"/>
    <cellStyle name="Comma 5 2 4 4 3" xfId="9895" xr:uid="{5E8487A0-EF9A-4ACA-A826-759376E3A5FC}"/>
    <cellStyle name="Comma 5 2 4 4 3 2" xfId="20429" xr:uid="{7A13BB1D-94C4-4CED-945E-15B0CDAE8D7A}"/>
    <cellStyle name="Comma 5 2 4 4 4" xfId="12522" xr:uid="{0D2AA375-733A-4985-B26F-F3F62A9BD7CE}"/>
    <cellStyle name="Comma 5 2 4 4 4 2" xfId="23056" xr:uid="{17F3834B-E6CD-4609-BF90-03D35F6F2C6D}"/>
    <cellStyle name="Comma 5 2 4 4 5" xfId="15174" xr:uid="{B0A34064-3C1C-4C91-AA98-1BACADCE7BE6}"/>
    <cellStyle name="Comma 5 2 4 4 6" xfId="4634" xr:uid="{892CF137-689E-4300-BA78-9A13EF42FC15}"/>
    <cellStyle name="Comma 5 2 4 5" xfId="7263" xr:uid="{B6D19048-AEBA-4E49-994B-270C5D6D0F4F}"/>
    <cellStyle name="Comma 5 2 4 5 2" xfId="17797" xr:uid="{C573C4A6-9FB3-4227-B452-9ABBA292AB2C}"/>
    <cellStyle name="Comma 5 2 4 6" xfId="9891" xr:uid="{00F8BBC3-32BC-4707-B230-3B5F9177B541}"/>
    <cellStyle name="Comma 5 2 4 6 2" xfId="20425" xr:uid="{86309194-A5F2-4BB4-8A7F-80BDE6E8438A}"/>
    <cellStyle name="Comma 5 2 4 7" xfId="12518" xr:uid="{06D38153-ED16-4357-8C79-053C72F1F70C}"/>
    <cellStyle name="Comma 5 2 4 7 2" xfId="23052" xr:uid="{9EB19221-1891-4AF8-8D59-6C90836719A1}"/>
    <cellStyle name="Comma 5 2 4 8" xfId="15170" xr:uid="{78F2FF1C-C86A-4DA3-A4B9-14B209D39963}"/>
    <cellStyle name="Comma 5 2 4 9" xfId="4630" xr:uid="{3FBF3967-B050-48D0-933B-1BFC2787F5C5}"/>
    <cellStyle name="Comma 5 2 5" xfId="1903" xr:uid="{00000000-0005-0000-0000-0000DE070000}"/>
    <cellStyle name="Comma 5 2 5 2" xfId="1904" xr:uid="{00000000-0005-0000-0000-0000DF070000}"/>
    <cellStyle name="Comma 5 2 5 2 2" xfId="1905" xr:uid="{00000000-0005-0000-0000-0000E0070000}"/>
    <cellStyle name="Comma 5 2 5 2 2 2" xfId="7270" xr:uid="{AEAEA952-1B0A-4D4E-B6FD-588C30C58CF7}"/>
    <cellStyle name="Comma 5 2 5 2 2 2 2" xfId="17804" xr:uid="{8F51ABF8-7196-43FB-B1EE-0D07891BD7F5}"/>
    <cellStyle name="Comma 5 2 5 2 2 3" xfId="9898" xr:uid="{73753536-1883-4E7C-A2E9-C0783407D8CD}"/>
    <cellStyle name="Comma 5 2 5 2 2 3 2" xfId="20432" xr:uid="{276951AF-915F-44A7-B0F4-7DD28C0FCB49}"/>
    <cellStyle name="Comma 5 2 5 2 2 4" xfId="12525" xr:uid="{A39F348E-F1FF-486C-AA6E-50306E5FBAB3}"/>
    <cellStyle name="Comma 5 2 5 2 2 4 2" xfId="23059" xr:uid="{0568AB6D-00A9-4127-B5B6-2F07AFD1BDCD}"/>
    <cellStyle name="Comma 5 2 5 2 2 5" xfId="15177" xr:uid="{69EA0BBA-6F84-44F2-89C6-2F4B67860E70}"/>
    <cellStyle name="Comma 5 2 5 2 2 6" xfId="4637" xr:uid="{7FF31A39-6193-419D-B808-30DF64DCDB96}"/>
    <cellStyle name="Comma 5 2 5 2 3" xfId="7269" xr:uid="{A4FF0636-61C6-44E2-9B5C-DCB73E1C7435}"/>
    <cellStyle name="Comma 5 2 5 2 3 2" xfId="17803" xr:uid="{1648CB62-CFD7-4D56-92B4-6E688A99CB97}"/>
    <cellStyle name="Comma 5 2 5 2 4" xfId="9897" xr:uid="{DF7F6035-2EF9-434A-B0BC-D06C573FD3F1}"/>
    <cellStyle name="Comma 5 2 5 2 4 2" xfId="20431" xr:uid="{B9D609E3-C92E-4AC1-B19C-344380C29F24}"/>
    <cellStyle name="Comma 5 2 5 2 5" xfId="12524" xr:uid="{57A43B8B-557E-4773-8F97-A61D575654F8}"/>
    <cellStyle name="Comma 5 2 5 2 5 2" xfId="23058" xr:uid="{19A7AA6E-5177-466A-B5E4-08040E18DD7D}"/>
    <cellStyle name="Comma 5 2 5 2 6" xfId="15176" xr:uid="{0DF4711A-C678-448E-96F4-118827C008F1}"/>
    <cellStyle name="Comma 5 2 5 2 7" xfId="4636" xr:uid="{B9594B1A-7D1A-46B3-AC89-74F612FDF69E}"/>
    <cellStyle name="Comma 5 2 5 3" xfId="1906" xr:uid="{00000000-0005-0000-0000-0000E1070000}"/>
    <cellStyle name="Comma 5 2 5 3 2" xfId="7271" xr:uid="{7D0978BC-0F23-4D15-8E3B-03C7E75C23D0}"/>
    <cellStyle name="Comma 5 2 5 3 2 2" xfId="17805" xr:uid="{0A8848B9-AD2A-4DA2-8627-B52D6989E964}"/>
    <cellStyle name="Comma 5 2 5 3 3" xfId="9899" xr:uid="{B9A43590-A539-4BB4-B817-B1CAE35B3C54}"/>
    <cellStyle name="Comma 5 2 5 3 3 2" xfId="20433" xr:uid="{E07BB43E-2514-43EC-A6E2-089D5895001A}"/>
    <cellStyle name="Comma 5 2 5 3 4" xfId="12526" xr:uid="{64D0E57D-1161-46B5-9446-95B28A9A21EB}"/>
    <cellStyle name="Comma 5 2 5 3 4 2" xfId="23060" xr:uid="{D2A53A73-4A76-4B04-8853-532F96DB1602}"/>
    <cellStyle name="Comma 5 2 5 3 5" xfId="15178" xr:uid="{4F2FFF92-F48A-42E2-ADD3-A51C00F0DAFA}"/>
    <cellStyle name="Comma 5 2 5 3 6" xfId="4638" xr:uid="{8DC487C1-D65A-4AB8-84AF-8B135410BBA0}"/>
    <cellStyle name="Comma 5 2 5 4" xfId="1907" xr:uid="{00000000-0005-0000-0000-0000E2070000}"/>
    <cellStyle name="Comma 5 2 5 4 2" xfId="7272" xr:uid="{84D70F97-0C52-47AC-B0D8-E0F58E29275C}"/>
    <cellStyle name="Comma 5 2 5 4 2 2" xfId="17806" xr:uid="{181142DF-6D51-4EB3-B8D2-B145C95F30E6}"/>
    <cellStyle name="Comma 5 2 5 4 3" xfId="9900" xr:uid="{8756E117-C103-4601-AD8A-0F0B7B240F4F}"/>
    <cellStyle name="Comma 5 2 5 4 3 2" xfId="20434" xr:uid="{467720BF-BB11-4C8C-8970-05807E71CF59}"/>
    <cellStyle name="Comma 5 2 5 4 4" xfId="12527" xr:uid="{2CFB8867-C9D3-485B-8320-53A7F02BF160}"/>
    <cellStyle name="Comma 5 2 5 4 4 2" xfId="23061" xr:uid="{51F07E1C-10FC-41DF-8209-112A9996590A}"/>
    <cellStyle name="Comma 5 2 5 4 5" xfId="15179" xr:uid="{26DFE9EC-347B-45DF-AD88-63869B06BF67}"/>
    <cellStyle name="Comma 5 2 5 4 6" xfId="4639" xr:uid="{0E106B52-623F-4AE0-BA2A-1F3A7E1236D4}"/>
    <cellStyle name="Comma 5 2 5 5" xfId="7268" xr:uid="{9E34A7B9-B08B-4D46-8B6B-58E1B7FBBBD2}"/>
    <cellStyle name="Comma 5 2 5 5 2" xfId="17802" xr:uid="{C92E2ACA-4D66-4463-93BF-368B10BD6CDD}"/>
    <cellStyle name="Comma 5 2 5 6" xfId="9896" xr:uid="{9BF31117-C039-4424-9AC1-CB40C67D5C5E}"/>
    <cellStyle name="Comma 5 2 5 6 2" xfId="20430" xr:uid="{CD4BE778-E4E0-4CB6-A2BB-77A0548E3F57}"/>
    <cellStyle name="Comma 5 2 5 7" xfId="12523" xr:uid="{9B50198E-73E5-49C8-B924-CE57ECE91D63}"/>
    <cellStyle name="Comma 5 2 5 7 2" xfId="23057" xr:uid="{090914D8-4734-40DC-94B7-2FC6719F8D86}"/>
    <cellStyle name="Comma 5 2 5 8" xfId="15175" xr:uid="{3B7A7EA7-9749-4155-AA46-81CA4B49FDEB}"/>
    <cellStyle name="Comma 5 2 5 9" xfId="4635" xr:uid="{11F37FA1-4106-4AFC-AF7E-674840D34F3C}"/>
    <cellStyle name="Comma 5 2 6" xfId="1908" xr:uid="{00000000-0005-0000-0000-0000E3070000}"/>
    <cellStyle name="Comma 5 2 6 2" xfId="1909" xr:uid="{00000000-0005-0000-0000-0000E4070000}"/>
    <cellStyle name="Comma 5 2 6 2 2" xfId="1910" xr:uid="{00000000-0005-0000-0000-0000E5070000}"/>
    <cellStyle name="Comma 5 2 6 2 2 2" xfId="7275" xr:uid="{96F6AC89-01C1-4641-A2CE-4B10D34DBF04}"/>
    <cellStyle name="Comma 5 2 6 2 2 2 2" xfId="17809" xr:uid="{FB29E643-0964-4E03-BDDD-69B94001C034}"/>
    <cellStyle name="Comma 5 2 6 2 2 3" xfId="9903" xr:uid="{E1318607-12E8-4174-A14E-5B7D5F75AB91}"/>
    <cellStyle name="Comma 5 2 6 2 2 3 2" xfId="20437" xr:uid="{FF2E5561-46B2-47E6-AB6C-ADA5DB5D9FA3}"/>
    <cellStyle name="Comma 5 2 6 2 2 4" xfId="12530" xr:uid="{7EB2CA25-9A44-4AB7-ABE5-98D543249A60}"/>
    <cellStyle name="Comma 5 2 6 2 2 4 2" xfId="23064" xr:uid="{CF97F2CC-59FF-4FEB-A9F8-3A32B3DC414C}"/>
    <cellStyle name="Comma 5 2 6 2 2 5" xfId="15182" xr:uid="{9FFF8411-A909-4D26-8A63-18F5BA23EE13}"/>
    <cellStyle name="Comma 5 2 6 2 2 6" xfId="4642" xr:uid="{A91DD748-94A7-4E84-8D8F-335766B3B52C}"/>
    <cellStyle name="Comma 5 2 6 2 3" xfId="7274" xr:uid="{B1063D0F-BBD6-4B76-919E-C8E9298A2292}"/>
    <cellStyle name="Comma 5 2 6 2 3 2" xfId="17808" xr:uid="{A551F3B3-D851-4E3A-B22D-653C65D58720}"/>
    <cellStyle name="Comma 5 2 6 2 4" xfId="9902" xr:uid="{4D308ADE-05E7-407E-878D-7279B9790D80}"/>
    <cellStyle name="Comma 5 2 6 2 4 2" xfId="20436" xr:uid="{4E55D3C5-1831-46F4-A9B3-A5CF056CCDA2}"/>
    <cellStyle name="Comma 5 2 6 2 5" xfId="12529" xr:uid="{643BCBC3-E01A-49B2-8C21-817E04D937CF}"/>
    <cellStyle name="Comma 5 2 6 2 5 2" xfId="23063" xr:uid="{1D04C155-BC3D-4C74-BAA5-E74AF415959A}"/>
    <cellStyle name="Comma 5 2 6 2 6" xfId="15181" xr:uid="{760B3D08-84CB-4DA8-8512-9E0D4481EF2D}"/>
    <cellStyle name="Comma 5 2 6 2 7" xfId="4641" xr:uid="{4EBEDB72-D4BD-492D-BA64-6CC322F1D1C0}"/>
    <cellStyle name="Comma 5 2 6 3" xfId="1911" xr:uid="{00000000-0005-0000-0000-0000E6070000}"/>
    <cellStyle name="Comma 5 2 6 3 2" xfId="7276" xr:uid="{05CB23E7-8CF5-4F1F-8730-0EF7FBD0D5F0}"/>
    <cellStyle name="Comma 5 2 6 3 2 2" xfId="17810" xr:uid="{2256805A-C1D2-4A35-9406-5D27688FD018}"/>
    <cellStyle name="Comma 5 2 6 3 3" xfId="9904" xr:uid="{3C5FBC45-2718-4E11-BEC2-B301E3A06630}"/>
    <cellStyle name="Comma 5 2 6 3 3 2" xfId="20438" xr:uid="{D769CF2E-196C-4AEA-BA28-6557FB00CFE7}"/>
    <cellStyle name="Comma 5 2 6 3 4" xfId="12531" xr:uid="{2DB4CE94-D48B-426D-A63C-B1C5776B0249}"/>
    <cellStyle name="Comma 5 2 6 3 4 2" xfId="23065" xr:uid="{39E02EAC-080D-4BCB-9A98-EED63D133D07}"/>
    <cellStyle name="Comma 5 2 6 3 5" xfId="15183" xr:uid="{F535AF57-40EC-4C9D-BC12-59B25B58A83C}"/>
    <cellStyle name="Comma 5 2 6 3 6" xfId="4643" xr:uid="{D7E462CB-E380-46F2-9829-9753AC99BF17}"/>
    <cellStyle name="Comma 5 2 6 4" xfId="1912" xr:uid="{00000000-0005-0000-0000-0000E7070000}"/>
    <cellStyle name="Comma 5 2 6 4 2" xfId="7277" xr:uid="{5B5558B6-D251-4E9D-BE82-F03FC8138C92}"/>
    <cellStyle name="Comma 5 2 6 4 2 2" xfId="17811" xr:uid="{80D15B7E-E5F1-449B-8721-CCCD90263C21}"/>
    <cellStyle name="Comma 5 2 6 4 3" xfId="9905" xr:uid="{D4BA2F8E-6920-4097-AB12-68999C07BDDA}"/>
    <cellStyle name="Comma 5 2 6 4 3 2" xfId="20439" xr:uid="{3FD8F450-4D88-42A6-9824-6CCC90A3F3D4}"/>
    <cellStyle name="Comma 5 2 6 4 4" xfId="12532" xr:uid="{607D2EBC-9C9F-4A02-AB84-2481C8C1D2CA}"/>
    <cellStyle name="Comma 5 2 6 4 4 2" xfId="23066" xr:uid="{2E3436A5-39F8-4508-9F77-1D6C914F765D}"/>
    <cellStyle name="Comma 5 2 6 4 5" xfId="15184" xr:uid="{338C2C33-4C5A-41B5-B435-BEF8C24A79CF}"/>
    <cellStyle name="Comma 5 2 6 4 6" xfId="4644" xr:uid="{999D8931-745A-4A7B-BB33-848A006DA11E}"/>
    <cellStyle name="Comma 5 2 6 5" xfId="7273" xr:uid="{3597C59A-1140-4DEE-B936-D68C96E1D40C}"/>
    <cellStyle name="Comma 5 2 6 5 2" xfId="17807" xr:uid="{48CBDDF1-AF4C-4BED-AEC2-F3BB25DB23B1}"/>
    <cellStyle name="Comma 5 2 6 6" xfId="9901" xr:uid="{6B0BA83A-A5A6-44A7-BEE2-B71B2BB9F89F}"/>
    <cellStyle name="Comma 5 2 6 6 2" xfId="20435" xr:uid="{EE952BDB-ACE9-4BDC-A8C2-67EB4A3B3969}"/>
    <cellStyle name="Comma 5 2 6 7" xfId="12528" xr:uid="{3DC0B830-7802-4632-AFBF-DFE39493A2E5}"/>
    <cellStyle name="Comma 5 2 6 7 2" xfId="23062" xr:uid="{36400EE7-826F-4007-9872-58244864F395}"/>
    <cellStyle name="Comma 5 2 6 8" xfId="15180" xr:uid="{D3DA03CA-B350-4B26-9265-EBDF610E9189}"/>
    <cellStyle name="Comma 5 2 6 9" xfId="4640" xr:uid="{5B766B09-5327-4277-B7F5-FB859B771B36}"/>
    <cellStyle name="Comma 5 2 7" xfId="1913" xr:uid="{00000000-0005-0000-0000-0000E8070000}"/>
    <cellStyle name="Comma 5 2 7 2" xfId="1914" xr:uid="{00000000-0005-0000-0000-0000E9070000}"/>
    <cellStyle name="Comma 5 2 7 2 2" xfId="7279" xr:uid="{27C1CA35-B98A-4DEA-B069-940C7105CFCF}"/>
    <cellStyle name="Comma 5 2 7 2 2 2" xfId="17813" xr:uid="{A749C4E0-555B-49DA-9767-F80D6921CAD8}"/>
    <cellStyle name="Comma 5 2 7 2 3" xfId="9907" xr:uid="{1EF303BF-1F7C-4154-A3B6-344DE17647E3}"/>
    <cellStyle name="Comma 5 2 7 2 3 2" xfId="20441" xr:uid="{90EAD22E-D47C-445D-B041-990607E846BE}"/>
    <cellStyle name="Comma 5 2 7 2 4" xfId="12534" xr:uid="{6E9404D9-D533-45CA-8402-B8CF4BCD9175}"/>
    <cellStyle name="Comma 5 2 7 2 4 2" xfId="23068" xr:uid="{C1766D0E-ABAE-4609-BCE3-A5BB3A752E71}"/>
    <cellStyle name="Comma 5 2 7 2 5" xfId="15186" xr:uid="{6C0868B6-3695-4F70-8FF6-F9D7477E6A2F}"/>
    <cellStyle name="Comma 5 2 7 2 6" xfId="4646" xr:uid="{30D8C1CD-70B3-46A3-B8B5-A5DCF8782824}"/>
    <cellStyle name="Comma 5 2 7 3" xfId="1915" xr:uid="{00000000-0005-0000-0000-0000EA070000}"/>
    <cellStyle name="Comma 5 2 7 3 2" xfId="7280" xr:uid="{C97B764E-66ED-4345-960F-823A7B66F479}"/>
    <cellStyle name="Comma 5 2 7 3 2 2" xfId="17814" xr:uid="{813A1B1C-7E6C-4DAE-B578-B4F28221D15D}"/>
    <cellStyle name="Comma 5 2 7 3 3" xfId="9908" xr:uid="{51E3FC02-47FD-4DF5-9213-1D9393D31FC9}"/>
    <cellStyle name="Comma 5 2 7 3 3 2" xfId="20442" xr:uid="{EC32762E-D7ED-44CF-A1BB-A9F8CA56E478}"/>
    <cellStyle name="Comma 5 2 7 3 4" xfId="12535" xr:uid="{2D0F24DF-0DF7-479C-A146-659F967D2E60}"/>
    <cellStyle name="Comma 5 2 7 3 4 2" xfId="23069" xr:uid="{601E3560-BA7A-444A-936F-1894237E4AA9}"/>
    <cellStyle name="Comma 5 2 7 3 5" xfId="15187" xr:uid="{BAA0F034-A43E-4AE1-A04B-54F9BCE5452A}"/>
    <cellStyle name="Comma 5 2 7 3 6" xfId="4647" xr:uid="{3AAB84EB-5A10-4439-9D1B-FC8072E42164}"/>
    <cellStyle name="Comma 5 2 7 4" xfId="7278" xr:uid="{D2B2515F-D22D-4943-B81F-CC4A342CDA6C}"/>
    <cellStyle name="Comma 5 2 7 4 2" xfId="17812" xr:uid="{591BFEF4-1970-4F03-9B03-4266EEEBAA9E}"/>
    <cellStyle name="Comma 5 2 7 5" xfId="9906" xr:uid="{1BB4888F-A98D-46C6-AA85-EAC85CC586D9}"/>
    <cellStyle name="Comma 5 2 7 5 2" xfId="20440" xr:uid="{563A0117-6BEE-4363-A450-80DAA23F6F94}"/>
    <cellStyle name="Comma 5 2 7 6" xfId="12533" xr:uid="{761B6D68-A3F1-48F0-824D-2A1628EDE62A}"/>
    <cellStyle name="Comma 5 2 7 6 2" xfId="23067" xr:uid="{8F4DB096-DF09-47C5-81D2-918FEA1A8549}"/>
    <cellStyle name="Comma 5 2 7 7" xfId="15185" xr:uid="{5FDB9880-2F16-44CA-A844-3677628A7B8E}"/>
    <cellStyle name="Comma 5 2 7 8" xfId="4645" xr:uid="{D8F41F2F-C7FC-46F7-9B9F-5F957A75840F}"/>
    <cellStyle name="Comma 5 2 8" xfId="1916" xr:uid="{00000000-0005-0000-0000-0000EB070000}"/>
    <cellStyle name="Comma 5 2 8 2" xfId="1917" xr:uid="{00000000-0005-0000-0000-0000EC070000}"/>
    <cellStyle name="Comma 5 2 8 2 2" xfId="7282" xr:uid="{359BF289-CF54-4F18-947E-A3948EA963A5}"/>
    <cellStyle name="Comma 5 2 8 2 2 2" xfId="17816" xr:uid="{0ACB12AF-C87E-4E4D-A02F-CBC9E9DD060F}"/>
    <cellStyle name="Comma 5 2 8 2 3" xfId="9910" xr:uid="{A20EBCC1-3D74-47E2-B9C8-A4D6E2D2597A}"/>
    <cellStyle name="Comma 5 2 8 2 3 2" xfId="20444" xr:uid="{CAA41B24-A1C8-4249-B626-193C49C04665}"/>
    <cellStyle name="Comma 5 2 8 2 4" xfId="12537" xr:uid="{6FC59B88-350C-46B7-BB0F-6AE153FD79A2}"/>
    <cellStyle name="Comma 5 2 8 2 4 2" xfId="23071" xr:uid="{73D7D9EE-A76C-47A3-A33F-4C7A7717BA4A}"/>
    <cellStyle name="Comma 5 2 8 2 5" xfId="15189" xr:uid="{91EE7321-2186-41A6-A238-CF074DB503D3}"/>
    <cellStyle name="Comma 5 2 8 2 6" xfId="4649" xr:uid="{6DF34B8B-30EB-4FBB-B882-FE57139A9F57}"/>
    <cellStyle name="Comma 5 2 8 3" xfId="7281" xr:uid="{EF2F3CA1-162E-4BF4-8C4B-36AC26977A45}"/>
    <cellStyle name="Comma 5 2 8 3 2" xfId="17815" xr:uid="{8AF5BED2-9EEB-4C22-A11E-07B44B176C46}"/>
    <cellStyle name="Comma 5 2 8 4" xfId="9909" xr:uid="{9F5A932C-5BE4-4019-BB2E-74FC4892C6E0}"/>
    <cellStyle name="Comma 5 2 8 4 2" xfId="20443" xr:uid="{0663DA8F-323B-4920-A3F6-E26CE18DD33A}"/>
    <cellStyle name="Comma 5 2 8 5" xfId="12536" xr:uid="{342FED85-6D75-424E-A07F-115DB6913B84}"/>
    <cellStyle name="Comma 5 2 8 5 2" xfId="23070" xr:uid="{6D7B19B2-67A9-4731-9DEE-A17B64C3253C}"/>
    <cellStyle name="Comma 5 2 8 6" xfId="15188" xr:uid="{AFEE04DB-17F0-4D59-82D7-B41412A1AE89}"/>
    <cellStyle name="Comma 5 2 8 7" xfId="4648" xr:uid="{34145749-2F1C-4990-8533-24B8BE8D85F6}"/>
    <cellStyle name="Comma 5 2 9" xfId="1918" xr:uid="{00000000-0005-0000-0000-0000ED070000}"/>
    <cellStyle name="Comma 5 2 9 2" xfId="7283" xr:uid="{51A40CF1-3E9C-4CF0-9F99-8C362326598D}"/>
    <cellStyle name="Comma 5 2 9 2 2" xfId="17817" xr:uid="{070D9FED-84F2-4873-970E-92878F4B0115}"/>
    <cellStyle name="Comma 5 2 9 3" xfId="9911" xr:uid="{9F9AE4BB-BA29-44EB-9A87-06C335D64881}"/>
    <cellStyle name="Comma 5 2 9 3 2" xfId="20445" xr:uid="{52DCA15A-6C80-431C-9257-1E83A2F53C39}"/>
    <cellStyle name="Comma 5 2 9 4" xfId="12538" xr:uid="{0F11BB39-B23A-45F4-8342-6484F42273BD}"/>
    <cellStyle name="Comma 5 2 9 4 2" xfId="23072" xr:uid="{D6E0A960-BA37-49C0-BB67-C09678F0E623}"/>
    <cellStyle name="Comma 5 2 9 5" xfId="15190" xr:uid="{171DD5E1-6EC4-48DD-88D6-A86CF3FA178C}"/>
    <cellStyle name="Comma 5 2 9 6" xfId="4650" xr:uid="{66A45865-E1CD-42CC-865F-8F9B19218393}"/>
    <cellStyle name="Comma 5 20" xfId="2849" xr:uid="{6DFCAAF8-95C0-45C1-BAB4-EA268A8815EC}"/>
    <cellStyle name="Comma 5 3" xfId="1919" xr:uid="{00000000-0005-0000-0000-0000EE070000}"/>
    <cellStyle name="Comma 5 3 10" xfId="1920" xr:uid="{00000000-0005-0000-0000-0000EF070000}"/>
    <cellStyle name="Comma 5 3 10 2" xfId="7285" xr:uid="{0FC354FD-70CB-4C60-AFD0-DCD53903A6E2}"/>
    <cellStyle name="Comma 5 3 10 2 2" xfId="17819" xr:uid="{0C8791B5-E88D-4E98-89C0-876AAED6DE85}"/>
    <cellStyle name="Comma 5 3 10 3" xfId="9913" xr:uid="{592772F1-6896-4A08-926A-685C9B9E7C29}"/>
    <cellStyle name="Comma 5 3 10 3 2" xfId="20447" xr:uid="{59BE80BE-44BE-48E5-AC49-C30BBD88D0C7}"/>
    <cellStyle name="Comma 5 3 10 4" xfId="12540" xr:uid="{9B8B92AA-C427-46CE-849B-896FCFEE3BC5}"/>
    <cellStyle name="Comma 5 3 10 4 2" xfId="23074" xr:uid="{495894AC-1940-435B-88B8-F0610BD726E3}"/>
    <cellStyle name="Comma 5 3 10 5" xfId="15192" xr:uid="{727BB408-2C0D-4A48-ABBD-43449900BA1A}"/>
    <cellStyle name="Comma 5 3 10 6" xfId="4652" xr:uid="{60DD3B29-368D-4EF7-B05D-993A43AC9467}"/>
    <cellStyle name="Comma 5 3 11" xfId="7284" xr:uid="{EE7C1D7E-DD6F-483B-BAF3-C6F9D87C1706}"/>
    <cellStyle name="Comma 5 3 11 2" xfId="17818" xr:uid="{01CBB76A-5BD0-4146-8C04-00A9E2C95503}"/>
    <cellStyle name="Comma 5 3 12" xfId="9912" xr:uid="{380BB8BB-D9AA-4C76-AF6F-48ABD9ABBE3A}"/>
    <cellStyle name="Comma 5 3 12 2" xfId="20446" xr:uid="{2282EA6A-F99F-4F06-96F4-81EFEF0C3CA4}"/>
    <cellStyle name="Comma 5 3 13" xfId="12539" xr:uid="{29D8DA01-7353-4D7D-AE20-F00D8DE47382}"/>
    <cellStyle name="Comma 5 3 13 2" xfId="23073" xr:uid="{BCE2C3FF-E413-4E59-86DC-17E44760ED8F}"/>
    <cellStyle name="Comma 5 3 14" xfId="15191" xr:uid="{CDAC4ABE-9A02-4988-8D0D-BC8E6FF072E9}"/>
    <cellStyle name="Comma 5 3 15" xfId="4651" xr:uid="{00922C45-565F-4B51-93B9-1F215C1DB715}"/>
    <cellStyle name="Comma 5 3 2" xfId="1921" xr:uid="{00000000-0005-0000-0000-0000F0070000}"/>
    <cellStyle name="Comma 5 3 2 10" xfId="7286" xr:uid="{19FF2299-A736-42F5-AA2B-8F463AC10A03}"/>
    <cellStyle name="Comma 5 3 2 10 2" xfId="17820" xr:uid="{DACB3CFE-FCBA-44B6-8BB2-C68E78908D51}"/>
    <cellStyle name="Comma 5 3 2 11" xfId="9914" xr:uid="{4C331052-E859-4EE4-9B87-3BC9CA1632EC}"/>
    <cellStyle name="Comma 5 3 2 11 2" xfId="20448" xr:uid="{11DE10B2-F3A3-41FF-BC2F-58E205DCE5CB}"/>
    <cellStyle name="Comma 5 3 2 12" xfId="12541" xr:uid="{D244AFC1-9CDA-4176-BB7C-389B413C9338}"/>
    <cellStyle name="Comma 5 3 2 12 2" xfId="23075" xr:uid="{B76DB6B6-298E-4700-AF61-B10A71B540B1}"/>
    <cellStyle name="Comma 5 3 2 13" xfId="15193" xr:uid="{A0222CEC-7840-449C-877A-67F655DBB8F6}"/>
    <cellStyle name="Comma 5 3 2 14" xfId="4653" xr:uid="{DE0EF07B-9C9B-497C-B017-3C54A5F9D105}"/>
    <cellStyle name="Comma 5 3 2 2" xfId="1922" xr:uid="{00000000-0005-0000-0000-0000F1070000}"/>
    <cellStyle name="Comma 5 3 2 2 2" xfId="1923" xr:uid="{00000000-0005-0000-0000-0000F2070000}"/>
    <cellStyle name="Comma 5 3 2 2 2 2" xfId="1924" xr:uid="{00000000-0005-0000-0000-0000F3070000}"/>
    <cellStyle name="Comma 5 3 2 2 2 2 2" xfId="7289" xr:uid="{594E3FC9-6914-420E-AE00-09CEE6D535D9}"/>
    <cellStyle name="Comma 5 3 2 2 2 2 2 2" xfId="17823" xr:uid="{D0B72CE2-1C4A-4336-948C-6F2796152AEB}"/>
    <cellStyle name="Comma 5 3 2 2 2 2 3" xfId="9917" xr:uid="{A1CA1145-E5AD-4051-BBDF-DB668DA0E23A}"/>
    <cellStyle name="Comma 5 3 2 2 2 2 3 2" xfId="20451" xr:uid="{699132BA-3E28-40E4-A376-5C4F01124CC2}"/>
    <cellStyle name="Comma 5 3 2 2 2 2 4" xfId="12544" xr:uid="{25F4EC0F-4EC4-4955-A5E1-B26D6FB99D0D}"/>
    <cellStyle name="Comma 5 3 2 2 2 2 4 2" xfId="23078" xr:uid="{3CAAAD8D-8607-477D-BEB4-3213E77834DD}"/>
    <cellStyle name="Comma 5 3 2 2 2 2 5" xfId="15196" xr:uid="{5C86E1EE-7D4A-46FE-A5F9-C443ABA21DC8}"/>
    <cellStyle name="Comma 5 3 2 2 2 2 6" xfId="4656" xr:uid="{100CFB9A-9FFE-4C79-893B-3DB4FD8588A9}"/>
    <cellStyle name="Comma 5 3 2 2 2 3" xfId="7288" xr:uid="{87A39665-0D22-481D-ABF3-7284AF1B424E}"/>
    <cellStyle name="Comma 5 3 2 2 2 3 2" xfId="17822" xr:uid="{F45C70FE-9D31-4391-95E1-A91BF0924001}"/>
    <cellStyle name="Comma 5 3 2 2 2 4" xfId="9916" xr:uid="{09F09353-0A28-4945-8C49-43905C14B22F}"/>
    <cellStyle name="Comma 5 3 2 2 2 4 2" xfId="20450" xr:uid="{558D88F7-92EB-46AD-8DB5-DCB5C6439EBD}"/>
    <cellStyle name="Comma 5 3 2 2 2 5" xfId="12543" xr:uid="{200740C4-6239-48A6-87AC-C05C01F7B4A9}"/>
    <cellStyle name="Comma 5 3 2 2 2 5 2" xfId="23077" xr:uid="{50859EED-ED78-49CA-8234-FA89D866CC7C}"/>
    <cellStyle name="Comma 5 3 2 2 2 6" xfId="15195" xr:uid="{DB80B4D7-D19A-4260-8E13-992118FE0D74}"/>
    <cellStyle name="Comma 5 3 2 2 2 7" xfId="4655" xr:uid="{274FE1CA-AE48-464D-AD5E-A98E3F9F0C0A}"/>
    <cellStyle name="Comma 5 3 2 2 3" xfId="1925" xr:uid="{00000000-0005-0000-0000-0000F4070000}"/>
    <cellStyle name="Comma 5 3 2 2 3 2" xfId="7290" xr:uid="{046FF45B-749E-4198-923D-DF1D25E95096}"/>
    <cellStyle name="Comma 5 3 2 2 3 2 2" xfId="17824" xr:uid="{621712AB-EF8C-4F6A-97EF-8B5EC043F1BE}"/>
    <cellStyle name="Comma 5 3 2 2 3 3" xfId="9918" xr:uid="{3FA50627-8D9C-49FD-B9E8-19AD4CF339B5}"/>
    <cellStyle name="Comma 5 3 2 2 3 3 2" xfId="20452" xr:uid="{34591365-5AB8-4102-B26D-1DBBE4D0E0DA}"/>
    <cellStyle name="Comma 5 3 2 2 3 4" xfId="12545" xr:uid="{5E62B6F9-8B4F-401F-8BE3-97500489A1B8}"/>
    <cellStyle name="Comma 5 3 2 2 3 4 2" xfId="23079" xr:uid="{BAA3FE13-A9CA-49AA-8F15-B3D6AF98E988}"/>
    <cellStyle name="Comma 5 3 2 2 3 5" xfId="15197" xr:uid="{023EA126-D770-46F6-912A-2CA3AD892D0F}"/>
    <cellStyle name="Comma 5 3 2 2 3 6" xfId="4657" xr:uid="{F0455B84-9F19-43E1-A105-2308D7A6A6CE}"/>
    <cellStyle name="Comma 5 3 2 2 4" xfId="1926" xr:uid="{00000000-0005-0000-0000-0000F5070000}"/>
    <cellStyle name="Comma 5 3 2 2 4 2" xfId="7291" xr:uid="{1BE1726C-0C61-44BA-AD19-8ABABF0D86DB}"/>
    <cellStyle name="Comma 5 3 2 2 4 2 2" xfId="17825" xr:uid="{59DAF7E9-4E93-4AA8-BE6E-3957F5EB2E17}"/>
    <cellStyle name="Comma 5 3 2 2 4 3" xfId="9919" xr:uid="{87F21242-0E74-4CE0-8E1A-B523020157A0}"/>
    <cellStyle name="Comma 5 3 2 2 4 3 2" xfId="20453" xr:uid="{800F83E8-7776-429B-9E3D-EC0BED141FB3}"/>
    <cellStyle name="Comma 5 3 2 2 4 4" xfId="12546" xr:uid="{3D127FBA-E378-4743-9E1E-62A82E8A87AB}"/>
    <cellStyle name="Comma 5 3 2 2 4 4 2" xfId="23080" xr:uid="{E9FA1CD8-09CD-4829-8F1F-DE40021EC498}"/>
    <cellStyle name="Comma 5 3 2 2 4 5" xfId="15198" xr:uid="{4CFD76AC-43D6-46DA-8B0A-49981E255075}"/>
    <cellStyle name="Comma 5 3 2 2 4 6" xfId="4658" xr:uid="{5A214304-BD3E-443A-8932-47B633EDB314}"/>
    <cellStyle name="Comma 5 3 2 2 5" xfId="7287" xr:uid="{7E5CCA24-5D72-4BAB-8B99-5724729394AB}"/>
    <cellStyle name="Comma 5 3 2 2 5 2" xfId="17821" xr:uid="{249BA0FD-59FF-4A32-9059-81672776D238}"/>
    <cellStyle name="Comma 5 3 2 2 6" xfId="9915" xr:uid="{06E00DFF-BFB4-4209-815C-24B929001A53}"/>
    <cellStyle name="Comma 5 3 2 2 6 2" xfId="20449" xr:uid="{3166A817-892E-40E6-9743-881F88EBA16B}"/>
    <cellStyle name="Comma 5 3 2 2 7" xfId="12542" xr:uid="{1A046B8C-450B-412C-9EA7-2F2E0A28D127}"/>
    <cellStyle name="Comma 5 3 2 2 7 2" xfId="23076" xr:uid="{A6917C10-6044-46D0-A878-F9EC31FE98F9}"/>
    <cellStyle name="Comma 5 3 2 2 8" xfId="15194" xr:uid="{AE0D0862-158B-4AE7-AF4F-A608D85E8D85}"/>
    <cellStyle name="Comma 5 3 2 2 9" xfId="4654" xr:uid="{0D7DF4E9-E4C6-49FE-A139-96209C81B0F9}"/>
    <cellStyle name="Comma 5 3 2 3" xfId="1927" xr:uid="{00000000-0005-0000-0000-0000F6070000}"/>
    <cellStyle name="Comma 5 3 2 3 2" xfId="1928" xr:uid="{00000000-0005-0000-0000-0000F7070000}"/>
    <cellStyle name="Comma 5 3 2 3 2 2" xfId="1929" xr:uid="{00000000-0005-0000-0000-0000F8070000}"/>
    <cellStyle name="Comma 5 3 2 3 2 2 2" xfId="7294" xr:uid="{CF6B2312-8CE1-4D68-8315-A33C0863E871}"/>
    <cellStyle name="Comma 5 3 2 3 2 2 2 2" xfId="17828" xr:uid="{B6D42AA3-756F-408C-B86A-E3CADEFFB747}"/>
    <cellStyle name="Comma 5 3 2 3 2 2 3" xfId="9922" xr:uid="{49CEB3FF-5959-411E-BCFD-518890E6D428}"/>
    <cellStyle name="Comma 5 3 2 3 2 2 3 2" xfId="20456" xr:uid="{4D78DC66-05DC-460F-BDC5-22662B8D0AA3}"/>
    <cellStyle name="Comma 5 3 2 3 2 2 4" xfId="12549" xr:uid="{CABE65B0-B483-4A36-95AF-7350DF75534C}"/>
    <cellStyle name="Comma 5 3 2 3 2 2 4 2" xfId="23083" xr:uid="{D3D05E2D-DDC5-44C9-BEB3-0EF47A2C7F57}"/>
    <cellStyle name="Comma 5 3 2 3 2 2 5" xfId="15201" xr:uid="{BEF18057-6FF4-4342-BE4C-BD0DF12F5A9E}"/>
    <cellStyle name="Comma 5 3 2 3 2 2 6" xfId="4661" xr:uid="{386C37D4-21F6-4037-AB0F-75573389C8F4}"/>
    <cellStyle name="Comma 5 3 2 3 2 3" xfId="7293" xr:uid="{E5CECC1D-832E-4056-A4D3-A86A00666F54}"/>
    <cellStyle name="Comma 5 3 2 3 2 3 2" xfId="17827" xr:uid="{076DDD65-00BF-46A7-9D70-3FD6DE12FF14}"/>
    <cellStyle name="Comma 5 3 2 3 2 4" xfId="9921" xr:uid="{E4281F8F-5CC6-4363-A578-BD4E423922C8}"/>
    <cellStyle name="Comma 5 3 2 3 2 4 2" xfId="20455" xr:uid="{3D88FD13-1309-4130-8123-2CDA64F2BDD7}"/>
    <cellStyle name="Comma 5 3 2 3 2 5" xfId="12548" xr:uid="{F716751A-6FCE-43F5-8BDB-874A0D58C9B7}"/>
    <cellStyle name="Comma 5 3 2 3 2 5 2" xfId="23082" xr:uid="{E729878F-6BE7-4586-9F4F-4F40C6A7B9D2}"/>
    <cellStyle name="Comma 5 3 2 3 2 6" xfId="15200" xr:uid="{D20DEF1E-FAAE-465E-92AE-87C8395FA013}"/>
    <cellStyle name="Comma 5 3 2 3 2 7" xfId="4660" xr:uid="{B3E1994A-5152-4B6B-BEEF-1FF070A2D4F4}"/>
    <cellStyle name="Comma 5 3 2 3 3" xfId="1930" xr:uid="{00000000-0005-0000-0000-0000F9070000}"/>
    <cellStyle name="Comma 5 3 2 3 3 2" xfId="7295" xr:uid="{4BD353E0-6F5A-400B-A533-0B363FF65566}"/>
    <cellStyle name="Comma 5 3 2 3 3 2 2" xfId="17829" xr:uid="{4EB14427-52D2-4A73-85EB-F80643F01061}"/>
    <cellStyle name="Comma 5 3 2 3 3 3" xfId="9923" xr:uid="{6EAC4BD6-8B33-416E-9152-64ED333218B3}"/>
    <cellStyle name="Comma 5 3 2 3 3 3 2" xfId="20457" xr:uid="{97BCA054-CF14-4B8D-AB26-F01D9F12944F}"/>
    <cellStyle name="Comma 5 3 2 3 3 4" xfId="12550" xr:uid="{3E0AE424-B81B-42F2-90B6-8C1C4ADDCCC4}"/>
    <cellStyle name="Comma 5 3 2 3 3 4 2" xfId="23084" xr:uid="{71B8EB43-03F4-434E-BC5E-A5ED6E06B015}"/>
    <cellStyle name="Comma 5 3 2 3 3 5" xfId="15202" xr:uid="{0E4A2FB0-D571-4005-B4A5-71A5788BD014}"/>
    <cellStyle name="Comma 5 3 2 3 3 6" xfId="4662" xr:uid="{E6420F01-C331-4A3F-9DE1-4B33E5500FCE}"/>
    <cellStyle name="Comma 5 3 2 3 4" xfId="1931" xr:uid="{00000000-0005-0000-0000-0000FA070000}"/>
    <cellStyle name="Comma 5 3 2 3 4 2" xfId="7296" xr:uid="{18F41654-FF85-4D6A-AA4C-52C86ECB208C}"/>
    <cellStyle name="Comma 5 3 2 3 4 2 2" xfId="17830" xr:uid="{76170381-A5F0-4524-9778-4BE3341D8582}"/>
    <cellStyle name="Comma 5 3 2 3 4 3" xfId="9924" xr:uid="{818F16BB-85F3-4C83-B6CE-677318B734FF}"/>
    <cellStyle name="Comma 5 3 2 3 4 3 2" xfId="20458" xr:uid="{1C2B53BA-6471-4E9E-A0E0-E307CB86A8B7}"/>
    <cellStyle name="Comma 5 3 2 3 4 4" xfId="12551" xr:uid="{A4A3222E-E259-459C-A3B8-1D30F82989C9}"/>
    <cellStyle name="Comma 5 3 2 3 4 4 2" xfId="23085" xr:uid="{D3090C38-69F2-4E75-B0F6-AF1F55BCBC09}"/>
    <cellStyle name="Comma 5 3 2 3 4 5" xfId="15203" xr:uid="{497A67E7-B9E2-44B9-ADF7-5BDD65164921}"/>
    <cellStyle name="Comma 5 3 2 3 4 6" xfId="4663" xr:uid="{32054247-DE29-4EF5-8A34-692F2BDC8E9D}"/>
    <cellStyle name="Comma 5 3 2 3 5" xfId="7292" xr:uid="{3FE587DC-5A88-45F9-8760-6C43D80FAA6C}"/>
    <cellStyle name="Comma 5 3 2 3 5 2" xfId="17826" xr:uid="{DE224E39-2C88-4CA3-A9E9-4C4A6776C805}"/>
    <cellStyle name="Comma 5 3 2 3 6" xfId="9920" xr:uid="{F9B6EF30-897D-4E90-8F18-878F79289A34}"/>
    <cellStyle name="Comma 5 3 2 3 6 2" xfId="20454" xr:uid="{9FB85564-676A-4EAD-A309-0707A2CC03F8}"/>
    <cellStyle name="Comma 5 3 2 3 7" xfId="12547" xr:uid="{27E520C8-3B08-4C0A-A69A-60ADBD2321CF}"/>
    <cellStyle name="Comma 5 3 2 3 7 2" xfId="23081" xr:uid="{15971473-9FCB-4DDA-84E3-44D2C914BFD8}"/>
    <cellStyle name="Comma 5 3 2 3 8" xfId="15199" xr:uid="{5D48CD1E-3F88-4ED5-9ACF-F3B1F89C4E65}"/>
    <cellStyle name="Comma 5 3 2 3 9" xfId="4659" xr:uid="{26D00BC5-9D6E-4F82-A011-9F56FA609CD7}"/>
    <cellStyle name="Comma 5 3 2 4" xfId="1932" xr:uid="{00000000-0005-0000-0000-0000FB070000}"/>
    <cellStyle name="Comma 5 3 2 4 2" xfId="1933" xr:uid="{00000000-0005-0000-0000-0000FC070000}"/>
    <cellStyle name="Comma 5 3 2 4 2 2" xfId="1934" xr:uid="{00000000-0005-0000-0000-0000FD070000}"/>
    <cellStyle name="Comma 5 3 2 4 2 2 2" xfId="7299" xr:uid="{056243CD-5B63-4EC4-B12B-D26139DE48E3}"/>
    <cellStyle name="Comma 5 3 2 4 2 2 2 2" xfId="17833" xr:uid="{07EE9B8F-6A43-49E0-AFB7-DFF5D30A4F0D}"/>
    <cellStyle name="Comma 5 3 2 4 2 2 3" xfId="9927" xr:uid="{0084D8C3-662B-446A-90A1-399B4C57886F}"/>
    <cellStyle name="Comma 5 3 2 4 2 2 3 2" xfId="20461" xr:uid="{86F281AE-2A9C-4C67-82EC-E7F7E61F3181}"/>
    <cellStyle name="Comma 5 3 2 4 2 2 4" xfId="12554" xr:uid="{69DED1D3-EFFC-41CC-814C-18BBAF533771}"/>
    <cellStyle name="Comma 5 3 2 4 2 2 4 2" xfId="23088" xr:uid="{70907E18-1EF0-43C8-AA93-DD405D8A6FAE}"/>
    <cellStyle name="Comma 5 3 2 4 2 2 5" xfId="15206" xr:uid="{482DBEB0-0329-48CC-800C-CDC9947C5D34}"/>
    <cellStyle name="Comma 5 3 2 4 2 2 6" xfId="4666" xr:uid="{C8DA8D98-5D99-4BCC-9251-66CF2C549580}"/>
    <cellStyle name="Comma 5 3 2 4 2 3" xfId="7298" xr:uid="{CBD416F5-FEC8-4B01-AC4E-F93297EBC3B9}"/>
    <cellStyle name="Comma 5 3 2 4 2 3 2" xfId="17832" xr:uid="{C93C3390-7CC0-48DD-84CF-5D2DA90F477A}"/>
    <cellStyle name="Comma 5 3 2 4 2 4" xfId="9926" xr:uid="{F041F549-990A-4807-A5D1-8D6D8E26D591}"/>
    <cellStyle name="Comma 5 3 2 4 2 4 2" xfId="20460" xr:uid="{60CB65A4-802F-4B44-97D8-5B368B525B10}"/>
    <cellStyle name="Comma 5 3 2 4 2 5" xfId="12553" xr:uid="{4703E137-DC5F-4C7B-8CDF-05647F45DDBE}"/>
    <cellStyle name="Comma 5 3 2 4 2 5 2" xfId="23087" xr:uid="{73207748-15FD-40DE-988E-91AA45E673AF}"/>
    <cellStyle name="Comma 5 3 2 4 2 6" xfId="15205" xr:uid="{E384A76D-4BCA-4067-9022-DBA51F314B4C}"/>
    <cellStyle name="Comma 5 3 2 4 2 7" xfId="4665" xr:uid="{B7C36150-647A-4D31-8587-B19487C07977}"/>
    <cellStyle name="Comma 5 3 2 4 3" xfId="1935" xr:uid="{00000000-0005-0000-0000-0000FE070000}"/>
    <cellStyle name="Comma 5 3 2 4 3 2" xfId="7300" xr:uid="{CE6288DC-7038-49BE-9497-D983DC14BA83}"/>
    <cellStyle name="Comma 5 3 2 4 3 2 2" xfId="17834" xr:uid="{E663714D-3655-4F20-B59C-55E01236264C}"/>
    <cellStyle name="Comma 5 3 2 4 3 3" xfId="9928" xr:uid="{BC69C9BA-6B63-4A60-A71F-DF0088B119C2}"/>
    <cellStyle name="Comma 5 3 2 4 3 3 2" xfId="20462" xr:uid="{B79142E9-C3D0-4E93-975B-694B6DF8263A}"/>
    <cellStyle name="Comma 5 3 2 4 3 4" xfId="12555" xr:uid="{D2147310-719A-4C32-99B0-78B3E2943F14}"/>
    <cellStyle name="Comma 5 3 2 4 3 4 2" xfId="23089" xr:uid="{6120C0D3-4CAA-4791-B725-4CF1B0B51B9E}"/>
    <cellStyle name="Comma 5 3 2 4 3 5" xfId="15207" xr:uid="{486B1042-174B-47AA-AAC0-7AF280FFCA31}"/>
    <cellStyle name="Comma 5 3 2 4 3 6" xfId="4667" xr:uid="{09F105D7-A3DD-47B0-B89F-A6F2BFDC845B}"/>
    <cellStyle name="Comma 5 3 2 4 4" xfId="1936" xr:uid="{00000000-0005-0000-0000-0000FF070000}"/>
    <cellStyle name="Comma 5 3 2 4 4 2" xfId="7301" xr:uid="{6B77C931-A18D-494A-AA9E-388025F9B74B}"/>
    <cellStyle name="Comma 5 3 2 4 4 2 2" xfId="17835" xr:uid="{A4AD6743-A707-4652-BCDC-BFA23F616AE0}"/>
    <cellStyle name="Comma 5 3 2 4 4 3" xfId="9929" xr:uid="{6A9D418E-6BF9-4D7A-ABD2-C974F99804A5}"/>
    <cellStyle name="Comma 5 3 2 4 4 3 2" xfId="20463" xr:uid="{EBF5A1AF-A258-4EBC-B2A5-2E4A67A43BED}"/>
    <cellStyle name="Comma 5 3 2 4 4 4" xfId="12556" xr:uid="{54E34CA5-1371-4D1F-9375-2811AB93B924}"/>
    <cellStyle name="Comma 5 3 2 4 4 4 2" xfId="23090" xr:uid="{AA65424A-C9DC-43C4-BF9C-A387548DFEC0}"/>
    <cellStyle name="Comma 5 3 2 4 4 5" xfId="15208" xr:uid="{FC4E5563-2CA8-4789-BE4A-02ED51D19D4F}"/>
    <cellStyle name="Comma 5 3 2 4 4 6" xfId="4668" xr:uid="{22ECC578-1694-411E-84CD-5F5E82270A04}"/>
    <cellStyle name="Comma 5 3 2 4 5" xfId="7297" xr:uid="{9652BD53-6A6C-41D2-B769-3C80FE8A5A04}"/>
    <cellStyle name="Comma 5 3 2 4 5 2" xfId="17831" xr:uid="{73B8FF67-318E-435A-93B1-11D6E16B94C8}"/>
    <cellStyle name="Comma 5 3 2 4 6" xfId="9925" xr:uid="{4BB9BED3-1EB6-4D42-A16D-6593E906F989}"/>
    <cellStyle name="Comma 5 3 2 4 6 2" xfId="20459" xr:uid="{35D4A752-A34C-491F-8700-AC1C4DD82ABE}"/>
    <cellStyle name="Comma 5 3 2 4 7" xfId="12552" xr:uid="{B45643D6-F90D-49F6-BACA-AD12477360B2}"/>
    <cellStyle name="Comma 5 3 2 4 7 2" xfId="23086" xr:uid="{FC4751D2-774A-42FE-9170-62649CCD9387}"/>
    <cellStyle name="Comma 5 3 2 4 8" xfId="15204" xr:uid="{83C533DC-D097-4D77-A697-E5CF07E94A48}"/>
    <cellStyle name="Comma 5 3 2 4 9" xfId="4664" xr:uid="{110899F1-1FDD-4861-B663-D3D4F369ECDD}"/>
    <cellStyle name="Comma 5 3 2 5" xfId="1937" xr:uid="{00000000-0005-0000-0000-000000080000}"/>
    <cellStyle name="Comma 5 3 2 5 2" xfId="1938" xr:uid="{00000000-0005-0000-0000-000001080000}"/>
    <cellStyle name="Comma 5 3 2 5 2 2" xfId="1939" xr:uid="{00000000-0005-0000-0000-000002080000}"/>
    <cellStyle name="Comma 5 3 2 5 2 2 2" xfId="7304" xr:uid="{F6334C67-CEAF-4EB1-8D6B-1A4E815358D8}"/>
    <cellStyle name="Comma 5 3 2 5 2 2 2 2" xfId="17838" xr:uid="{3C206067-BF00-4696-9FAF-48580D9EF4C1}"/>
    <cellStyle name="Comma 5 3 2 5 2 2 3" xfId="9932" xr:uid="{194E56B9-EA0D-46EB-AC5F-A2C6E757AE66}"/>
    <cellStyle name="Comma 5 3 2 5 2 2 3 2" xfId="20466" xr:uid="{94F57F27-CB2D-4712-B60D-79ADEB6D5F30}"/>
    <cellStyle name="Comma 5 3 2 5 2 2 4" xfId="12559" xr:uid="{F7EBAF96-C7CD-4A1E-8E3F-F42535551324}"/>
    <cellStyle name="Comma 5 3 2 5 2 2 4 2" xfId="23093" xr:uid="{234727C6-EC74-4C07-BFFD-FD567007BC7E}"/>
    <cellStyle name="Comma 5 3 2 5 2 2 5" xfId="15211" xr:uid="{30E57877-6FF9-4F84-80ED-3795980F1EA9}"/>
    <cellStyle name="Comma 5 3 2 5 2 2 6" xfId="4671" xr:uid="{F6915910-BA65-4CFC-8FC2-FB18C2299EB1}"/>
    <cellStyle name="Comma 5 3 2 5 2 3" xfId="7303" xr:uid="{34E1FDA5-E0C2-44E1-85AA-24D7EDF4DD38}"/>
    <cellStyle name="Comma 5 3 2 5 2 3 2" xfId="17837" xr:uid="{B0B4CC82-BA95-4259-AD77-7306BBABE33B}"/>
    <cellStyle name="Comma 5 3 2 5 2 4" xfId="9931" xr:uid="{5C62F33F-CB6B-4C02-84C2-F8136CBD9A6F}"/>
    <cellStyle name="Comma 5 3 2 5 2 4 2" xfId="20465" xr:uid="{AF20EBC9-42A6-4AD1-B0A9-1D7A2E898F16}"/>
    <cellStyle name="Comma 5 3 2 5 2 5" xfId="12558" xr:uid="{2BCC2EBD-FD91-42E7-8E5C-9DB808165154}"/>
    <cellStyle name="Comma 5 3 2 5 2 5 2" xfId="23092" xr:uid="{CF55CD0B-B7B1-4096-899E-67748E9E0305}"/>
    <cellStyle name="Comma 5 3 2 5 2 6" xfId="15210" xr:uid="{58B978A8-16C4-4F12-8806-ACE573B1F12A}"/>
    <cellStyle name="Comma 5 3 2 5 2 7" xfId="4670" xr:uid="{B3FDB81E-72DA-42DF-8902-BED03A3CCBCD}"/>
    <cellStyle name="Comma 5 3 2 5 3" xfId="1940" xr:uid="{00000000-0005-0000-0000-000003080000}"/>
    <cellStyle name="Comma 5 3 2 5 3 2" xfId="7305" xr:uid="{FEB6CDA5-5AA6-469F-BE33-6E0072427832}"/>
    <cellStyle name="Comma 5 3 2 5 3 2 2" xfId="17839" xr:uid="{2C3DF219-42BA-4BE7-8457-91595543E7E8}"/>
    <cellStyle name="Comma 5 3 2 5 3 3" xfId="9933" xr:uid="{1F9CD51E-C7E5-437A-A62D-5DE7EACF7846}"/>
    <cellStyle name="Comma 5 3 2 5 3 3 2" xfId="20467" xr:uid="{94AEC8FA-4D56-4D1B-A34C-85644CDBA6FD}"/>
    <cellStyle name="Comma 5 3 2 5 3 4" xfId="12560" xr:uid="{C847E4E2-F362-4EF8-A1C8-03CE69B3AF16}"/>
    <cellStyle name="Comma 5 3 2 5 3 4 2" xfId="23094" xr:uid="{EAE24C63-3DBC-4C53-8F98-C2E6F49025FB}"/>
    <cellStyle name="Comma 5 3 2 5 3 5" xfId="15212" xr:uid="{7ACE7ECF-D41C-4256-B934-07B564F911C8}"/>
    <cellStyle name="Comma 5 3 2 5 3 6" xfId="4672" xr:uid="{58D0C3BB-A488-45A0-B955-2F71F28BF606}"/>
    <cellStyle name="Comma 5 3 2 5 4" xfId="1941" xr:uid="{00000000-0005-0000-0000-000004080000}"/>
    <cellStyle name="Comma 5 3 2 5 4 2" xfId="7306" xr:uid="{AD188F4B-6D8E-429B-A7F3-C313227E02D0}"/>
    <cellStyle name="Comma 5 3 2 5 4 2 2" xfId="17840" xr:uid="{396B0F83-825A-4DE7-A7AF-D993C02B759B}"/>
    <cellStyle name="Comma 5 3 2 5 4 3" xfId="9934" xr:uid="{7D1AA308-7533-44FC-AA97-B0D17989B2B6}"/>
    <cellStyle name="Comma 5 3 2 5 4 3 2" xfId="20468" xr:uid="{729DF384-1B7F-4390-BE96-6EDBE7320C26}"/>
    <cellStyle name="Comma 5 3 2 5 4 4" xfId="12561" xr:uid="{5CD66099-BB9F-4C42-99EE-0107EAF1EAA7}"/>
    <cellStyle name="Comma 5 3 2 5 4 4 2" xfId="23095" xr:uid="{9B64A6DB-9B23-4E18-8B94-732B8C4067DF}"/>
    <cellStyle name="Comma 5 3 2 5 4 5" xfId="15213" xr:uid="{88CA33FA-C73B-4FB7-951C-FCB427BF0469}"/>
    <cellStyle name="Comma 5 3 2 5 4 6" xfId="4673" xr:uid="{5129857E-77F4-4FA9-BB40-1424832C0A98}"/>
    <cellStyle name="Comma 5 3 2 5 5" xfId="7302" xr:uid="{E055A789-C451-4EF0-A663-EB0CD6C641A8}"/>
    <cellStyle name="Comma 5 3 2 5 5 2" xfId="17836" xr:uid="{F51636D1-2861-47E6-B8A6-08732C8557CC}"/>
    <cellStyle name="Comma 5 3 2 5 6" xfId="9930" xr:uid="{3DC3E7BD-C1B9-4253-B8E3-6EC76B54BB12}"/>
    <cellStyle name="Comma 5 3 2 5 6 2" xfId="20464" xr:uid="{988810F9-9571-4EFE-A985-D42FA282829D}"/>
    <cellStyle name="Comma 5 3 2 5 7" xfId="12557" xr:uid="{947A9486-341F-4B62-A22B-3D43E03E1ABD}"/>
    <cellStyle name="Comma 5 3 2 5 7 2" xfId="23091" xr:uid="{2889DA71-FDFB-406F-A83E-639E702C337E}"/>
    <cellStyle name="Comma 5 3 2 5 8" xfId="15209" xr:uid="{20388532-A2B1-44E7-BF56-412591D0C0AE}"/>
    <cellStyle name="Comma 5 3 2 5 9" xfId="4669" xr:uid="{4623B1B8-8CCD-4C26-B381-E76FC43A8DCC}"/>
    <cellStyle name="Comma 5 3 2 6" xfId="1942" xr:uid="{00000000-0005-0000-0000-000005080000}"/>
    <cellStyle name="Comma 5 3 2 6 2" xfId="1943" xr:uid="{00000000-0005-0000-0000-000006080000}"/>
    <cellStyle name="Comma 5 3 2 6 2 2" xfId="7308" xr:uid="{145FBCA8-AECC-4B6D-A0B3-B4E1328CC3DC}"/>
    <cellStyle name="Comma 5 3 2 6 2 2 2" xfId="17842" xr:uid="{52F400C1-B6AE-4982-A9DA-AD680DC18DA6}"/>
    <cellStyle name="Comma 5 3 2 6 2 3" xfId="9936" xr:uid="{B38FFE21-B5A5-40EE-9869-C9DD0EF5CB30}"/>
    <cellStyle name="Comma 5 3 2 6 2 3 2" xfId="20470" xr:uid="{1D19CBCC-4A7A-4DAB-9DD1-5A1420ADDB29}"/>
    <cellStyle name="Comma 5 3 2 6 2 4" xfId="12563" xr:uid="{00FEFA70-0AAC-48E0-80A2-82F2238B6DD1}"/>
    <cellStyle name="Comma 5 3 2 6 2 4 2" xfId="23097" xr:uid="{38104205-1133-433A-B4F7-D576B2CB6074}"/>
    <cellStyle name="Comma 5 3 2 6 2 5" xfId="15215" xr:uid="{5C10A063-8758-4E5B-99C6-F0AD9D184FBC}"/>
    <cellStyle name="Comma 5 3 2 6 2 6" xfId="4675" xr:uid="{28619A5B-5C39-4BDD-B89F-5DB5EE47DBDD}"/>
    <cellStyle name="Comma 5 3 2 6 3" xfId="1944" xr:uid="{00000000-0005-0000-0000-000007080000}"/>
    <cellStyle name="Comma 5 3 2 6 3 2" xfId="7309" xr:uid="{37171F67-21FA-4473-8566-3518425224E8}"/>
    <cellStyle name="Comma 5 3 2 6 3 2 2" xfId="17843" xr:uid="{CF728073-02D1-4F0D-8BF1-7D23F46F0BA6}"/>
    <cellStyle name="Comma 5 3 2 6 3 3" xfId="9937" xr:uid="{17B1309E-31D3-4186-840A-5209691A964F}"/>
    <cellStyle name="Comma 5 3 2 6 3 3 2" xfId="20471" xr:uid="{06C30308-E5B8-48D6-B435-73519722026B}"/>
    <cellStyle name="Comma 5 3 2 6 3 4" xfId="12564" xr:uid="{9BCB7B29-06B9-419A-8F95-F40425661BA8}"/>
    <cellStyle name="Comma 5 3 2 6 3 4 2" xfId="23098" xr:uid="{FA5F1398-B5D0-42CC-9536-CDCC1869902C}"/>
    <cellStyle name="Comma 5 3 2 6 3 5" xfId="15216" xr:uid="{65145197-FAFD-40D9-8D2D-692D32AD2374}"/>
    <cellStyle name="Comma 5 3 2 6 3 6" xfId="4676" xr:uid="{86B0FA4A-09AE-4879-95CE-7258F6EE1AF9}"/>
    <cellStyle name="Comma 5 3 2 6 4" xfId="7307" xr:uid="{E798397B-DC7B-4A65-834E-933426FF5105}"/>
    <cellStyle name="Comma 5 3 2 6 4 2" xfId="17841" xr:uid="{8E9216A2-6B08-40B2-BCC5-828D1225FBDC}"/>
    <cellStyle name="Comma 5 3 2 6 5" xfId="9935" xr:uid="{ED38DC92-A46B-425A-A92C-3F6F3DE91D33}"/>
    <cellStyle name="Comma 5 3 2 6 5 2" xfId="20469" xr:uid="{840F015E-63B1-47D7-9EC6-4177B1FC98BD}"/>
    <cellStyle name="Comma 5 3 2 6 6" xfId="12562" xr:uid="{E8670B8D-E117-4531-A767-D2E9C136580B}"/>
    <cellStyle name="Comma 5 3 2 6 6 2" xfId="23096" xr:uid="{2BB7B993-5402-4FC5-B613-8344661A4F2D}"/>
    <cellStyle name="Comma 5 3 2 6 7" xfId="15214" xr:uid="{7F579A5F-13B0-42FA-B1EB-BF85C2A6F7ED}"/>
    <cellStyle name="Comma 5 3 2 6 8" xfId="4674" xr:uid="{38007242-6633-4459-B93B-AF89EF1E28C0}"/>
    <cellStyle name="Comma 5 3 2 7" xfId="1945" xr:uid="{00000000-0005-0000-0000-000008080000}"/>
    <cellStyle name="Comma 5 3 2 7 2" xfId="1946" xr:uid="{00000000-0005-0000-0000-000009080000}"/>
    <cellStyle name="Comma 5 3 2 7 2 2" xfId="7311" xr:uid="{AAB3802F-9489-4ADA-AAEE-DD34941FED7C}"/>
    <cellStyle name="Comma 5 3 2 7 2 2 2" xfId="17845" xr:uid="{4F395177-9B0E-4730-A763-8A9DD8DB679A}"/>
    <cellStyle name="Comma 5 3 2 7 2 3" xfId="9939" xr:uid="{1F4D245A-2A5E-46F4-B175-0EF9D113C689}"/>
    <cellStyle name="Comma 5 3 2 7 2 3 2" xfId="20473" xr:uid="{5F40B8B9-FC1D-411F-9866-69D5434951BA}"/>
    <cellStyle name="Comma 5 3 2 7 2 4" xfId="12566" xr:uid="{FF293ABA-2B76-4734-B5A8-4213815E9834}"/>
    <cellStyle name="Comma 5 3 2 7 2 4 2" xfId="23100" xr:uid="{CA54A622-A850-49BD-9CAA-E43C3DD6705A}"/>
    <cellStyle name="Comma 5 3 2 7 2 5" xfId="15218" xr:uid="{C194A116-2CF5-476F-B434-1FF9B66410E2}"/>
    <cellStyle name="Comma 5 3 2 7 2 6" xfId="4678" xr:uid="{3EEEA073-5D85-4393-80DD-1DB876B83B51}"/>
    <cellStyle name="Comma 5 3 2 7 3" xfId="7310" xr:uid="{6E4475ED-2855-4383-A3E3-15F763171A3B}"/>
    <cellStyle name="Comma 5 3 2 7 3 2" xfId="17844" xr:uid="{14E12FA1-060A-4E18-B19E-CBF06EE8FB50}"/>
    <cellStyle name="Comma 5 3 2 7 4" xfId="9938" xr:uid="{68216F19-113E-4D37-B8E5-E21A1775B93B}"/>
    <cellStyle name="Comma 5 3 2 7 4 2" xfId="20472" xr:uid="{F93490F9-6EB9-4D10-9A5A-7B3DA48BBCBF}"/>
    <cellStyle name="Comma 5 3 2 7 5" xfId="12565" xr:uid="{4EF26AAA-FF6C-4238-8A1C-E7C8D8B0F541}"/>
    <cellStyle name="Comma 5 3 2 7 5 2" xfId="23099" xr:uid="{A9239B95-701F-42CD-9D9E-F3ADA02330E6}"/>
    <cellStyle name="Comma 5 3 2 7 6" xfId="15217" xr:uid="{8D154F10-3F2F-457E-9FAD-54DCE0DA9804}"/>
    <cellStyle name="Comma 5 3 2 7 7" xfId="4677" xr:uid="{4B0648EE-871D-4EFC-8494-1BAEEE5442F3}"/>
    <cellStyle name="Comma 5 3 2 8" xfId="1947" xr:uid="{00000000-0005-0000-0000-00000A080000}"/>
    <cellStyle name="Comma 5 3 2 8 2" xfId="7312" xr:uid="{25E6B32E-CB70-4486-97DD-12EBC50E85EA}"/>
    <cellStyle name="Comma 5 3 2 8 2 2" xfId="17846" xr:uid="{0018AE3E-6F92-4D1B-A4E4-1894C9BE8DB8}"/>
    <cellStyle name="Comma 5 3 2 8 3" xfId="9940" xr:uid="{26C67AF3-C573-4D3E-9CD5-D91FAD362739}"/>
    <cellStyle name="Comma 5 3 2 8 3 2" xfId="20474" xr:uid="{0694F4A5-B1CD-4B7B-961D-B26ED5C11660}"/>
    <cellStyle name="Comma 5 3 2 8 4" xfId="12567" xr:uid="{58DE8D77-8821-4DB2-81A3-6744274A13EC}"/>
    <cellStyle name="Comma 5 3 2 8 4 2" xfId="23101" xr:uid="{2A4EA825-403B-4A22-A409-7265B106A5E6}"/>
    <cellStyle name="Comma 5 3 2 8 5" xfId="15219" xr:uid="{7FC6AF15-D0EB-4743-8628-52F38D7147C5}"/>
    <cellStyle name="Comma 5 3 2 8 6" xfId="4679" xr:uid="{9033958C-997B-45E7-9BD9-224EE01C9EDC}"/>
    <cellStyle name="Comma 5 3 2 9" xfId="1948" xr:uid="{00000000-0005-0000-0000-00000B080000}"/>
    <cellStyle name="Comma 5 3 2 9 2" xfId="7313" xr:uid="{22AA273E-6958-4E96-BE8F-C2436D66D55B}"/>
    <cellStyle name="Comma 5 3 2 9 2 2" xfId="17847" xr:uid="{45D037D8-ABFE-4131-9C52-4F874A32C900}"/>
    <cellStyle name="Comma 5 3 2 9 3" xfId="9941" xr:uid="{0521DBEC-4D1C-4F1F-8FFA-F8FBB388DE23}"/>
    <cellStyle name="Comma 5 3 2 9 3 2" xfId="20475" xr:uid="{47AE1E2A-4786-49B3-BF28-2157C963E21F}"/>
    <cellStyle name="Comma 5 3 2 9 4" xfId="12568" xr:uid="{7A1C656F-B066-4D78-B09A-8E818753EC96}"/>
    <cellStyle name="Comma 5 3 2 9 4 2" xfId="23102" xr:uid="{62BF7516-8D55-49B0-849D-479D58F4815A}"/>
    <cellStyle name="Comma 5 3 2 9 5" xfId="15220" xr:uid="{9D03FAFA-D9AD-47EE-A3F2-45E6A03BC560}"/>
    <cellStyle name="Comma 5 3 2 9 6" xfId="4680" xr:uid="{9F620FEF-E3BE-423A-94E6-0D035D18C351}"/>
    <cellStyle name="Comma 5 3 3" xfId="1949" xr:uid="{00000000-0005-0000-0000-00000C080000}"/>
    <cellStyle name="Comma 5 3 3 2" xfId="1950" xr:uid="{00000000-0005-0000-0000-00000D080000}"/>
    <cellStyle name="Comma 5 3 3 2 2" xfId="1951" xr:uid="{00000000-0005-0000-0000-00000E080000}"/>
    <cellStyle name="Comma 5 3 3 2 2 2" xfId="7316" xr:uid="{0D61DFCB-3FDA-4C58-8770-434766C33B6C}"/>
    <cellStyle name="Comma 5 3 3 2 2 2 2" xfId="17850" xr:uid="{59D39AC1-AEAC-4365-B063-F7DE37CFBCD0}"/>
    <cellStyle name="Comma 5 3 3 2 2 3" xfId="9944" xr:uid="{B6E36664-F382-4707-B14B-FEBC48B05909}"/>
    <cellStyle name="Comma 5 3 3 2 2 3 2" xfId="20478" xr:uid="{8F3FC2DB-6328-4A52-A7D9-8D842F7C0E42}"/>
    <cellStyle name="Comma 5 3 3 2 2 4" xfId="12571" xr:uid="{8202F9E4-6DA2-48FC-A7D2-5B288C96112F}"/>
    <cellStyle name="Comma 5 3 3 2 2 4 2" xfId="23105" xr:uid="{9A6544D9-6EB7-428A-986A-C9BCA1DA4F65}"/>
    <cellStyle name="Comma 5 3 3 2 2 5" xfId="15223" xr:uid="{87E76F4E-A7EE-4927-A49B-5C4AC8FF3287}"/>
    <cellStyle name="Comma 5 3 3 2 2 6" xfId="4683" xr:uid="{3D1AC42E-9483-435D-8923-F9DB72D5F348}"/>
    <cellStyle name="Comma 5 3 3 2 3" xfId="7315" xr:uid="{883436CE-C496-4B44-80BE-98DAE2101712}"/>
    <cellStyle name="Comma 5 3 3 2 3 2" xfId="17849" xr:uid="{206DE6B8-2305-4F47-B1E4-74B2A16AF62B}"/>
    <cellStyle name="Comma 5 3 3 2 4" xfId="9943" xr:uid="{85FA2BE7-3250-47FB-8E28-1657FFAF7BF3}"/>
    <cellStyle name="Comma 5 3 3 2 4 2" xfId="20477" xr:uid="{5681F0A9-CFB8-496C-9E4A-41BB47C44DC5}"/>
    <cellStyle name="Comma 5 3 3 2 5" xfId="12570" xr:uid="{9C6FA408-A439-4C50-BB81-D4C1EF102445}"/>
    <cellStyle name="Comma 5 3 3 2 5 2" xfId="23104" xr:uid="{85549075-76C6-4709-A1DA-3EEAC21DEAC5}"/>
    <cellStyle name="Comma 5 3 3 2 6" xfId="15222" xr:uid="{FC0236AE-3DE1-43E7-98B2-3DD8C9C8EE00}"/>
    <cellStyle name="Comma 5 3 3 2 7" xfId="4682" xr:uid="{F0D6DED0-E063-4A50-9285-DDF87F5D7559}"/>
    <cellStyle name="Comma 5 3 3 3" xfId="1952" xr:uid="{00000000-0005-0000-0000-00000F080000}"/>
    <cellStyle name="Comma 5 3 3 3 2" xfId="7317" xr:uid="{2DA542C4-DE73-4D73-A1C9-31CD72DBD3C0}"/>
    <cellStyle name="Comma 5 3 3 3 2 2" xfId="17851" xr:uid="{F08E4E96-BB23-4FC1-80D9-E4B7F2B30EE2}"/>
    <cellStyle name="Comma 5 3 3 3 3" xfId="9945" xr:uid="{BD10DCF7-ADBC-4DDB-AA84-2BA6F422F49F}"/>
    <cellStyle name="Comma 5 3 3 3 3 2" xfId="20479" xr:uid="{1741863B-3490-42CD-A509-93227179E4D1}"/>
    <cellStyle name="Comma 5 3 3 3 4" xfId="12572" xr:uid="{DDC8AA45-6C2F-49E8-AD65-198695A35778}"/>
    <cellStyle name="Comma 5 3 3 3 4 2" xfId="23106" xr:uid="{6D9AD5FA-3476-4E87-800B-2B049E34C320}"/>
    <cellStyle name="Comma 5 3 3 3 5" xfId="15224" xr:uid="{D3ECC3F1-9486-4218-B7B7-51CB99D61DA0}"/>
    <cellStyle name="Comma 5 3 3 3 6" xfId="4684" xr:uid="{468A6B2D-DA86-4586-8418-F99E38AC4C75}"/>
    <cellStyle name="Comma 5 3 3 4" xfId="1953" xr:uid="{00000000-0005-0000-0000-000010080000}"/>
    <cellStyle name="Comma 5 3 3 4 2" xfId="7318" xr:uid="{BE3D12ED-59D2-4683-961F-91CC203B6D45}"/>
    <cellStyle name="Comma 5 3 3 4 2 2" xfId="17852" xr:uid="{D13393B3-D43A-4BA5-9850-6A70F877BEA4}"/>
    <cellStyle name="Comma 5 3 3 4 3" xfId="9946" xr:uid="{BA489992-4A1B-41F0-8034-F4D79173B869}"/>
    <cellStyle name="Comma 5 3 3 4 3 2" xfId="20480" xr:uid="{4DC3D239-E095-47A7-BCEF-342D20377005}"/>
    <cellStyle name="Comma 5 3 3 4 4" xfId="12573" xr:uid="{C9A3FAC0-EDEC-4060-AC55-C58894A1674E}"/>
    <cellStyle name="Comma 5 3 3 4 4 2" xfId="23107" xr:uid="{F0A423A9-6366-4147-BD1C-E379D2FDD81E}"/>
    <cellStyle name="Comma 5 3 3 4 5" xfId="15225" xr:uid="{819B9465-3AAB-470A-8B0B-984CBA9A3340}"/>
    <cellStyle name="Comma 5 3 3 4 6" xfId="4685" xr:uid="{78964450-A461-442A-B879-7587119DF749}"/>
    <cellStyle name="Comma 5 3 3 5" xfId="7314" xr:uid="{D0E1BC3A-2CC5-4B0C-9436-9813E76BFE29}"/>
    <cellStyle name="Comma 5 3 3 5 2" xfId="17848" xr:uid="{BF6B8192-971F-4713-AEAE-EF56FA8143CC}"/>
    <cellStyle name="Comma 5 3 3 6" xfId="9942" xr:uid="{166F2CFD-0715-46AD-865C-C5057E70C6A8}"/>
    <cellStyle name="Comma 5 3 3 6 2" xfId="20476" xr:uid="{F810D4B3-F53E-4369-B08F-236CC12A7B5C}"/>
    <cellStyle name="Comma 5 3 3 7" xfId="12569" xr:uid="{70787396-4F47-481E-9B4E-0AD18BC726C8}"/>
    <cellStyle name="Comma 5 3 3 7 2" xfId="23103" xr:uid="{53BDF35E-A6CD-45BF-B336-840CC2E97BE7}"/>
    <cellStyle name="Comma 5 3 3 8" xfId="15221" xr:uid="{2E8DA884-345E-4C85-9897-F6EB2421475E}"/>
    <cellStyle name="Comma 5 3 3 9" xfId="4681" xr:uid="{FEDC2C11-A589-4422-A1BE-C0579A6C4AD3}"/>
    <cellStyle name="Comma 5 3 4" xfId="1954" xr:uid="{00000000-0005-0000-0000-000011080000}"/>
    <cellStyle name="Comma 5 3 4 2" xfId="1955" xr:uid="{00000000-0005-0000-0000-000012080000}"/>
    <cellStyle name="Comma 5 3 4 2 2" xfId="1956" xr:uid="{00000000-0005-0000-0000-000013080000}"/>
    <cellStyle name="Comma 5 3 4 2 2 2" xfId="7321" xr:uid="{F9CF5274-A48F-4589-84EB-C6D0AA5979AB}"/>
    <cellStyle name="Comma 5 3 4 2 2 2 2" xfId="17855" xr:uid="{3929FF83-A6E3-4CAB-AD1D-66BE1813D1D0}"/>
    <cellStyle name="Comma 5 3 4 2 2 3" xfId="9949" xr:uid="{804B0280-125F-46EF-BEF5-9A173E4AD9AB}"/>
    <cellStyle name="Comma 5 3 4 2 2 3 2" xfId="20483" xr:uid="{CD8FFE37-E08F-4997-BDDE-8DE5B43137B4}"/>
    <cellStyle name="Comma 5 3 4 2 2 4" xfId="12576" xr:uid="{26434F6A-15F7-4FE0-96D9-3363B39C4488}"/>
    <cellStyle name="Comma 5 3 4 2 2 4 2" xfId="23110" xr:uid="{DE6E4FEA-0E6F-4BB5-AE03-87E1A9AE211C}"/>
    <cellStyle name="Comma 5 3 4 2 2 5" xfId="15228" xr:uid="{CA75A06E-ECB2-463E-991A-69BDE3CC079B}"/>
    <cellStyle name="Comma 5 3 4 2 2 6" xfId="4688" xr:uid="{3D3B5136-0859-4805-A53A-8F41284C7BD6}"/>
    <cellStyle name="Comma 5 3 4 2 3" xfId="7320" xr:uid="{5B0B7566-774A-465C-B7C7-5D2465B364A2}"/>
    <cellStyle name="Comma 5 3 4 2 3 2" xfId="17854" xr:uid="{EED4BF4C-5957-4E66-B811-AFF6CE5A3F51}"/>
    <cellStyle name="Comma 5 3 4 2 4" xfId="9948" xr:uid="{C7965D9A-18AE-4A53-B7E0-4823236D2945}"/>
    <cellStyle name="Comma 5 3 4 2 4 2" xfId="20482" xr:uid="{76E2797A-0063-4579-89D4-A147E18C7C53}"/>
    <cellStyle name="Comma 5 3 4 2 5" xfId="12575" xr:uid="{400915D9-7162-4473-B782-5EAEFAFA5E29}"/>
    <cellStyle name="Comma 5 3 4 2 5 2" xfId="23109" xr:uid="{463BC7ED-77E7-4B8F-A59D-FC42F96F5F50}"/>
    <cellStyle name="Comma 5 3 4 2 6" xfId="15227" xr:uid="{EF83B69E-F745-43B7-988D-61A13BC4818F}"/>
    <cellStyle name="Comma 5 3 4 2 7" xfId="4687" xr:uid="{DB88F335-17F7-4EEB-94F8-12FFF613AF3B}"/>
    <cellStyle name="Comma 5 3 4 3" xfId="1957" xr:uid="{00000000-0005-0000-0000-000014080000}"/>
    <cellStyle name="Comma 5 3 4 3 2" xfId="7322" xr:uid="{07BE8520-33FE-460F-A48C-9D71F6F247C9}"/>
    <cellStyle name="Comma 5 3 4 3 2 2" xfId="17856" xr:uid="{31F9B205-7A12-48C6-ADFA-F910D46D7629}"/>
    <cellStyle name="Comma 5 3 4 3 3" xfId="9950" xr:uid="{477700BA-7B71-472A-921A-0540E7394AC3}"/>
    <cellStyle name="Comma 5 3 4 3 3 2" xfId="20484" xr:uid="{4CD6E84A-955D-48A1-B4BC-08DB2C7CEA83}"/>
    <cellStyle name="Comma 5 3 4 3 4" xfId="12577" xr:uid="{C5E51C36-CC03-4DAD-BA59-E58837D5595A}"/>
    <cellStyle name="Comma 5 3 4 3 4 2" xfId="23111" xr:uid="{9A33939A-6F5F-4B62-9585-C990CEF98929}"/>
    <cellStyle name="Comma 5 3 4 3 5" xfId="15229" xr:uid="{C860B73F-A5C7-437C-A54E-DE0591F2BC18}"/>
    <cellStyle name="Comma 5 3 4 3 6" xfId="4689" xr:uid="{70A45A10-F49D-48C3-832B-A5B43A5E36D0}"/>
    <cellStyle name="Comma 5 3 4 4" xfId="1958" xr:uid="{00000000-0005-0000-0000-000015080000}"/>
    <cellStyle name="Comma 5 3 4 4 2" xfId="7323" xr:uid="{8604E750-1707-4104-B809-947E8A3C813C}"/>
    <cellStyle name="Comma 5 3 4 4 2 2" xfId="17857" xr:uid="{5F4CC061-356D-40DE-9405-6B77B708B43B}"/>
    <cellStyle name="Comma 5 3 4 4 3" xfId="9951" xr:uid="{6DC4A46C-2268-4932-AC9A-7DE959089C79}"/>
    <cellStyle name="Comma 5 3 4 4 3 2" xfId="20485" xr:uid="{0AA64DC3-4D42-459C-B944-B333EB57B0F3}"/>
    <cellStyle name="Comma 5 3 4 4 4" xfId="12578" xr:uid="{59E470F9-28F3-4B06-BA9B-F62619F23D84}"/>
    <cellStyle name="Comma 5 3 4 4 4 2" xfId="23112" xr:uid="{E4220ED5-D684-4A30-9E7E-18F0B2B5AABE}"/>
    <cellStyle name="Comma 5 3 4 4 5" xfId="15230" xr:uid="{76E2B525-EE5E-42A1-8BCB-68F91DC6B755}"/>
    <cellStyle name="Comma 5 3 4 4 6" xfId="4690" xr:uid="{0E10B4CB-2D7E-46B2-9017-A1C622D68CE3}"/>
    <cellStyle name="Comma 5 3 4 5" xfId="7319" xr:uid="{FE80B662-D7C6-4478-A109-AB124BBA35D8}"/>
    <cellStyle name="Comma 5 3 4 5 2" xfId="17853" xr:uid="{8CC8C2A9-4F48-4C85-B200-391A58B52476}"/>
    <cellStyle name="Comma 5 3 4 6" xfId="9947" xr:uid="{624A9961-68CD-4A35-A2B5-0AEDACF0A609}"/>
    <cellStyle name="Comma 5 3 4 6 2" xfId="20481" xr:uid="{7F0F6F69-BF40-4C21-88CB-BF826A32604A}"/>
    <cellStyle name="Comma 5 3 4 7" xfId="12574" xr:uid="{4CA3B40E-4321-4F8E-B20A-26C081EC7C65}"/>
    <cellStyle name="Comma 5 3 4 7 2" xfId="23108" xr:uid="{5D353196-A7AA-4F7E-A23D-38398D907E49}"/>
    <cellStyle name="Comma 5 3 4 8" xfId="15226" xr:uid="{87F1387F-18CE-4E94-9339-C82FAAD41A5B}"/>
    <cellStyle name="Comma 5 3 4 9" xfId="4686" xr:uid="{5AF1C75C-A615-4427-A6AE-9314BC0FE743}"/>
    <cellStyle name="Comma 5 3 5" xfId="1959" xr:uid="{00000000-0005-0000-0000-000016080000}"/>
    <cellStyle name="Comma 5 3 5 2" xfId="1960" xr:uid="{00000000-0005-0000-0000-000017080000}"/>
    <cellStyle name="Comma 5 3 5 2 2" xfId="1961" xr:uid="{00000000-0005-0000-0000-000018080000}"/>
    <cellStyle name="Comma 5 3 5 2 2 2" xfId="7326" xr:uid="{35469607-2EEE-4BEA-8026-4C925E1310F5}"/>
    <cellStyle name="Comma 5 3 5 2 2 2 2" xfId="17860" xr:uid="{F9A1EDB4-1253-437D-80EB-CE30B539B0A5}"/>
    <cellStyle name="Comma 5 3 5 2 2 3" xfId="9954" xr:uid="{861E81AA-CD98-4E2E-97A5-C1605537AF25}"/>
    <cellStyle name="Comma 5 3 5 2 2 3 2" xfId="20488" xr:uid="{B3FA6CB7-0EBA-40D5-B836-BE5187B36A5C}"/>
    <cellStyle name="Comma 5 3 5 2 2 4" xfId="12581" xr:uid="{44BEE897-38C4-48E6-94B7-A1FF922A4471}"/>
    <cellStyle name="Comma 5 3 5 2 2 4 2" xfId="23115" xr:uid="{6F433FEF-26F6-4E7A-894E-C87018673707}"/>
    <cellStyle name="Comma 5 3 5 2 2 5" xfId="15233" xr:uid="{D4DFD408-8365-41B9-A2E6-59993EC45342}"/>
    <cellStyle name="Comma 5 3 5 2 2 6" xfId="4693" xr:uid="{A607788A-2525-4A3E-A840-535996B1C093}"/>
    <cellStyle name="Comma 5 3 5 2 3" xfId="7325" xr:uid="{6CA5CE0A-4D3A-4D54-B81B-1F72B24FEB10}"/>
    <cellStyle name="Comma 5 3 5 2 3 2" xfId="17859" xr:uid="{4D0E293A-A54F-443C-81A0-18E85BF8520B}"/>
    <cellStyle name="Comma 5 3 5 2 4" xfId="9953" xr:uid="{E37A2FAD-C29C-45A7-BFD3-F9E88A0A5FEB}"/>
    <cellStyle name="Comma 5 3 5 2 4 2" xfId="20487" xr:uid="{E574699D-82BB-46F6-BE29-ED7E2BF4ED0C}"/>
    <cellStyle name="Comma 5 3 5 2 5" xfId="12580" xr:uid="{87A49824-76CF-49DD-BD34-31D4C4EEB452}"/>
    <cellStyle name="Comma 5 3 5 2 5 2" xfId="23114" xr:uid="{DC659E84-4B01-4C5B-B19F-F2517198F0A0}"/>
    <cellStyle name="Comma 5 3 5 2 6" xfId="15232" xr:uid="{25AEEDA0-3661-41FF-B1F7-EAD724DCCC9B}"/>
    <cellStyle name="Comma 5 3 5 2 7" xfId="4692" xr:uid="{A9BE1ABB-2340-4F8A-BF80-236D68ACB2F7}"/>
    <cellStyle name="Comma 5 3 5 3" xfId="1962" xr:uid="{00000000-0005-0000-0000-000019080000}"/>
    <cellStyle name="Comma 5 3 5 3 2" xfId="7327" xr:uid="{F06672F1-64EA-4F0D-A83B-7C09642D87AB}"/>
    <cellStyle name="Comma 5 3 5 3 2 2" xfId="17861" xr:uid="{2B2A0E76-B414-4E99-BDF1-44C95F119302}"/>
    <cellStyle name="Comma 5 3 5 3 3" xfId="9955" xr:uid="{8259DEF2-6147-4228-A826-80DB94D157E4}"/>
    <cellStyle name="Comma 5 3 5 3 3 2" xfId="20489" xr:uid="{D3D47185-5A5F-4F50-A539-D5741BB5A5D2}"/>
    <cellStyle name="Comma 5 3 5 3 4" xfId="12582" xr:uid="{A4724AEA-DC94-463D-AA7E-A564342C3481}"/>
    <cellStyle name="Comma 5 3 5 3 4 2" xfId="23116" xr:uid="{4407C27F-96E2-4529-8B67-55E745481987}"/>
    <cellStyle name="Comma 5 3 5 3 5" xfId="15234" xr:uid="{4F1126EB-9868-4E28-B914-72C2991B00CB}"/>
    <cellStyle name="Comma 5 3 5 3 6" xfId="4694" xr:uid="{2BF2485F-74AA-4DF3-B3B7-06E828C96798}"/>
    <cellStyle name="Comma 5 3 5 4" xfId="1963" xr:uid="{00000000-0005-0000-0000-00001A080000}"/>
    <cellStyle name="Comma 5 3 5 4 2" xfId="7328" xr:uid="{F20CB8E4-059C-4DDB-81ED-CCB2BB86F3DA}"/>
    <cellStyle name="Comma 5 3 5 4 2 2" xfId="17862" xr:uid="{E9EBC390-6E58-4B11-9859-F4420A44D692}"/>
    <cellStyle name="Comma 5 3 5 4 3" xfId="9956" xr:uid="{461A861C-E7EE-4067-8B4A-641A1A49DC65}"/>
    <cellStyle name="Comma 5 3 5 4 3 2" xfId="20490" xr:uid="{6F3664B7-80DE-45AA-9092-7C522AE738CF}"/>
    <cellStyle name="Comma 5 3 5 4 4" xfId="12583" xr:uid="{F38FD625-78A7-4E81-9F54-D72FC196CC89}"/>
    <cellStyle name="Comma 5 3 5 4 4 2" xfId="23117" xr:uid="{4A45D244-8ACE-4D86-A4E6-9DE78D116C91}"/>
    <cellStyle name="Comma 5 3 5 4 5" xfId="15235" xr:uid="{94985DC9-B614-4C61-9F53-AF9E43E13937}"/>
    <cellStyle name="Comma 5 3 5 4 6" xfId="4695" xr:uid="{999483EB-E6CA-47D4-B02C-CD319EFC3CDE}"/>
    <cellStyle name="Comma 5 3 5 5" xfId="7324" xr:uid="{47A4C049-526F-4B5F-8C0E-1FD0BBA09832}"/>
    <cellStyle name="Comma 5 3 5 5 2" xfId="17858" xr:uid="{3737B680-B46E-48AB-B4B3-314EBF081F84}"/>
    <cellStyle name="Comma 5 3 5 6" xfId="9952" xr:uid="{D1FF0654-F2B9-430D-BA7C-109C4772A2D2}"/>
    <cellStyle name="Comma 5 3 5 6 2" xfId="20486" xr:uid="{0BE48E15-D15B-449A-BDEB-9E392F9F9572}"/>
    <cellStyle name="Comma 5 3 5 7" xfId="12579" xr:uid="{91C7B850-D522-492F-B090-DA20E7B865D4}"/>
    <cellStyle name="Comma 5 3 5 7 2" xfId="23113" xr:uid="{25F05F48-FA5B-47C8-86EF-5CFBB63890C8}"/>
    <cellStyle name="Comma 5 3 5 8" xfId="15231" xr:uid="{DFE22591-1604-4C17-8954-C8660CF4E9EA}"/>
    <cellStyle name="Comma 5 3 5 9" xfId="4691" xr:uid="{9ACD0409-8EB3-4698-83BF-F23AB6BE38F1}"/>
    <cellStyle name="Comma 5 3 6" xfId="1964" xr:uid="{00000000-0005-0000-0000-00001B080000}"/>
    <cellStyle name="Comma 5 3 6 2" xfId="1965" xr:uid="{00000000-0005-0000-0000-00001C080000}"/>
    <cellStyle name="Comma 5 3 6 2 2" xfId="1966" xr:uid="{00000000-0005-0000-0000-00001D080000}"/>
    <cellStyle name="Comma 5 3 6 2 2 2" xfId="7331" xr:uid="{1C2266B2-0708-4182-AF79-C136D0A6ABB9}"/>
    <cellStyle name="Comma 5 3 6 2 2 2 2" xfId="17865" xr:uid="{D8696A18-F4F1-4EDE-86AE-FDE3BA7672DB}"/>
    <cellStyle name="Comma 5 3 6 2 2 3" xfId="9959" xr:uid="{3148AF90-E266-43B1-B58D-3DF15FBB1F33}"/>
    <cellStyle name="Comma 5 3 6 2 2 3 2" xfId="20493" xr:uid="{506F9A5B-86EE-4559-9D29-3AD2E7370943}"/>
    <cellStyle name="Comma 5 3 6 2 2 4" xfId="12586" xr:uid="{510B22A6-E807-45C0-BA3E-DB4BF951C3F8}"/>
    <cellStyle name="Comma 5 3 6 2 2 4 2" xfId="23120" xr:uid="{F8168271-15FA-4F6D-AE76-1A16DBEF4DFF}"/>
    <cellStyle name="Comma 5 3 6 2 2 5" xfId="15238" xr:uid="{383275AE-707C-4DBD-A2E3-8A63A523640A}"/>
    <cellStyle name="Comma 5 3 6 2 2 6" xfId="4698" xr:uid="{473D0986-9494-4AE1-A103-440A9EFC2596}"/>
    <cellStyle name="Comma 5 3 6 2 3" xfId="7330" xr:uid="{8219B0BB-0A8C-43D1-9A72-F610F8E02A7F}"/>
    <cellStyle name="Comma 5 3 6 2 3 2" xfId="17864" xr:uid="{6484B804-C231-4429-98CE-EE14C2518DC4}"/>
    <cellStyle name="Comma 5 3 6 2 4" xfId="9958" xr:uid="{2772406F-406D-44C5-943B-2AF0E386990E}"/>
    <cellStyle name="Comma 5 3 6 2 4 2" xfId="20492" xr:uid="{D9C53A3C-7033-4EEB-9B78-AF5DC78239FD}"/>
    <cellStyle name="Comma 5 3 6 2 5" xfId="12585" xr:uid="{C9D8762E-7EED-4470-BB95-B1D321B085A5}"/>
    <cellStyle name="Comma 5 3 6 2 5 2" xfId="23119" xr:uid="{7E888FC4-5C3E-4E35-852C-C681BD0F51A6}"/>
    <cellStyle name="Comma 5 3 6 2 6" xfId="15237" xr:uid="{45F6B7FA-8247-4808-A6CE-7B5C8C6FE654}"/>
    <cellStyle name="Comma 5 3 6 2 7" xfId="4697" xr:uid="{93B08AE8-A672-4773-8716-153D6DE1A2D6}"/>
    <cellStyle name="Comma 5 3 6 3" xfId="1967" xr:uid="{00000000-0005-0000-0000-00001E080000}"/>
    <cellStyle name="Comma 5 3 6 3 2" xfId="7332" xr:uid="{E149558E-80F0-4044-BDE5-D76A959A5247}"/>
    <cellStyle name="Comma 5 3 6 3 2 2" xfId="17866" xr:uid="{9BDCD8FE-FDF0-43FB-A165-6AD9CAB8E801}"/>
    <cellStyle name="Comma 5 3 6 3 3" xfId="9960" xr:uid="{01B671A4-3408-4142-9FCE-FC817AD03EDF}"/>
    <cellStyle name="Comma 5 3 6 3 3 2" xfId="20494" xr:uid="{791950E7-71CA-4904-973B-9BA5BF84BC0C}"/>
    <cellStyle name="Comma 5 3 6 3 4" xfId="12587" xr:uid="{C9D3438F-283B-48C2-8A40-D6FA22955403}"/>
    <cellStyle name="Comma 5 3 6 3 4 2" xfId="23121" xr:uid="{FE677082-24A4-42D1-AB53-2C3038675933}"/>
    <cellStyle name="Comma 5 3 6 3 5" xfId="15239" xr:uid="{14C5AC97-1C45-4EF6-8EC4-CD7691352F67}"/>
    <cellStyle name="Comma 5 3 6 3 6" xfId="4699" xr:uid="{713A5187-3C96-49B7-BE66-C4CE52222914}"/>
    <cellStyle name="Comma 5 3 6 4" xfId="1968" xr:uid="{00000000-0005-0000-0000-00001F080000}"/>
    <cellStyle name="Comma 5 3 6 4 2" xfId="7333" xr:uid="{7CB2B582-C232-4AC7-B32E-6CFACE502F7E}"/>
    <cellStyle name="Comma 5 3 6 4 2 2" xfId="17867" xr:uid="{B2C7788F-6F78-4DE0-92FB-95C56DDB1BEF}"/>
    <cellStyle name="Comma 5 3 6 4 3" xfId="9961" xr:uid="{BF95E7EC-2632-4EE0-ABF5-FA626DFDDEDD}"/>
    <cellStyle name="Comma 5 3 6 4 3 2" xfId="20495" xr:uid="{D8579DEA-F067-49B0-896D-833024FB9810}"/>
    <cellStyle name="Comma 5 3 6 4 4" xfId="12588" xr:uid="{4CAE6D8F-96C8-4C73-8E58-1688D4DB995D}"/>
    <cellStyle name="Comma 5 3 6 4 4 2" xfId="23122" xr:uid="{9CC1EFBD-4B57-4D42-9777-013921B4CD22}"/>
    <cellStyle name="Comma 5 3 6 4 5" xfId="15240" xr:uid="{F319F4F8-8D90-4A24-B3BF-78582DF0B308}"/>
    <cellStyle name="Comma 5 3 6 4 6" xfId="4700" xr:uid="{3FFCB0F1-72B0-4433-9B9C-380FBCE8BC78}"/>
    <cellStyle name="Comma 5 3 6 5" xfId="7329" xr:uid="{9DAFF93D-246C-4C8D-9D83-2A71F2DFDF8A}"/>
    <cellStyle name="Comma 5 3 6 5 2" xfId="17863" xr:uid="{A54D800F-14D7-4A5E-9E31-A1994732B7CC}"/>
    <cellStyle name="Comma 5 3 6 6" xfId="9957" xr:uid="{7B8E0F8B-4E20-4A02-A149-89278D0352D1}"/>
    <cellStyle name="Comma 5 3 6 6 2" xfId="20491" xr:uid="{722AAB15-D39F-4848-8771-1188A6BD0280}"/>
    <cellStyle name="Comma 5 3 6 7" xfId="12584" xr:uid="{36CA8391-5C63-4E29-8AEE-28D4DA6D1BA6}"/>
    <cellStyle name="Comma 5 3 6 7 2" xfId="23118" xr:uid="{62335DA8-8E69-4FE3-9CA0-CDC7425136CB}"/>
    <cellStyle name="Comma 5 3 6 8" xfId="15236" xr:uid="{4DE14F45-4CD1-424E-946A-FD1CBEB1834C}"/>
    <cellStyle name="Comma 5 3 6 9" xfId="4696" xr:uid="{60F4AD7E-9628-4A17-A8A0-ACC4320DF73B}"/>
    <cellStyle name="Comma 5 3 7" xfId="1969" xr:uid="{00000000-0005-0000-0000-000020080000}"/>
    <cellStyle name="Comma 5 3 7 2" xfId="1970" xr:uid="{00000000-0005-0000-0000-000021080000}"/>
    <cellStyle name="Comma 5 3 7 2 2" xfId="7335" xr:uid="{1384C0DD-5005-470B-A59B-0C2283EB73C4}"/>
    <cellStyle name="Comma 5 3 7 2 2 2" xfId="17869" xr:uid="{F70E485F-2068-448A-876B-50F16A9CCBD2}"/>
    <cellStyle name="Comma 5 3 7 2 3" xfId="9963" xr:uid="{7D1609D3-3315-4098-911B-E495F73760FF}"/>
    <cellStyle name="Comma 5 3 7 2 3 2" xfId="20497" xr:uid="{59D06A44-C4F5-46B9-B5D0-99FB51B0CA1F}"/>
    <cellStyle name="Comma 5 3 7 2 4" xfId="12590" xr:uid="{6A0389B3-105F-48D5-A278-4FAFA64683B6}"/>
    <cellStyle name="Comma 5 3 7 2 4 2" xfId="23124" xr:uid="{70F8D83B-A439-4ED1-9BB8-62E01E6E66C9}"/>
    <cellStyle name="Comma 5 3 7 2 5" xfId="15242" xr:uid="{C7EB01A3-E677-402F-9089-F25C79D1E5A5}"/>
    <cellStyle name="Comma 5 3 7 2 6" xfId="4702" xr:uid="{DA07B71B-5A83-4D6A-AE55-C47A70FB6BC1}"/>
    <cellStyle name="Comma 5 3 7 3" xfId="1971" xr:uid="{00000000-0005-0000-0000-000022080000}"/>
    <cellStyle name="Comma 5 3 7 3 2" xfId="7336" xr:uid="{D1918A70-BB9E-44C0-9DA2-34EF0414F471}"/>
    <cellStyle name="Comma 5 3 7 3 2 2" xfId="17870" xr:uid="{5BB33F3C-C147-402A-ADD5-7AB5E26A6885}"/>
    <cellStyle name="Comma 5 3 7 3 3" xfId="9964" xr:uid="{FA8781CD-E216-4445-9F17-ED5D5218CFBF}"/>
    <cellStyle name="Comma 5 3 7 3 3 2" xfId="20498" xr:uid="{EF3D5EDE-DF94-4232-8325-BB0C1A226A96}"/>
    <cellStyle name="Comma 5 3 7 3 4" xfId="12591" xr:uid="{37AAA963-86EB-4EF6-A026-54B7C86342D0}"/>
    <cellStyle name="Comma 5 3 7 3 4 2" xfId="23125" xr:uid="{8A32E280-6870-4538-8827-922310ECE151}"/>
    <cellStyle name="Comma 5 3 7 3 5" xfId="15243" xr:uid="{FAF20846-6A44-423D-BB9F-6D6B3CBF6E06}"/>
    <cellStyle name="Comma 5 3 7 3 6" xfId="4703" xr:uid="{FA16A5A2-577A-4BAB-9A7B-6356C3EC2883}"/>
    <cellStyle name="Comma 5 3 7 4" xfId="7334" xr:uid="{4A213806-EAC4-4085-A75B-33CFACC70B4E}"/>
    <cellStyle name="Comma 5 3 7 4 2" xfId="17868" xr:uid="{3B38D9D5-2951-4CEB-9516-01BBC1B1D8CF}"/>
    <cellStyle name="Comma 5 3 7 5" xfId="9962" xr:uid="{39FD7DB0-D339-468B-95F6-2BC4F9EE46E5}"/>
    <cellStyle name="Comma 5 3 7 5 2" xfId="20496" xr:uid="{4C5343AB-457B-402F-BF64-7A5F5FCA318E}"/>
    <cellStyle name="Comma 5 3 7 6" xfId="12589" xr:uid="{D1C00FF4-C713-438B-8E83-4E31A87E829B}"/>
    <cellStyle name="Comma 5 3 7 6 2" xfId="23123" xr:uid="{BED3E5FE-B47B-490A-88F1-644B480CF576}"/>
    <cellStyle name="Comma 5 3 7 7" xfId="15241" xr:uid="{B5E14CE7-2DAA-478E-B52B-7B95CE39E59B}"/>
    <cellStyle name="Comma 5 3 7 8" xfId="4701" xr:uid="{74F53555-7EEA-4680-9C74-33DB58410998}"/>
    <cellStyle name="Comma 5 3 8" xfId="1972" xr:uid="{00000000-0005-0000-0000-000023080000}"/>
    <cellStyle name="Comma 5 3 8 2" xfId="1973" xr:uid="{00000000-0005-0000-0000-000024080000}"/>
    <cellStyle name="Comma 5 3 8 2 2" xfId="7338" xr:uid="{7E7CC89B-64D3-4911-84E1-1553EF69AC2F}"/>
    <cellStyle name="Comma 5 3 8 2 2 2" xfId="17872" xr:uid="{6D8B7E7C-81B0-4342-BADD-46ADB1E9C5A1}"/>
    <cellStyle name="Comma 5 3 8 2 3" xfId="9966" xr:uid="{2C330E61-683F-44EE-ABC4-4EA59EA7FE07}"/>
    <cellStyle name="Comma 5 3 8 2 3 2" xfId="20500" xr:uid="{162D15CF-B44D-43CA-9284-92ED7EF76E5A}"/>
    <cellStyle name="Comma 5 3 8 2 4" xfId="12593" xr:uid="{B8641AD8-3784-4EC8-A00C-80C19640E80D}"/>
    <cellStyle name="Comma 5 3 8 2 4 2" xfId="23127" xr:uid="{51103A7F-3556-49F6-9307-D3BDF94181E1}"/>
    <cellStyle name="Comma 5 3 8 2 5" xfId="15245" xr:uid="{96E1AE14-A08E-497F-ABF3-2AD061E289FF}"/>
    <cellStyle name="Comma 5 3 8 2 6" xfId="4705" xr:uid="{D0BC15CE-910B-4095-9F2C-F063B571F481}"/>
    <cellStyle name="Comma 5 3 8 3" xfId="7337" xr:uid="{641AB1B6-EB40-4CE8-9F65-FA54FF189723}"/>
    <cellStyle name="Comma 5 3 8 3 2" xfId="17871" xr:uid="{476B6F84-EEC4-4AC5-8986-8728D904790B}"/>
    <cellStyle name="Comma 5 3 8 4" xfId="9965" xr:uid="{C1728827-ADA0-44A1-98FE-9B1C8926CC5E}"/>
    <cellStyle name="Comma 5 3 8 4 2" xfId="20499" xr:uid="{12511D31-17F9-44C3-8E25-00022DCBFB9F}"/>
    <cellStyle name="Comma 5 3 8 5" xfId="12592" xr:uid="{A58ED86A-D0CA-4080-A89F-91F22BB62E1B}"/>
    <cellStyle name="Comma 5 3 8 5 2" xfId="23126" xr:uid="{D7FFA5CB-5143-4FA9-AF6A-610904051C75}"/>
    <cellStyle name="Comma 5 3 8 6" xfId="15244" xr:uid="{996EBDBB-D8FF-4957-9AF5-791D1ACBC034}"/>
    <cellStyle name="Comma 5 3 8 7" xfId="4704" xr:uid="{31074C16-970C-4EEA-9785-C96AE0CF2275}"/>
    <cellStyle name="Comma 5 3 9" xfId="1974" xr:uid="{00000000-0005-0000-0000-000025080000}"/>
    <cellStyle name="Comma 5 3 9 2" xfId="7339" xr:uid="{210DF919-3371-452F-A973-7727EC0331F8}"/>
    <cellStyle name="Comma 5 3 9 2 2" xfId="17873" xr:uid="{5A87B97B-5DD9-40BE-AD70-D50F3225001B}"/>
    <cellStyle name="Comma 5 3 9 3" xfId="9967" xr:uid="{F5393C41-68DE-4E14-BF4E-F83801F1FC9B}"/>
    <cellStyle name="Comma 5 3 9 3 2" xfId="20501" xr:uid="{25C382D5-47E5-46FE-940D-85888BDA9024}"/>
    <cellStyle name="Comma 5 3 9 4" xfId="12594" xr:uid="{97B8A321-1E15-4DBD-8437-FDE77EA02CAB}"/>
    <cellStyle name="Comma 5 3 9 4 2" xfId="23128" xr:uid="{2633C5DC-6540-4E5A-B1A6-2F3075F3CD78}"/>
    <cellStyle name="Comma 5 3 9 5" xfId="15246" xr:uid="{BD521A43-D860-42CE-998A-2CEBCA5996F5}"/>
    <cellStyle name="Comma 5 3 9 6" xfId="4706" xr:uid="{0AB95A42-675C-4DFF-BBE8-F849E9FEC291}"/>
    <cellStyle name="Comma 5 4" xfId="1975" xr:uid="{00000000-0005-0000-0000-000026080000}"/>
    <cellStyle name="Comma 5 4 10" xfId="1976" xr:uid="{00000000-0005-0000-0000-000027080000}"/>
    <cellStyle name="Comma 5 4 10 2" xfId="7341" xr:uid="{971B87AE-18FC-4FFB-94B6-EA6679A85A69}"/>
    <cellStyle name="Comma 5 4 10 2 2" xfId="17875" xr:uid="{45AF5388-1FC2-49F4-A834-33EB7636DDA8}"/>
    <cellStyle name="Comma 5 4 10 3" xfId="9969" xr:uid="{095FE747-C75C-4503-9EB9-A53E64217068}"/>
    <cellStyle name="Comma 5 4 10 3 2" xfId="20503" xr:uid="{051B0316-9879-431A-B720-2D8FBCCA7EB1}"/>
    <cellStyle name="Comma 5 4 10 4" xfId="12596" xr:uid="{359561CA-C06E-418B-891C-46282B277357}"/>
    <cellStyle name="Comma 5 4 10 4 2" xfId="23130" xr:uid="{B01DA0BA-83F7-4D1E-82E5-498C82366667}"/>
    <cellStyle name="Comma 5 4 10 5" xfId="15248" xr:uid="{BE9D97C3-1CFC-4FAF-876C-FDDE4096D8BF}"/>
    <cellStyle name="Comma 5 4 10 6" xfId="4708" xr:uid="{7C45FBDE-7092-4AE8-AC8F-8C890681166E}"/>
    <cellStyle name="Comma 5 4 11" xfId="7340" xr:uid="{EABA8D86-A380-469E-A2F5-89934B5870E5}"/>
    <cellStyle name="Comma 5 4 11 2" xfId="17874" xr:uid="{8BE8E118-C67F-4DE5-915E-DE9E03AD9E2D}"/>
    <cellStyle name="Comma 5 4 12" xfId="9968" xr:uid="{82D781F0-AE41-4561-AC81-70103FE8E08F}"/>
    <cellStyle name="Comma 5 4 12 2" xfId="20502" xr:uid="{AF6E731A-6E9A-430C-921B-11DD21D19759}"/>
    <cellStyle name="Comma 5 4 13" xfId="12595" xr:uid="{593C5E1F-5452-4F1F-8EE0-E33DB5527B07}"/>
    <cellStyle name="Comma 5 4 13 2" xfId="23129" xr:uid="{3E434548-62DF-4F9E-A2B3-DA23226910C2}"/>
    <cellStyle name="Comma 5 4 14" xfId="15247" xr:uid="{E135290E-C496-49A0-AACC-70A6BFBA6E7B}"/>
    <cellStyle name="Comma 5 4 15" xfId="4707" xr:uid="{62C8E7FF-3EFE-4FD5-8C60-20432EF0CD80}"/>
    <cellStyle name="Comma 5 4 2" xfId="1977" xr:uid="{00000000-0005-0000-0000-000028080000}"/>
    <cellStyle name="Comma 5 4 2 10" xfId="7342" xr:uid="{036A3795-74C9-4BD2-B504-B255EE94AAF8}"/>
    <cellStyle name="Comma 5 4 2 10 2" xfId="17876" xr:uid="{FDB74288-28D8-4F2B-B8E3-3A6A7A6714E2}"/>
    <cellStyle name="Comma 5 4 2 11" xfId="9970" xr:uid="{A4EDFDB8-FA02-4F74-9C8E-9E1CCE49ACE4}"/>
    <cellStyle name="Comma 5 4 2 11 2" xfId="20504" xr:uid="{2827E404-255B-49D7-B1F2-DAB6AA958C44}"/>
    <cellStyle name="Comma 5 4 2 12" xfId="12597" xr:uid="{6425D173-0578-4E60-9D69-71DE5E734858}"/>
    <cellStyle name="Comma 5 4 2 12 2" xfId="23131" xr:uid="{5C753F14-8994-4F6D-A4DB-96674A93C3A4}"/>
    <cellStyle name="Comma 5 4 2 13" xfId="15249" xr:uid="{3AC1A5AA-C4C6-42C8-B507-A211E3E09CED}"/>
    <cellStyle name="Comma 5 4 2 14" xfId="4709" xr:uid="{E7AEA9E0-62E5-4E36-9668-37E463ED68F2}"/>
    <cellStyle name="Comma 5 4 2 2" xfId="1978" xr:uid="{00000000-0005-0000-0000-000029080000}"/>
    <cellStyle name="Comma 5 4 2 2 2" xfId="1979" xr:uid="{00000000-0005-0000-0000-00002A080000}"/>
    <cellStyle name="Comma 5 4 2 2 2 2" xfId="1980" xr:uid="{00000000-0005-0000-0000-00002B080000}"/>
    <cellStyle name="Comma 5 4 2 2 2 2 2" xfId="7345" xr:uid="{DB517F4F-717A-4021-8839-49D7E7E74841}"/>
    <cellStyle name="Comma 5 4 2 2 2 2 2 2" xfId="17879" xr:uid="{E42B7F2E-63AF-4EB2-8FCC-CF04DCC4ED86}"/>
    <cellStyle name="Comma 5 4 2 2 2 2 3" xfId="9973" xr:uid="{EADA508D-E188-4D34-B8B3-F4BC50ACBE12}"/>
    <cellStyle name="Comma 5 4 2 2 2 2 3 2" xfId="20507" xr:uid="{5760C135-466E-4B02-9BA4-1AD0D2D8B20A}"/>
    <cellStyle name="Comma 5 4 2 2 2 2 4" xfId="12600" xr:uid="{718E2332-6136-40C0-859F-7E487F37CBD8}"/>
    <cellStyle name="Comma 5 4 2 2 2 2 4 2" xfId="23134" xr:uid="{09C6A427-F63A-4A20-96E4-6C2917FCFFF3}"/>
    <cellStyle name="Comma 5 4 2 2 2 2 5" xfId="15252" xr:uid="{404F1B8E-E5E0-4027-AF31-0159BA85DFEB}"/>
    <cellStyle name="Comma 5 4 2 2 2 2 6" xfId="4712" xr:uid="{18BAE940-F1CC-47CA-BA8E-3A6BE94D5B77}"/>
    <cellStyle name="Comma 5 4 2 2 2 3" xfId="7344" xr:uid="{91462E2A-558F-4540-81C8-E93AE3C2D3EF}"/>
    <cellStyle name="Comma 5 4 2 2 2 3 2" xfId="17878" xr:uid="{A2027BFD-E23F-41FE-9EFC-470CECE1C4B3}"/>
    <cellStyle name="Comma 5 4 2 2 2 4" xfId="9972" xr:uid="{9E53902D-ADFB-4C10-9DA0-7FC04F931E47}"/>
    <cellStyle name="Comma 5 4 2 2 2 4 2" xfId="20506" xr:uid="{92A04FEF-5E3A-4AE1-B66D-A885C944B13D}"/>
    <cellStyle name="Comma 5 4 2 2 2 5" xfId="12599" xr:uid="{DE637FA6-34D8-437E-9E7A-996CBDC38B3B}"/>
    <cellStyle name="Comma 5 4 2 2 2 5 2" xfId="23133" xr:uid="{817D9FA2-7936-48BE-8D16-DEF2F53D2DCF}"/>
    <cellStyle name="Comma 5 4 2 2 2 6" xfId="15251" xr:uid="{1FCCC264-2589-4236-B491-756A86A70CF3}"/>
    <cellStyle name="Comma 5 4 2 2 2 7" xfId="4711" xr:uid="{68F6BA54-9861-48FE-B298-46857AF1A674}"/>
    <cellStyle name="Comma 5 4 2 2 3" xfId="1981" xr:uid="{00000000-0005-0000-0000-00002C080000}"/>
    <cellStyle name="Comma 5 4 2 2 3 2" xfId="7346" xr:uid="{04E15088-71E4-4243-B173-57182D5CC185}"/>
    <cellStyle name="Comma 5 4 2 2 3 2 2" xfId="17880" xr:uid="{C94D0A39-F825-480F-BF12-11111DD3C18F}"/>
    <cellStyle name="Comma 5 4 2 2 3 3" xfId="9974" xr:uid="{7494513D-6114-4CC2-8559-917A6506E24D}"/>
    <cellStyle name="Comma 5 4 2 2 3 3 2" xfId="20508" xr:uid="{87EEF89E-3C49-4636-9311-2F6A90C6AA5D}"/>
    <cellStyle name="Comma 5 4 2 2 3 4" xfId="12601" xr:uid="{C3F1B00B-7781-47D7-BFDE-9D75C7D590A3}"/>
    <cellStyle name="Comma 5 4 2 2 3 4 2" xfId="23135" xr:uid="{EA1BAE4C-3B98-4F5D-B5A7-1AEE766440E7}"/>
    <cellStyle name="Comma 5 4 2 2 3 5" xfId="15253" xr:uid="{77FC95BC-F505-412E-8FEE-48CAA69E3181}"/>
    <cellStyle name="Comma 5 4 2 2 3 6" xfId="4713" xr:uid="{F941405B-E2F2-46A5-8EF4-5402D0120F36}"/>
    <cellStyle name="Comma 5 4 2 2 4" xfId="1982" xr:uid="{00000000-0005-0000-0000-00002D080000}"/>
    <cellStyle name="Comma 5 4 2 2 4 2" xfId="7347" xr:uid="{B1C96C3C-5031-4FC0-BE99-3D6248436A1D}"/>
    <cellStyle name="Comma 5 4 2 2 4 2 2" xfId="17881" xr:uid="{3311E6F6-C1EA-4FDB-A3DF-ADA603FB20EC}"/>
    <cellStyle name="Comma 5 4 2 2 4 3" xfId="9975" xr:uid="{444F42FA-8603-4941-BA02-681D3474625F}"/>
    <cellStyle name="Comma 5 4 2 2 4 3 2" xfId="20509" xr:uid="{DABD9F6D-4F06-4E80-8D7F-58B8249A7DC0}"/>
    <cellStyle name="Comma 5 4 2 2 4 4" xfId="12602" xr:uid="{7CC2526C-E9BE-4A3D-B34F-963A7BE11FFB}"/>
    <cellStyle name="Comma 5 4 2 2 4 4 2" xfId="23136" xr:uid="{097A929B-417A-440A-84E8-130FC2A30DEF}"/>
    <cellStyle name="Comma 5 4 2 2 4 5" xfId="15254" xr:uid="{BEFACB77-701B-4B2C-8BC4-7D4B8A6CBD6B}"/>
    <cellStyle name="Comma 5 4 2 2 4 6" xfId="4714" xr:uid="{1A7FB3B4-B877-413E-898A-0BE047F09432}"/>
    <cellStyle name="Comma 5 4 2 2 5" xfId="7343" xr:uid="{A40F2803-0A09-4285-A134-DF535CCA3ADB}"/>
    <cellStyle name="Comma 5 4 2 2 5 2" xfId="17877" xr:uid="{D29E4D2C-6C78-468F-B07C-C1EC1899100D}"/>
    <cellStyle name="Comma 5 4 2 2 6" xfId="9971" xr:uid="{089FF863-548C-4C55-85F5-10505550BF46}"/>
    <cellStyle name="Comma 5 4 2 2 6 2" xfId="20505" xr:uid="{90D2ADB3-191C-4953-9238-6B9F82E5AE98}"/>
    <cellStyle name="Comma 5 4 2 2 7" xfId="12598" xr:uid="{F097B7D8-2938-41E0-85FA-8E00B747FA9A}"/>
    <cellStyle name="Comma 5 4 2 2 7 2" xfId="23132" xr:uid="{55A743D1-0FC2-4F23-9CAD-F2ED567338B5}"/>
    <cellStyle name="Comma 5 4 2 2 8" xfId="15250" xr:uid="{E8234E01-CF31-4667-8DDA-D6E5A593FF37}"/>
    <cellStyle name="Comma 5 4 2 2 9" xfId="4710" xr:uid="{38E44205-CC55-459A-8856-D14CA50DC9BA}"/>
    <cellStyle name="Comma 5 4 2 3" xfId="1983" xr:uid="{00000000-0005-0000-0000-00002E080000}"/>
    <cellStyle name="Comma 5 4 2 3 2" xfId="1984" xr:uid="{00000000-0005-0000-0000-00002F080000}"/>
    <cellStyle name="Comma 5 4 2 3 2 2" xfId="1985" xr:uid="{00000000-0005-0000-0000-000030080000}"/>
    <cellStyle name="Comma 5 4 2 3 2 2 2" xfId="7350" xr:uid="{9BCD20A6-4E15-4C9B-84D9-7B534C746C78}"/>
    <cellStyle name="Comma 5 4 2 3 2 2 2 2" xfId="17884" xr:uid="{BB8B0A8A-744E-41DE-AE54-D7C44D19D6BA}"/>
    <cellStyle name="Comma 5 4 2 3 2 2 3" xfId="9978" xr:uid="{71287029-86CB-47BD-B845-3F1A79E6757B}"/>
    <cellStyle name="Comma 5 4 2 3 2 2 3 2" xfId="20512" xr:uid="{C3CE657A-7B22-4C39-A41E-375EBB8736D9}"/>
    <cellStyle name="Comma 5 4 2 3 2 2 4" xfId="12605" xr:uid="{1CFF1F5F-5D3F-4F06-B437-AB4C1A9D0A56}"/>
    <cellStyle name="Comma 5 4 2 3 2 2 4 2" xfId="23139" xr:uid="{2DBBBAE2-5EF4-4D48-A06C-5EC6D1E6F033}"/>
    <cellStyle name="Comma 5 4 2 3 2 2 5" xfId="15257" xr:uid="{21A3E1B1-4B8C-4DF8-AC34-3811FBA84CD8}"/>
    <cellStyle name="Comma 5 4 2 3 2 2 6" xfId="4717" xr:uid="{B95376C1-49BF-4F91-8BB4-4D5CA380E82D}"/>
    <cellStyle name="Comma 5 4 2 3 2 3" xfId="7349" xr:uid="{561AF861-76B2-4493-B4D5-494D5B29550F}"/>
    <cellStyle name="Comma 5 4 2 3 2 3 2" xfId="17883" xr:uid="{BA0052A3-C13A-4DDB-93AD-D9068479B213}"/>
    <cellStyle name="Comma 5 4 2 3 2 4" xfId="9977" xr:uid="{6570BDFB-89DC-47E9-8590-2A211CDBF465}"/>
    <cellStyle name="Comma 5 4 2 3 2 4 2" xfId="20511" xr:uid="{FF92584B-0619-4546-9651-291B7F257E03}"/>
    <cellStyle name="Comma 5 4 2 3 2 5" xfId="12604" xr:uid="{A0D2494F-4871-441D-BF1E-5ED15F050594}"/>
    <cellStyle name="Comma 5 4 2 3 2 5 2" xfId="23138" xr:uid="{55D3DE26-AC53-40EE-A927-25D3D485A71A}"/>
    <cellStyle name="Comma 5 4 2 3 2 6" xfId="15256" xr:uid="{54CF2539-BEB3-46DE-BE25-4074B0537867}"/>
    <cellStyle name="Comma 5 4 2 3 2 7" xfId="4716" xr:uid="{59F74F35-AA78-456B-AA99-9F5DEAF3E921}"/>
    <cellStyle name="Comma 5 4 2 3 3" xfId="1986" xr:uid="{00000000-0005-0000-0000-000031080000}"/>
    <cellStyle name="Comma 5 4 2 3 3 2" xfId="7351" xr:uid="{D10BEB8F-7AA5-4943-847C-CFC01A60CE0C}"/>
    <cellStyle name="Comma 5 4 2 3 3 2 2" xfId="17885" xr:uid="{DE298FB7-2CFB-4F9A-AE06-E81176FCD9CE}"/>
    <cellStyle name="Comma 5 4 2 3 3 3" xfId="9979" xr:uid="{F29114E4-98EC-4A14-8020-2FC0E7D4D5C0}"/>
    <cellStyle name="Comma 5 4 2 3 3 3 2" xfId="20513" xr:uid="{B83ECD93-90A1-4765-859C-A31FA25C40E5}"/>
    <cellStyle name="Comma 5 4 2 3 3 4" xfId="12606" xr:uid="{6F65AD1F-D2B2-41EB-98C6-4A0281776E9A}"/>
    <cellStyle name="Comma 5 4 2 3 3 4 2" xfId="23140" xr:uid="{65C16E07-3CB7-41E1-AFF8-DDC26B1967AC}"/>
    <cellStyle name="Comma 5 4 2 3 3 5" xfId="15258" xr:uid="{1A0F6D7A-5AC7-4D01-AC9A-F6ED7DAC3CC8}"/>
    <cellStyle name="Comma 5 4 2 3 3 6" xfId="4718" xr:uid="{B45D3E80-1C35-42E6-B758-7A498FA64B54}"/>
    <cellStyle name="Comma 5 4 2 3 4" xfId="1987" xr:uid="{00000000-0005-0000-0000-000032080000}"/>
    <cellStyle name="Comma 5 4 2 3 4 2" xfId="7352" xr:uid="{CF779AE9-BB85-4D85-AB2A-972616FEAFC8}"/>
    <cellStyle name="Comma 5 4 2 3 4 2 2" xfId="17886" xr:uid="{21136407-984E-4825-BDC7-EB5BAF75E558}"/>
    <cellStyle name="Comma 5 4 2 3 4 3" xfId="9980" xr:uid="{ECBDC6D1-ECBD-497F-8494-8DC24CA7A109}"/>
    <cellStyle name="Comma 5 4 2 3 4 3 2" xfId="20514" xr:uid="{67ED3648-5CEA-4F78-BC5C-F1AEE00DC1B1}"/>
    <cellStyle name="Comma 5 4 2 3 4 4" xfId="12607" xr:uid="{BBEDA8AA-76E0-44E2-951F-E5B14C7780D8}"/>
    <cellStyle name="Comma 5 4 2 3 4 4 2" xfId="23141" xr:uid="{20CDAFA9-FB39-40C2-8B98-2B5285C69B0B}"/>
    <cellStyle name="Comma 5 4 2 3 4 5" xfId="15259" xr:uid="{F33B2A82-2962-4DCF-A102-00EB908CD5CE}"/>
    <cellStyle name="Comma 5 4 2 3 4 6" xfId="4719" xr:uid="{785DB4D4-4137-44A2-8072-F89BA9A57B5C}"/>
    <cellStyle name="Comma 5 4 2 3 5" xfId="7348" xr:uid="{0BD49A1A-CBCD-4BFC-A363-A787F89C65B3}"/>
    <cellStyle name="Comma 5 4 2 3 5 2" xfId="17882" xr:uid="{8AC93884-0322-4162-A639-935A3256D96E}"/>
    <cellStyle name="Comma 5 4 2 3 6" xfId="9976" xr:uid="{D664F0CC-4415-4851-AF85-19E9ECE0392F}"/>
    <cellStyle name="Comma 5 4 2 3 6 2" xfId="20510" xr:uid="{81AFFE51-E026-4FFE-9170-3B54BCF3EF3F}"/>
    <cellStyle name="Comma 5 4 2 3 7" xfId="12603" xr:uid="{02C9A6F3-75C6-4099-B757-617F9DFD3A99}"/>
    <cellStyle name="Comma 5 4 2 3 7 2" xfId="23137" xr:uid="{751EEA15-739C-432D-B4D1-97975A4BB592}"/>
    <cellStyle name="Comma 5 4 2 3 8" xfId="15255" xr:uid="{B5F559A6-DB85-4797-98B0-74C0B97E6E5D}"/>
    <cellStyle name="Comma 5 4 2 3 9" xfId="4715" xr:uid="{976C501D-C101-40AB-A1F4-F2BA330F791D}"/>
    <cellStyle name="Comma 5 4 2 4" xfId="1988" xr:uid="{00000000-0005-0000-0000-000033080000}"/>
    <cellStyle name="Comma 5 4 2 4 2" xfId="1989" xr:uid="{00000000-0005-0000-0000-000034080000}"/>
    <cellStyle name="Comma 5 4 2 4 2 2" xfId="1990" xr:uid="{00000000-0005-0000-0000-000035080000}"/>
    <cellStyle name="Comma 5 4 2 4 2 2 2" xfId="7355" xr:uid="{5912247C-9C98-452C-93C7-D4F66F098449}"/>
    <cellStyle name="Comma 5 4 2 4 2 2 2 2" xfId="17889" xr:uid="{6EBACBF3-D938-4E0E-9842-314FEBE5DA20}"/>
    <cellStyle name="Comma 5 4 2 4 2 2 3" xfId="9983" xr:uid="{0D8698AD-07FD-4DBC-8C6C-8A443DED81D1}"/>
    <cellStyle name="Comma 5 4 2 4 2 2 3 2" xfId="20517" xr:uid="{68C53895-6A39-4471-A859-620B3E917C6D}"/>
    <cellStyle name="Comma 5 4 2 4 2 2 4" xfId="12610" xr:uid="{74BCEC87-81B6-4FE0-A75F-CF26D597A65A}"/>
    <cellStyle name="Comma 5 4 2 4 2 2 4 2" xfId="23144" xr:uid="{9DA0DC2F-7E27-4479-B82D-D526071ADA39}"/>
    <cellStyle name="Comma 5 4 2 4 2 2 5" xfId="15262" xr:uid="{99BA9A6A-44E4-4E80-BDD2-CA557516895C}"/>
    <cellStyle name="Comma 5 4 2 4 2 2 6" xfId="4722" xr:uid="{343033FE-BDFF-423F-8CB2-A44630BAD8D6}"/>
    <cellStyle name="Comma 5 4 2 4 2 3" xfId="7354" xr:uid="{EC04A5A3-8E13-4A0D-9B7D-927AF15030CD}"/>
    <cellStyle name="Comma 5 4 2 4 2 3 2" xfId="17888" xr:uid="{BF31F3B4-E924-4B2C-8A46-BC9A8CB2E8FA}"/>
    <cellStyle name="Comma 5 4 2 4 2 4" xfId="9982" xr:uid="{FF5C6C31-82DC-4124-A211-84E885413D1F}"/>
    <cellStyle name="Comma 5 4 2 4 2 4 2" xfId="20516" xr:uid="{2BC0334D-5FCD-4624-9FB9-27DA75D36444}"/>
    <cellStyle name="Comma 5 4 2 4 2 5" xfId="12609" xr:uid="{FC611D02-7C9F-4FE1-B599-9ADD31C0F270}"/>
    <cellStyle name="Comma 5 4 2 4 2 5 2" xfId="23143" xr:uid="{AF266998-36E1-4DC6-88CE-C35F3AEAB7B9}"/>
    <cellStyle name="Comma 5 4 2 4 2 6" xfId="15261" xr:uid="{630F3266-7D13-4613-81E8-6053A2E8D972}"/>
    <cellStyle name="Comma 5 4 2 4 2 7" xfId="4721" xr:uid="{ACC7C454-478C-48BF-B0BD-AEBDC56B9AF9}"/>
    <cellStyle name="Comma 5 4 2 4 3" xfId="1991" xr:uid="{00000000-0005-0000-0000-000036080000}"/>
    <cellStyle name="Comma 5 4 2 4 3 2" xfId="7356" xr:uid="{AAB2F823-E724-448A-BA1E-1C5A533E5244}"/>
    <cellStyle name="Comma 5 4 2 4 3 2 2" xfId="17890" xr:uid="{9F708C8D-431B-43E7-A836-552B7F712553}"/>
    <cellStyle name="Comma 5 4 2 4 3 3" xfId="9984" xr:uid="{B24577B3-3572-4854-94D6-82119FA3D0B2}"/>
    <cellStyle name="Comma 5 4 2 4 3 3 2" xfId="20518" xr:uid="{54A26D8F-77DC-4065-957E-68CD468E6169}"/>
    <cellStyle name="Comma 5 4 2 4 3 4" xfId="12611" xr:uid="{CA2A8934-B973-49D8-92CB-33EA8CB87EDB}"/>
    <cellStyle name="Comma 5 4 2 4 3 4 2" xfId="23145" xr:uid="{CF9A7CDE-F24C-4E02-A9D5-B59866A8DD77}"/>
    <cellStyle name="Comma 5 4 2 4 3 5" xfId="15263" xr:uid="{FE30815A-4495-4865-A9DF-BD8FEB62CF0F}"/>
    <cellStyle name="Comma 5 4 2 4 3 6" xfId="4723" xr:uid="{477E3DCA-44F1-466E-B8D6-99246F58F571}"/>
    <cellStyle name="Comma 5 4 2 4 4" xfId="1992" xr:uid="{00000000-0005-0000-0000-000037080000}"/>
    <cellStyle name="Comma 5 4 2 4 4 2" xfId="7357" xr:uid="{2B5D41D4-03E5-4A15-882A-4A3802ED12BB}"/>
    <cellStyle name="Comma 5 4 2 4 4 2 2" xfId="17891" xr:uid="{B0482F89-FA87-4A34-81B9-B7E358945A3A}"/>
    <cellStyle name="Comma 5 4 2 4 4 3" xfId="9985" xr:uid="{8F4D729E-B942-46A5-9054-526BF7CCFD56}"/>
    <cellStyle name="Comma 5 4 2 4 4 3 2" xfId="20519" xr:uid="{CA66AB15-D3BF-4A49-8CDD-8D6851ED0890}"/>
    <cellStyle name="Comma 5 4 2 4 4 4" xfId="12612" xr:uid="{00F5BABB-2F58-4B31-A136-47A371EF3750}"/>
    <cellStyle name="Comma 5 4 2 4 4 4 2" xfId="23146" xr:uid="{F43524F1-A38E-400B-BCA1-FCEADCF92D7E}"/>
    <cellStyle name="Comma 5 4 2 4 4 5" xfId="15264" xr:uid="{751BFE30-8D1F-494F-9929-6CB51F2CA6D5}"/>
    <cellStyle name="Comma 5 4 2 4 4 6" xfId="4724" xr:uid="{6EF5388F-2538-4F5E-BD10-00849C4C45DF}"/>
    <cellStyle name="Comma 5 4 2 4 5" xfId="7353" xr:uid="{AC980DB4-2D98-4010-A351-3C3F633413F2}"/>
    <cellStyle name="Comma 5 4 2 4 5 2" xfId="17887" xr:uid="{244666BD-14DE-4DD1-9C60-E3F100496E1D}"/>
    <cellStyle name="Comma 5 4 2 4 6" xfId="9981" xr:uid="{38349C63-4B6F-493C-BDC8-D3C6010AD988}"/>
    <cellStyle name="Comma 5 4 2 4 6 2" xfId="20515" xr:uid="{025A3399-DFB3-4710-8BAE-57CCE58F8885}"/>
    <cellStyle name="Comma 5 4 2 4 7" xfId="12608" xr:uid="{84CEEAB4-C711-4272-BC8C-605AE631395D}"/>
    <cellStyle name="Comma 5 4 2 4 7 2" xfId="23142" xr:uid="{0AC42E60-D860-472D-A58B-8B4D7E3F5EB1}"/>
    <cellStyle name="Comma 5 4 2 4 8" xfId="15260" xr:uid="{E3FAD855-D320-4F87-B83E-230D99A6B093}"/>
    <cellStyle name="Comma 5 4 2 4 9" xfId="4720" xr:uid="{5B108942-A83F-40B0-8672-EC3043F24D72}"/>
    <cellStyle name="Comma 5 4 2 5" xfId="1993" xr:uid="{00000000-0005-0000-0000-000038080000}"/>
    <cellStyle name="Comma 5 4 2 5 2" xfId="1994" xr:uid="{00000000-0005-0000-0000-000039080000}"/>
    <cellStyle name="Comma 5 4 2 5 2 2" xfId="1995" xr:uid="{00000000-0005-0000-0000-00003A080000}"/>
    <cellStyle name="Comma 5 4 2 5 2 2 2" xfId="7360" xr:uid="{D17893BD-B85D-4D40-ABF0-73F3BA39399E}"/>
    <cellStyle name="Comma 5 4 2 5 2 2 2 2" xfId="17894" xr:uid="{D23227F4-D203-45CC-A31D-114924D726C7}"/>
    <cellStyle name="Comma 5 4 2 5 2 2 3" xfId="9988" xr:uid="{6F8E3BEC-33D2-4C09-80CC-0E2781257091}"/>
    <cellStyle name="Comma 5 4 2 5 2 2 3 2" xfId="20522" xr:uid="{DE3A4ED9-29C7-494A-AC1A-64C4E9F5893E}"/>
    <cellStyle name="Comma 5 4 2 5 2 2 4" xfId="12615" xr:uid="{3621C52E-6F07-413B-B286-CC6F76C16DDA}"/>
    <cellStyle name="Comma 5 4 2 5 2 2 4 2" xfId="23149" xr:uid="{45FB9573-A337-4493-8662-C5357E8E5ED1}"/>
    <cellStyle name="Comma 5 4 2 5 2 2 5" xfId="15267" xr:uid="{8DA5CFB3-88C3-47B4-A696-7DC1454174CF}"/>
    <cellStyle name="Comma 5 4 2 5 2 2 6" xfId="4727" xr:uid="{FEF39ED7-9535-4A90-A0B1-2BF4688F85AC}"/>
    <cellStyle name="Comma 5 4 2 5 2 3" xfId="7359" xr:uid="{39BD9A7A-F5FA-4890-AA37-BCAACED26285}"/>
    <cellStyle name="Comma 5 4 2 5 2 3 2" xfId="17893" xr:uid="{7927982E-C480-4E3A-A4BA-9232D7414F97}"/>
    <cellStyle name="Comma 5 4 2 5 2 4" xfId="9987" xr:uid="{E9445ACF-760A-462C-9610-3446ECD81773}"/>
    <cellStyle name="Comma 5 4 2 5 2 4 2" xfId="20521" xr:uid="{5A49A3B6-4B3D-4B1F-A78D-879B0C21E9E4}"/>
    <cellStyle name="Comma 5 4 2 5 2 5" xfId="12614" xr:uid="{72B2DB57-6976-43E1-8EEB-55D5D0F6D742}"/>
    <cellStyle name="Comma 5 4 2 5 2 5 2" xfId="23148" xr:uid="{D9AAF4F3-07C7-4009-94E7-CDA113A5C942}"/>
    <cellStyle name="Comma 5 4 2 5 2 6" xfId="15266" xr:uid="{3A6BD035-227D-4AAD-BBC6-AF1B7BC90BE8}"/>
    <cellStyle name="Comma 5 4 2 5 2 7" xfId="4726" xr:uid="{E8909832-49A1-42EF-9E47-51BCB7F71DB1}"/>
    <cellStyle name="Comma 5 4 2 5 3" xfId="1996" xr:uid="{00000000-0005-0000-0000-00003B080000}"/>
    <cellStyle name="Comma 5 4 2 5 3 2" xfId="7361" xr:uid="{7E839E0E-FDBE-44D9-99F9-8EB2852BB9D1}"/>
    <cellStyle name="Comma 5 4 2 5 3 2 2" xfId="17895" xr:uid="{7F7283D0-581C-47CD-B167-F5B068E20F1F}"/>
    <cellStyle name="Comma 5 4 2 5 3 3" xfId="9989" xr:uid="{BDA3423C-A76B-4F99-804C-4362CAF16A29}"/>
    <cellStyle name="Comma 5 4 2 5 3 3 2" xfId="20523" xr:uid="{E66C00A6-DAE9-43C2-8BA9-59670F2D692D}"/>
    <cellStyle name="Comma 5 4 2 5 3 4" xfId="12616" xr:uid="{BF5FA865-BB84-4250-BEF9-E5FD4D990A83}"/>
    <cellStyle name="Comma 5 4 2 5 3 4 2" xfId="23150" xr:uid="{E4EDC210-B1C9-41DC-8C09-0876E528AEAA}"/>
    <cellStyle name="Comma 5 4 2 5 3 5" xfId="15268" xr:uid="{24A94AB0-68CE-4150-8CDE-71431CD99D6F}"/>
    <cellStyle name="Comma 5 4 2 5 3 6" xfId="4728" xr:uid="{9F9D1D8E-1065-4CDB-B421-7ADD3ACB9B8D}"/>
    <cellStyle name="Comma 5 4 2 5 4" xfId="1997" xr:uid="{00000000-0005-0000-0000-00003C080000}"/>
    <cellStyle name="Comma 5 4 2 5 4 2" xfId="7362" xr:uid="{DC1247F3-2B20-4FB2-AE1C-88A7740E5957}"/>
    <cellStyle name="Comma 5 4 2 5 4 2 2" xfId="17896" xr:uid="{5BF207EA-1DBF-4010-8784-CCC7AF8D6CC5}"/>
    <cellStyle name="Comma 5 4 2 5 4 3" xfId="9990" xr:uid="{29A8BF8A-1B49-410F-ABFA-A4B68E285269}"/>
    <cellStyle name="Comma 5 4 2 5 4 3 2" xfId="20524" xr:uid="{DDAA194B-362B-4848-9CDE-3D6C14761EE1}"/>
    <cellStyle name="Comma 5 4 2 5 4 4" xfId="12617" xr:uid="{FE3441F3-5BA3-43F9-BEFE-79238009A939}"/>
    <cellStyle name="Comma 5 4 2 5 4 4 2" xfId="23151" xr:uid="{B098FE04-538E-466A-BD6E-50948094D813}"/>
    <cellStyle name="Comma 5 4 2 5 4 5" xfId="15269" xr:uid="{D65A23D9-CBDB-4801-9022-DF6A7E763804}"/>
    <cellStyle name="Comma 5 4 2 5 4 6" xfId="4729" xr:uid="{2A3C2A78-3F83-4E66-8917-D3B1582FD309}"/>
    <cellStyle name="Comma 5 4 2 5 5" xfId="7358" xr:uid="{5A578252-460C-40D8-A523-C7DCD8B41DF4}"/>
    <cellStyle name="Comma 5 4 2 5 5 2" xfId="17892" xr:uid="{EE99EFC0-20B8-434F-9F92-9B8F3749AC48}"/>
    <cellStyle name="Comma 5 4 2 5 6" xfId="9986" xr:uid="{60BBC486-E621-43B3-99DC-47C183B9501E}"/>
    <cellStyle name="Comma 5 4 2 5 6 2" xfId="20520" xr:uid="{3181DAF3-BA40-4057-8094-232C1D3A0659}"/>
    <cellStyle name="Comma 5 4 2 5 7" xfId="12613" xr:uid="{859EB569-A99F-4133-BC7B-CC27DD43DCF0}"/>
    <cellStyle name="Comma 5 4 2 5 7 2" xfId="23147" xr:uid="{AE9907CC-4014-4F0F-9AA0-7D2701929C5C}"/>
    <cellStyle name="Comma 5 4 2 5 8" xfId="15265" xr:uid="{C25DF3D7-3E41-41F3-B8CB-58FA912032AD}"/>
    <cellStyle name="Comma 5 4 2 5 9" xfId="4725" xr:uid="{DB8C613C-EB92-4521-8947-30450C5F3A48}"/>
    <cellStyle name="Comma 5 4 2 6" xfId="1998" xr:uid="{00000000-0005-0000-0000-00003D080000}"/>
    <cellStyle name="Comma 5 4 2 6 2" xfId="1999" xr:uid="{00000000-0005-0000-0000-00003E080000}"/>
    <cellStyle name="Comma 5 4 2 6 2 2" xfId="7364" xr:uid="{3A4537E0-A58A-4744-A224-4FD33953B761}"/>
    <cellStyle name="Comma 5 4 2 6 2 2 2" xfId="17898" xr:uid="{F09CBF65-03BB-489D-AD4F-2C22D1EAFB43}"/>
    <cellStyle name="Comma 5 4 2 6 2 3" xfId="9992" xr:uid="{7101BC0D-00AB-4D2F-A96F-E0E8A617F015}"/>
    <cellStyle name="Comma 5 4 2 6 2 3 2" xfId="20526" xr:uid="{782A43D0-F6EC-4249-9A2F-4A77FA3FFA5E}"/>
    <cellStyle name="Comma 5 4 2 6 2 4" xfId="12619" xr:uid="{07B529A5-F911-46F7-9A42-E1FEA6969729}"/>
    <cellStyle name="Comma 5 4 2 6 2 4 2" xfId="23153" xr:uid="{E7C0226E-173C-4B83-A43E-3252815E2E59}"/>
    <cellStyle name="Comma 5 4 2 6 2 5" xfId="15271" xr:uid="{00865432-4E67-4980-B512-FA27ED8D3E9F}"/>
    <cellStyle name="Comma 5 4 2 6 2 6" xfId="4731" xr:uid="{2D92DDB0-09D0-4142-9F23-D6FA1CFD25D1}"/>
    <cellStyle name="Comma 5 4 2 6 3" xfId="2000" xr:uid="{00000000-0005-0000-0000-00003F080000}"/>
    <cellStyle name="Comma 5 4 2 6 3 2" xfId="7365" xr:uid="{9D4A78B5-B1A3-4C42-B61D-C4231790AC44}"/>
    <cellStyle name="Comma 5 4 2 6 3 2 2" xfId="17899" xr:uid="{4FEB121B-F2AC-4B85-85F5-DC86A3CE12B4}"/>
    <cellStyle name="Comma 5 4 2 6 3 3" xfId="9993" xr:uid="{8719EBAD-AA48-408C-A413-B54AB968F302}"/>
    <cellStyle name="Comma 5 4 2 6 3 3 2" xfId="20527" xr:uid="{FAB0C2BE-CB33-4C4D-B0FE-C66485A766C5}"/>
    <cellStyle name="Comma 5 4 2 6 3 4" xfId="12620" xr:uid="{B49DF31A-AC52-4C08-9705-AACDD6325259}"/>
    <cellStyle name="Comma 5 4 2 6 3 4 2" xfId="23154" xr:uid="{5F03409E-5ADC-4669-90BD-DADFE149B9B9}"/>
    <cellStyle name="Comma 5 4 2 6 3 5" xfId="15272" xr:uid="{CFFC24F3-D4F4-4140-BBE1-854271B359EE}"/>
    <cellStyle name="Comma 5 4 2 6 3 6" xfId="4732" xr:uid="{EDDC510A-6433-4579-BA57-587C7769B1B9}"/>
    <cellStyle name="Comma 5 4 2 6 4" xfId="7363" xr:uid="{A7D985C3-B79F-4C39-9B2C-FD46D57425DA}"/>
    <cellStyle name="Comma 5 4 2 6 4 2" xfId="17897" xr:uid="{8450AE4D-1F03-4F57-913D-87FCCACD8897}"/>
    <cellStyle name="Comma 5 4 2 6 5" xfId="9991" xr:uid="{602AE273-B6EA-4B0E-8F2E-D752A5460043}"/>
    <cellStyle name="Comma 5 4 2 6 5 2" xfId="20525" xr:uid="{B7A1F681-913E-4F23-941E-8D890849ADB8}"/>
    <cellStyle name="Comma 5 4 2 6 6" xfId="12618" xr:uid="{50C1CBB0-743F-4A25-8E4E-9A4EDC637DDA}"/>
    <cellStyle name="Comma 5 4 2 6 6 2" xfId="23152" xr:uid="{2D2F9871-6CA0-4E7C-A815-B8BD835BFD65}"/>
    <cellStyle name="Comma 5 4 2 6 7" xfId="15270" xr:uid="{4A65A6A2-F32F-43E9-AA5C-915810CD0391}"/>
    <cellStyle name="Comma 5 4 2 6 8" xfId="4730" xr:uid="{E791B40E-24FA-46DD-849D-625FDA8CDDEB}"/>
    <cellStyle name="Comma 5 4 2 7" xfId="2001" xr:uid="{00000000-0005-0000-0000-000040080000}"/>
    <cellStyle name="Comma 5 4 2 7 2" xfId="2002" xr:uid="{00000000-0005-0000-0000-000041080000}"/>
    <cellStyle name="Comma 5 4 2 7 2 2" xfId="7367" xr:uid="{CEB0D8FD-0FB4-40F1-B7B0-921AE572AD6D}"/>
    <cellStyle name="Comma 5 4 2 7 2 2 2" xfId="17901" xr:uid="{F16D8638-DAAF-401F-A2C1-237890329CC7}"/>
    <cellStyle name="Comma 5 4 2 7 2 3" xfId="9995" xr:uid="{C306CDEF-CE9A-42DB-92CC-8757D43962F5}"/>
    <cellStyle name="Comma 5 4 2 7 2 3 2" xfId="20529" xr:uid="{8F8A29AE-E1DC-459A-8B51-95C7B7C95DA5}"/>
    <cellStyle name="Comma 5 4 2 7 2 4" xfId="12622" xr:uid="{6E3D6B16-CF53-4442-A0B2-43A67A82D8FB}"/>
    <cellStyle name="Comma 5 4 2 7 2 4 2" xfId="23156" xr:uid="{4BD29F14-6CE1-4FFC-A98D-DD8048D6E3E0}"/>
    <cellStyle name="Comma 5 4 2 7 2 5" xfId="15274" xr:uid="{7C64E08A-00B2-4D23-AF80-6DE5716CD62E}"/>
    <cellStyle name="Comma 5 4 2 7 2 6" xfId="4734" xr:uid="{7E71ACDB-A853-460B-A05C-1A5225F1710C}"/>
    <cellStyle name="Comma 5 4 2 7 3" xfId="7366" xr:uid="{AD9F02BF-0A50-4E94-94BF-ED9B354EA12B}"/>
    <cellStyle name="Comma 5 4 2 7 3 2" xfId="17900" xr:uid="{E3FEF709-0CCA-4E5A-A4A0-9C0C2BE7001A}"/>
    <cellStyle name="Comma 5 4 2 7 4" xfId="9994" xr:uid="{D76AE2CD-17B2-439B-B9C3-A43997D44924}"/>
    <cellStyle name="Comma 5 4 2 7 4 2" xfId="20528" xr:uid="{E29014D0-D6F7-4D6E-A878-126CAC1B6E8F}"/>
    <cellStyle name="Comma 5 4 2 7 5" xfId="12621" xr:uid="{96CBE5C3-DD78-4647-B827-0CCC32EF010E}"/>
    <cellStyle name="Comma 5 4 2 7 5 2" xfId="23155" xr:uid="{308E0598-B5D2-4587-BF8E-D25EAB1465A7}"/>
    <cellStyle name="Comma 5 4 2 7 6" xfId="15273" xr:uid="{14827E2A-AA41-42FA-A7AB-FAADD6872AEE}"/>
    <cellStyle name="Comma 5 4 2 7 7" xfId="4733" xr:uid="{F93263F9-F516-4FFB-B635-25A5F2A6340A}"/>
    <cellStyle name="Comma 5 4 2 8" xfId="2003" xr:uid="{00000000-0005-0000-0000-000042080000}"/>
    <cellStyle name="Comma 5 4 2 8 2" xfId="7368" xr:uid="{45772731-08A1-40C8-BB34-7184A01984A4}"/>
    <cellStyle name="Comma 5 4 2 8 2 2" xfId="17902" xr:uid="{BC584F60-D01D-4DFB-AA43-360C38F214E8}"/>
    <cellStyle name="Comma 5 4 2 8 3" xfId="9996" xr:uid="{B682BB5C-2DED-4169-B65F-B96D1E7D62FF}"/>
    <cellStyle name="Comma 5 4 2 8 3 2" xfId="20530" xr:uid="{C93FCDD6-A9CF-4136-A87D-70B06139C12E}"/>
    <cellStyle name="Comma 5 4 2 8 4" xfId="12623" xr:uid="{FF19E9F0-0A56-492D-94A5-BE8253857E7C}"/>
    <cellStyle name="Comma 5 4 2 8 4 2" xfId="23157" xr:uid="{B4BC109A-12E0-4F8F-AA4D-6643D7DC8897}"/>
    <cellStyle name="Comma 5 4 2 8 5" xfId="15275" xr:uid="{268EFCEC-9432-4304-AF26-A845CAFCE2F9}"/>
    <cellStyle name="Comma 5 4 2 8 6" xfId="4735" xr:uid="{DB1CAED5-AD80-4E04-A17E-6BBDD93C60A7}"/>
    <cellStyle name="Comma 5 4 2 9" xfId="2004" xr:uid="{00000000-0005-0000-0000-000043080000}"/>
    <cellStyle name="Comma 5 4 2 9 2" xfId="7369" xr:uid="{A7FAFC79-D52F-4149-B3FA-45F3B286AED8}"/>
    <cellStyle name="Comma 5 4 2 9 2 2" xfId="17903" xr:uid="{B48DA055-F75E-4C28-82CB-B2E8B7ADCDD7}"/>
    <cellStyle name="Comma 5 4 2 9 3" xfId="9997" xr:uid="{8E57A782-60D0-41A2-88D6-04550A79D915}"/>
    <cellStyle name="Comma 5 4 2 9 3 2" xfId="20531" xr:uid="{DA0F7CDD-5398-438A-9227-034232BF9E9A}"/>
    <cellStyle name="Comma 5 4 2 9 4" xfId="12624" xr:uid="{F6FD12D6-91CC-42FA-991E-26099489EBB9}"/>
    <cellStyle name="Comma 5 4 2 9 4 2" xfId="23158" xr:uid="{CF4DFA68-F684-40AA-AF19-1EE316E7A332}"/>
    <cellStyle name="Comma 5 4 2 9 5" xfId="15276" xr:uid="{8C3BC08D-2D63-422C-9301-B9462832306A}"/>
    <cellStyle name="Comma 5 4 2 9 6" xfId="4736" xr:uid="{A2EC2CED-C32A-4878-B29D-891F438E0DF6}"/>
    <cellStyle name="Comma 5 4 3" xfId="2005" xr:uid="{00000000-0005-0000-0000-000044080000}"/>
    <cellStyle name="Comma 5 4 3 2" xfId="2006" xr:uid="{00000000-0005-0000-0000-000045080000}"/>
    <cellStyle name="Comma 5 4 3 2 2" xfId="2007" xr:uid="{00000000-0005-0000-0000-000046080000}"/>
    <cellStyle name="Comma 5 4 3 2 2 2" xfId="7372" xr:uid="{600BD96D-BC8C-469E-B22A-C35B4C8A5EA5}"/>
    <cellStyle name="Comma 5 4 3 2 2 2 2" xfId="17906" xr:uid="{8C70D1F7-6CA8-4370-A0AD-32907C19C009}"/>
    <cellStyle name="Comma 5 4 3 2 2 3" xfId="10000" xr:uid="{C937D83A-8DAA-4CA9-BB58-E8AAEE24A9BC}"/>
    <cellStyle name="Comma 5 4 3 2 2 3 2" xfId="20534" xr:uid="{4B112ACC-A221-447B-920A-F1266599D750}"/>
    <cellStyle name="Comma 5 4 3 2 2 4" xfId="12627" xr:uid="{C3B41906-90A1-49BE-9489-3B32F1EE4DD2}"/>
    <cellStyle name="Comma 5 4 3 2 2 4 2" xfId="23161" xr:uid="{B432B731-F40B-4359-9864-26C54553176A}"/>
    <cellStyle name="Comma 5 4 3 2 2 5" xfId="15279" xr:uid="{002B566C-3BAA-4438-920B-6EE34FDBC197}"/>
    <cellStyle name="Comma 5 4 3 2 2 6" xfId="4739" xr:uid="{44515252-C7F5-4BA8-8BF5-20070C511B61}"/>
    <cellStyle name="Comma 5 4 3 2 3" xfId="7371" xr:uid="{BC163F7C-862D-40D6-89BC-7815298B4C0F}"/>
    <cellStyle name="Comma 5 4 3 2 3 2" xfId="17905" xr:uid="{557F6C47-4A45-44A8-B315-A1CAC438408C}"/>
    <cellStyle name="Comma 5 4 3 2 4" xfId="9999" xr:uid="{AA95E51C-7E33-4FC2-8915-FB7C1257B6B4}"/>
    <cellStyle name="Comma 5 4 3 2 4 2" xfId="20533" xr:uid="{0447CB22-3DA5-4D39-8DB3-F770827688D0}"/>
    <cellStyle name="Comma 5 4 3 2 5" xfId="12626" xr:uid="{624B02A7-100D-4D1C-B69C-0559FAF00ADC}"/>
    <cellStyle name="Comma 5 4 3 2 5 2" xfId="23160" xr:uid="{0BF08528-EBFC-41F3-8D86-239672256B42}"/>
    <cellStyle name="Comma 5 4 3 2 6" xfId="15278" xr:uid="{D6400EED-2B8B-4150-A7A9-6F776C1FC31A}"/>
    <cellStyle name="Comma 5 4 3 2 7" xfId="4738" xr:uid="{02F6387F-EE03-4D38-8C0D-C6C21C2AB312}"/>
    <cellStyle name="Comma 5 4 3 3" xfId="2008" xr:uid="{00000000-0005-0000-0000-000047080000}"/>
    <cellStyle name="Comma 5 4 3 3 2" xfId="7373" xr:uid="{E62AA84B-89F9-4A73-9DC3-A1289D2E1111}"/>
    <cellStyle name="Comma 5 4 3 3 2 2" xfId="17907" xr:uid="{7F82A900-B85E-4841-BFA1-00B38A98B5A9}"/>
    <cellStyle name="Comma 5 4 3 3 3" xfId="10001" xr:uid="{720E2836-F28B-4880-BA2B-39B95FDC5998}"/>
    <cellStyle name="Comma 5 4 3 3 3 2" xfId="20535" xr:uid="{94DF2683-9C9E-40BC-B12D-47CB94C2FFE5}"/>
    <cellStyle name="Comma 5 4 3 3 4" xfId="12628" xr:uid="{999E3824-4D1B-4DD3-AB56-815C2153B97D}"/>
    <cellStyle name="Comma 5 4 3 3 4 2" xfId="23162" xr:uid="{C25F9D67-ABD2-4279-925F-28F675EDDD6E}"/>
    <cellStyle name="Comma 5 4 3 3 5" xfId="15280" xr:uid="{FCB801F4-1128-4409-B426-262528337717}"/>
    <cellStyle name="Comma 5 4 3 3 6" xfId="4740" xr:uid="{7192EB44-0030-43BB-9F14-F1FAE57EC16A}"/>
    <cellStyle name="Comma 5 4 3 4" xfId="2009" xr:uid="{00000000-0005-0000-0000-000048080000}"/>
    <cellStyle name="Comma 5 4 3 4 2" xfId="7374" xr:uid="{AD32AB29-9295-4044-AA32-1BAEB4BB1603}"/>
    <cellStyle name="Comma 5 4 3 4 2 2" xfId="17908" xr:uid="{D05DFF4E-1325-450B-BDCF-3984E667170A}"/>
    <cellStyle name="Comma 5 4 3 4 3" xfId="10002" xr:uid="{926567DC-E568-4714-BB83-B954B88657A3}"/>
    <cellStyle name="Comma 5 4 3 4 3 2" xfId="20536" xr:uid="{C27ECBC5-1D81-4D81-A216-0409E54C259B}"/>
    <cellStyle name="Comma 5 4 3 4 4" xfId="12629" xr:uid="{CD251263-5816-493B-A726-75C92EBBD6A8}"/>
    <cellStyle name="Comma 5 4 3 4 4 2" xfId="23163" xr:uid="{A9610CA7-9B8D-4811-A851-89749CE44BDA}"/>
    <cellStyle name="Comma 5 4 3 4 5" xfId="15281" xr:uid="{0A5B655C-784F-4E73-A4B1-B9733459B1D9}"/>
    <cellStyle name="Comma 5 4 3 4 6" xfId="4741" xr:uid="{084BD16D-959F-4845-9735-0522023BD598}"/>
    <cellStyle name="Comma 5 4 3 5" xfId="7370" xr:uid="{0E582A0E-1E60-4E91-94A0-80CDF448C4F9}"/>
    <cellStyle name="Comma 5 4 3 5 2" xfId="17904" xr:uid="{E28B1B06-A199-4DA1-9F5D-27DD87799DB2}"/>
    <cellStyle name="Comma 5 4 3 6" xfId="9998" xr:uid="{BE0982E2-4F4B-40EF-B4C3-49AA8FF26E10}"/>
    <cellStyle name="Comma 5 4 3 6 2" xfId="20532" xr:uid="{4E358353-7EC0-4E31-ACCD-E892490F645B}"/>
    <cellStyle name="Comma 5 4 3 7" xfId="12625" xr:uid="{2160535A-2416-4CAF-8EBF-6C1E3329D62B}"/>
    <cellStyle name="Comma 5 4 3 7 2" xfId="23159" xr:uid="{7F6C416A-8F6C-46DD-8701-A2069B0A5BC5}"/>
    <cellStyle name="Comma 5 4 3 8" xfId="15277" xr:uid="{6C2885C8-E7C4-43A9-A4A2-487458E0F04F}"/>
    <cellStyle name="Comma 5 4 3 9" xfId="4737" xr:uid="{B4839BA0-DCAC-466A-9675-98929CE40D4A}"/>
    <cellStyle name="Comma 5 4 4" xfId="2010" xr:uid="{00000000-0005-0000-0000-000049080000}"/>
    <cellStyle name="Comma 5 4 4 2" xfId="2011" xr:uid="{00000000-0005-0000-0000-00004A080000}"/>
    <cellStyle name="Comma 5 4 4 2 2" xfId="2012" xr:uid="{00000000-0005-0000-0000-00004B080000}"/>
    <cellStyle name="Comma 5 4 4 2 2 2" xfId="7377" xr:uid="{21F89456-27ED-4B0A-A594-FBF4BAEE3826}"/>
    <cellStyle name="Comma 5 4 4 2 2 2 2" xfId="17911" xr:uid="{50EE0314-6E2F-4240-A1C5-07D4C7306CF8}"/>
    <cellStyle name="Comma 5 4 4 2 2 3" xfId="10005" xr:uid="{B3BF71D7-9561-480C-A6A7-022B19D5D935}"/>
    <cellStyle name="Comma 5 4 4 2 2 3 2" xfId="20539" xr:uid="{095F16BB-1D33-4648-88CB-D2C7E27B45B0}"/>
    <cellStyle name="Comma 5 4 4 2 2 4" xfId="12632" xr:uid="{6CB4B9ED-DE1C-41D3-A09C-3E29102D903D}"/>
    <cellStyle name="Comma 5 4 4 2 2 4 2" xfId="23166" xr:uid="{41817648-EF86-47A8-AE66-2CE2DA4B5BF1}"/>
    <cellStyle name="Comma 5 4 4 2 2 5" xfId="15284" xr:uid="{7C8A7C1E-4CE9-45A9-9C7D-65C71F395C0D}"/>
    <cellStyle name="Comma 5 4 4 2 2 6" xfId="4744" xr:uid="{DCA8FCBF-5E5D-4479-BFAC-29602D15FA07}"/>
    <cellStyle name="Comma 5 4 4 2 3" xfId="7376" xr:uid="{CFA6C34E-81AD-4DC6-936D-D97A30D74E97}"/>
    <cellStyle name="Comma 5 4 4 2 3 2" xfId="17910" xr:uid="{9478B0C9-178D-4A1F-B15B-68B3871F2E3C}"/>
    <cellStyle name="Comma 5 4 4 2 4" xfId="10004" xr:uid="{52DD540B-71B6-40F6-8194-262E903BD8AB}"/>
    <cellStyle name="Comma 5 4 4 2 4 2" xfId="20538" xr:uid="{87172B17-2073-4568-B282-015B536DB62B}"/>
    <cellStyle name="Comma 5 4 4 2 5" xfId="12631" xr:uid="{7DF2EDCA-9081-423D-846C-B765FEE58A93}"/>
    <cellStyle name="Comma 5 4 4 2 5 2" xfId="23165" xr:uid="{695B9052-39E9-4F70-A8F8-89E1FE44F26E}"/>
    <cellStyle name="Comma 5 4 4 2 6" xfId="15283" xr:uid="{AA60C11B-8A37-40CC-83F6-E65B7A0FEA01}"/>
    <cellStyle name="Comma 5 4 4 2 7" xfId="4743" xr:uid="{98A13B96-8BA4-4FFC-A5B5-00D5BD1B8AFB}"/>
    <cellStyle name="Comma 5 4 4 3" xfId="2013" xr:uid="{00000000-0005-0000-0000-00004C080000}"/>
    <cellStyle name="Comma 5 4 4 3 2" xfId="7378" xr:uid="{1B1416E8-8B75-47A9-9841-8D9F2CEAE54D}"/>
    <cellStyle name="Comma 5 4 4 3 2 2" xfId="17912" xr:uid="{FD12568D-CE5D-47E5-9CDB-382282B4E321}"/>
    <cellStyle name="Comma 5 4 4 3 3" xfId="10006" xr:uid="{57156F56-2FC0-4DFF-94F5-87F906520963}"/>
    <cellStyle name="Comma 5 4 4 3 3 2" xfId="20540" xr:uid="{D0F1DAEB-269A-4B44-A998-FC77E0FF0405}"/>
    <cellStyle name="Comma 5 4 4 3 4" xfId="12633" xr:uid="{C556217C-DDC7-4DA9-A66C-AF43FD5134CC}"/>
    <cellStyle name="Comma 5 4 4 3 4 2" xfId="23167" xr:uid="{3BAC7E32-CD09-48E2-A263-441CAB33D1B2}"/>
    <cellStyle name="Comma 5 4 4 3 5" xfId="15285" xr:uid="{7A004267-6A4A-41B4-B23D-AA206129C760}"/>
    <cellStyle name="Comma 5 4 4 3 6" xfId="4745" xr:uid="{4F008BB8-64B2-4427-8076-1296ED55518B}"/>
    <cellStyle name="Comma 5 4 4 4" xfId="2014" xr:uid="{00000000-0005-0000-0000-00004D080000}"/>
    <cellStyle name="Comma 5 4 4 4 2" xfId="7379" xr:uid="{D6FB5D11-1A31-49A5-8208-A40A266C1718}"/>
    <cellStyle name="Comma 5 4 4 4 2 2" xfId="17913" xr:uid="{F4E34ABF-3FE3-485D-B525-80DAB49E52EC}"/>
    <cellStyle name="Comma 5 4 4 4 3" xfId="10007" xr:uid="{5A20A365-6D25-483E-BC88-4C4C1C3309D3}"/>
    <cellStyle name="Comma 5 4 4 4 3 2" xfId="20541" xr:uid="{FBFA77FB-46DB-4464-9E78-801751AC7442}"/>
    <cellStyle name="Comma 5 4 4 4 4" xfId="12634" xr:uid="{E34D6639-E916-4BD7-8F08-5DE045875BDD}"/>
    <cellStyle name="Comma 5 4 4 4 4 2" xfId="23168" xr:uid="{76950162-109B-4B5F-BA05-F68726553D5C}"/>
    <cellStyle name="Comma 5 4 4 4 5" xfId="15286" xr:uid="{094F3AE0-1766-4896-B15D-9A57EE005D00}"/>
    <cellStyle name="Comma 5 4 4 4 6" xfId="4746" xr:uid="{40B19189-3F62-445B-A329-6AD81DFC4D56}"/>
    <cellStyle name="Comma 5 4 4 5" xfId="7375" xr:uid="{F77D4FE6-8C74-4920-B7A0-2442DAEDD42E}"/>
    <cellStyle name="Comma 5 4 4 5 2" xfId="17909" xr:uid="{D263EB44-9D77-4055-8E3C-057111115034}"/>
    <cellStyle name="Comma 5 4 4 6" xfId="10003" xr:uid="{64C353B5-C709-419C-92B1-A9BE266FD886}"/>
    <cellStyle name="Comma 5 4 4 6 2" xfId="20537" xr:uid="{BD2BCFFD-68B7-4A7E-9D77-09D4B4EFF703}"/>
    <cellStyle name="Comma 5 4 4 7" xfId="12630" xr:uid="{880907C7-BBBC-4902-804F-DC30C3034313}"/>
    <cellStyle name="Comma 5 4 4 7 2" xfId="23164" xr:uid="{EB67E192-F22F-476F-896D-430F4B3A6B41}"/>
    <cellStyle name="Comma 5 4 4 8" xfId="15282" xr:uid="{1D720AA3-A523-43D8-AAC8-111AD577C654}"/>
    <cellStyle name="Comma 5 4 4 9" xfId="4742" xr:uid="{8FAB253D-D6A6-472C-A009-646E424B1596}"/>
    <cellStyle name="Comma 5 4 5" xfId="2015" xr:uid="{00000000-0005-0000-0000-00004E080000}"/>
    <cellStyle name="Comma 5 4 5 2" xfId="2016" xr:uid="{00000000-0005-0000-0000-00004F080000}"/>
    <cellStyle name="Comma 5 4 5 2 2" xfId="2017" xr:uid="{00000000-0005-0000-0000-000050080000}"/>
    <cellStyle name="Comma 5 4 5 2 2 2" xfId="7382" xr:uid="{4BA88388-F704-4511-80C4-E5F7F2D879FC}"/>
    <cellStyle name="Comma 5 4 5 2 2 2 2" xfId="17916" xr:uid="{7E9C6ABF-BB24-47B9-AF69-273AE5D3AC9E}"/>
    <cellStyle name="Comma 5 4 5 2 2 3" xfId="10010" xr:uid="{71E8A0B8-AC4E-4B2B-817B-1A4665713B26}"/>
    <cellStyle name="Comma 5 4 5 2 2 3 2" xfId="20544" xr:uid="{D44DF76F-2F94-4B66-8F85-0CC7A9311573}"/>
    <cellStyle name="Comma 5 4 5 2 2 4" xfId="12637" xr:uid="{87137CDA-BF47-4E63-ADBA-16A2E86E8350}"/>
    <cellStyle name="Comma 5 4 5 2 2 4 2" xfId="23171" xr:uid="{0CC5BAFD-9EC3-4212-9C6A-E5D8535C71BF}"/>
    <cellStyle name="Comma 5 4 5 2 2 5" xfId="15289" xr:uid="{854860A2-CA5E-476F-B918-F9C2AE5125D8}"/>
    <cellStyle name="Comma 5 4 5 2 2 6" xfId="4749" xr:uid="{4ECCF93F-0F9A-4A6A-BF5C-50F095BD76CC}"/>
    <cellStyle name="Comma 5 4 5 2 3" xfId="7381" xr:uid="{3909E935-3D30-4ACE-98B2-27B63FB72C97}"/>
    <cellStyle name="Comma 5 4 5 2 3 2" xfId="17915" xr:uid="{C7C418CD-6052-4900-A102-CA2806735886}"/>
    <cellStyle name="Comma 5 4 5 2 4" xfId="10009" xr:uid="{97E99602-CAF6-4932-8456-856F45545B6C}"/>
    <cellStyle name="Comma 5 4 5 2 4 2" xfId="20543" xr:uid="{A299F44F-1166-4DA1-83FB-04326ADA099B}"/>
    <cellStyle name="Comma 5 4 5 2 5" xfId="12636" xr:uid="{34A9F5A9-220A-4EA9-A330-9E78BD6B5D13}"/>
    <cellStyle name="Comma 5 4 5 2 5 2" xfId="23170" xr:uid="{03C483E7-18DC-480C-9CE1-A852F67FC28B}"/>
    <cellStyle name="Comma 5 4 5 2 6" xfId="15288" xr:uid="{246809D5-A7BF-4C18-8EB8-CBA027A4D361}"/>
    <cellStyle name="Comma 5 4 5 2 7" xfId="4748" xr:uid="{42395AB8-D3C2-42E6-B47B-3A8B6A02CD55}"/>
    <cellStyle name="Comma 5 4 5 3" xfId="2018" xr:uid="{00000000-0005-0000-0000-000051080000}"/>
    <cellStyle name="Comma 5 4 5 3 2" xfId="7383" xr:uid="{388EC021-4D3A-4CC7-BB6C-B8CDC749166C}"/>
    <cellStyle name="Comma 5 4 5 3 2 2" xfId="17917" xr:uid="{0B6CAA1B-E5CD-4A47-8FDF-2C63ABA28376}"/>
    <cellStyle name="Comma 5 4 5 3 3" xfId="10011" xr:uid="{B310D1FC-7803-4F55-A008-F7AD0979B3B1}"/>
    <cellStyle name="Comma 5 4 5 3 3 2" xfId="20545" xr:uid="{82560C07-FB5A-4258-B949-48C753EAE630}"/>
    <cellStyle name="Comma 5 4 5 3 4" xfId="12638" xr:uid="{42E0905C-5D01-41C4-8875-77A016314FAA}"/>
    <cellStyle name="Comma 5 4 5 3 4 2" xfId="23172" xr:uid="{D1A52AD4-3658-42FB-B85C-3C1876F11536}"/>
    <cellStyle name="Comma 5 4 5 3 5" xfId="15290" xr:uid="{C071A25B-FA49-4A5C-B43D-06533D059E23}"/>
    <cellStyle name="Comma 5 4 5 3 6" xfId="4750" xr:uid="{E5CFFC94-2BA4-455E-8DD0-91AC465F39CF}"/>
    <cellStyle name="Comma 5 4 5 4" xfId="2019" xr:uid="{00000000-0005-0000-0000-000052080000}"/>
    <cellStyle name="Comma 5 4 5 4 2" xfId="7384" xr:uid="{356D9C75-271A-4763-8BCE-5636B9DF5E8F}"/>
    <cellStyle name="Comma 5 4 5 4 2 2" xfId="17918" xr:uid="{B9582153-5966-41E2-B121-7C9F21C76888}"/>
    <cellStyle name="Comma 5 4 5 4 3" xfId="10012" xr:uid="{25341B59-030B-4C20-BE20-B52413D7DE7F}"/>
    <cellStyle name="Comma 5 4 5 4 3 2" xfId="20546" xr:uid="{4A72A21A-369B-4486-810D-C5809A8E0FCD}"/>
    <cellStyle name="Comma 5 4 5 4 4" xfId="12639" xr:uid="{69A6104C-6454-464B-8482-0F301F0E1506}"/>
    <cellStyle name="Comma 5 4 5 4 4 2" xfId="23173" xr:uid="{97D0DFC3-0BFE-429B-A6C3-8C13A5E60838}"/>
    <cellStyle name="Comma 5 4 5 4 5" xfId="15291" xr:uid="{DEF647CE-D684-4A7F-BC67-37DB9577FFFB}"/>
    <cellStyle name="Comma 5 4 5 4 6" xfId="4751" xr:uid="{7D98FB86-711A-4399-A074-FDB6CD9760D6}"/>
    <cellStyle name="Comma 5 4 5 5" xfId="7380" xr:uid="{B3A7BD94-89AE-4A93-8F44-005FDDCAAB36}"/>
    <cellStyle name="Comma 5 4 5 5 2" xfId="17914" xr:uid="{7B480ECC-6D30-4AE5-BB15-D1952DEA04A7}"/>
    <cellStyle name="Comma 5 4 5 6" xfId="10008" xr:uid="{08E54E36-3E69-43B4-810B-45FED40E7857}"/>
    <cellStyle name="Comma 5 4 5 6 2" xfId="20542" xr:uid="{5205A4A2-122F-4D31-AC87-EF168111A83E}"/>
    <cellStyle name="Comma 5 4 5 7" xfId="12635" xr:uid="{85D5C307-D368-4DEE-B036-65374C7C312A}"/>
    <cellStyle name="Comma 5 4 5 7 2" xfId="23169" xr:uid="{816B940C-DC86-4468-81F4-9D4E59CE441C}"/>
    <cellStyle name="Comma 5 4 5 8" xfId="15287" xr:uid="{940B4375-5FF1-4072-B8A2-FD55013F7449}"/>
    <cellStyle name="Comma 5 4 5 9" xfId="4747" xr:uid="{6B03B92F-E809-4CD0-AA41-B926397E1D51}"/>
    <cellStyle name="Comma 5 4 6" xfId="2020" xr:uid="{00000000-0005-0000-0000-000053080000}"/>
    <cellStyle name="Comma 5 4 6 2" xfId="2021" xr:uid="{00000000-0005-0000-0000-000054080000}"/>
    <cellStyle name="Comma 5 4 6 2 2" xfId="2022" xr:uid="{00000000-0005-0000-0000-000055080000}"/>
    <cellStyle name="Comma 5 4 6 2 2 2" xfId="7387" xr:uid="{955A78EA-D6AA-423A-A8C0-FDFE20E5A920}"/>
    <cellStyle name="Comma 5 4 6 2 2 2 2" xfId="17921" xr:uid="{D34EEF45-E9AE-4C26-A846-F8E50E2E6C54}"/>
    <cellStyle name="Comma 5 4 6 2 2 3" xfId="10015" xr:uid="{8E36311C-89BB-4334-8318-6082F1E7098C}"/>
    <cellStyle name="Comma 5 4 6 2 2 3 2" xfId="20549" xr:uid="{C2638FD6-F7E5-4CAE-A742-9C2BE68E5F9F}"/>
    <cellStyle name="Comma 5 4 6 2 2 4" xfId="12642" xr:uid="{80091ACF-CCA5-42C2-A2DA-27AB7BDEFB45}"/>
    <cellStyle name="Comma 5 4 6 2 2 4 2" xfId="23176" xr:uid="{037FA649-712D-46AF-B9AB-96F5465A57DF}"/>
    <cellStyle name="Comma 5 4 6 2 2 5" xfId="15294" xr:uid="{975B7499-E54B-4920-B904-4D27A45564A8}"/>
    <cellStyle name="Comma 5 4 6 2 2 6" xfId="4754" xr:uid="{C11EEA4E-4744-46F9-B6F2-42345CF1B483}"/>
    <cellStyle name="Comma 5 4 6 2 3" xfId="7386" xr:uid="{0807BB5E-0397-4316-8288-3259C5974A12}"/>
    <cellStyle name="Comma 5 4 6 2 3 2" xfId="17920" xr:uid="{7474E4F1-2330-486F-BBE7-F3A9C4194383}"/>
    <cellStyle name="Comma 5 4 6 2 4" xfId="10014" xr:uid="{3FA0DDEA-CBE8-4CD1-84E4-1E040EB81967}"/>
    <cellStyle name="Comma 5 4 6 2 4 2" xfId="20548" xr:uid="{0D315222-D50C-490A-8FCC-0BAD03F5F856}"/>
    <cellStyle name="Comma 5 4 6 2 5" xfId="12641" xr:uid="{126F5C3E-C364-4CFB-8585-EF8BB4E99FA5}"/>
    <cellStyle name="Comma 5 4 6 2 5 2" xfId="23175" xr:uid="{44262A34-8800-4ECB-8EAF-C45AF17B877D}"/>
    <cellStyle name="Comma 5 4 6 2 6" xfId="15293" xr:uid="{0F7AEB0E-ED83-4002-9419-E6741DF3FE72}"/>
    <cellStyle name="Comma 5 4 6 2 7" xfId="4753" xr:uid="{DF2380D1-727E-47D2-85C7-391F5BDAB225}"/>
    <cellStyle name="Comma 5 4 6 3" xfId="2023" xr:uid="{00000000-0005-0000-0000-000056080000}"/>
    <cellStyle name="Comma 5 4 6 3 2" xfId="7388" xr:uid="{DEBE0FB6-8302-4F22-BA64-E9DAABEE1E28}"/>
    <cellStyle name="Comma 5 4 6 3 2 2" xfId="17922" xr:uid="{CFC8E54A-D9DE-4DEB-A4FD-3E70D0F17C23}"/>
    <cellStyle name="Comma 5 4 6 3 3" xfId="10016" xr:uid="{613182AF-2784-45A1-80B8-E68385A3DD41}"/>
    <cellStyle name="Comma 5 4 6 3 3 2" xfId="20550" xr:uid="{DF2A0586-3B48-445E-AD1E-A8E7E29394E4}"/>
    <cellStyle name="Comma 5 4 6 3 4" xfId="12643" xr:uid="{0C675AE5-8FE8-4979-99EB-A7CBCD07B741}"/>
    <cellStyle name="Comma 5 4 6 3 4 2" xfId="23177" xr:uid="{06CDC6A4-492D-47A2-BA00-C97477325B57}"/>
    <cellStyle name="Comma 5 4 6 3 5" xfId="15295" xr:uid="{A53FD4F1-DE33-4CB1-8EBE-FD89FD968DC5}"/>
    <cellStyle name="Comma 5 4 6 3 6" xfId="4755" xr:uid="{21738228-E402-4A87-BEFE-86C44DBAD127}"/>
    <cellStyle name="Comma 5 4 6 4" xfId="2024" xr:uid="{00000000-0005-0000-0000-000057080000}"/>
    <cellStyle name="Comma 5 4 6 4 2" xfId="7389" xr:uid="{8EE6A853-FE5F-4128-A232-9E33143BF856}"/>
    <cellStyle name="Comma 5 4 6 4 2 2" xfId="17923" xr:uid="{9550D57F-7888-4BCB-B2FE-939DA55C0576}"/>
    <cellStyle name="Comma 5 4 6 4 3" xfId="10017" xr:uid="{8F75C27B-4A60-48D2-AFA8-51888E1A461E}"/>
    <cellStyle name="Comma 5 4 6 4 3 2" xfId="20551" xr:uid="{019763C2-44C1-4E6E-B117-67F9E5A632B9}"/>
    <cellStyle name="Comma 5 4 6 4 4" xfId="12644" xr:uid="{A7D2F061-1E12-4595-A15C-B9A3DE369AE1}"/>
    <cellStyle name="Comma 5 4 6 4 4 2" xfId="23178" xr:uid="{553CDE55-B7D8-4CC8-A2FE-BE5B015EA623}"/>
    <cellStyle name="Comma 5 4 6 4 5" xfId="15296" xr:uid="{3774A4C0-F7BF-4B8C-AA68-CA4C35E3CCB0}"/>
    <cellStyle name="Comma 5 4 6 4 6" xfId="4756" xr:uid="{61E61572-72D9-4650-BEEE-6C84618B2888}"/>
    <cellStyle name="Comma 5 4 6 5" xfId="7385" xr:uid="{F69A301B-2BD8-4BAD-8AA9-34E6079FAF0F}"/>
    <cellStyle name="Comma 5 4 6 5 2" xfId="17919" xr:uid="{82CBCF58-E247-4CE7-A93E-F998B7AD81AA}"/>
    <cellStyle name="Comma 5 4 6 6" xfId="10013" xr:uid="{99364A2A-D77D-4740-A944-5D48051FE285}"/>
    <cellStyle name="Comma 5 4 6 6 2" xfId="20547" xr:uid="{858EAA9A-1530-4BF2-8C57-F5BF52B292FD}"/>
    <cellStyle name="Comma 5 4 6 7" xfId="12640" xr:uid="{95AA7749-45E5-4236-A255-91E7647C10B2}"/>
    <cellStyle name="Comma 5 4 6 7 2" xfId="23174" xr:uid="{2CF9EA56-B7BA-4EDC-B34E-21E64A7C7399}"/>
    <cellStyle name="Comma 5 4 6 8" xfId="15292" xr:uid="{D271E6FE-AE7F-4975-9F95-316DC08847A6}"/>
    <cellStyle name="Comma 5 4 6 9" xfId="4752" xr:uid="{8DE9B4CA-3989-4F64-A356-249465318957}"/>
    <cellStyle name="Comma 5 4 7" xfId="2025" xr:uid="{00000000-0005-0000-0000-000058080000}"/>
    <cellStyle name="Comma 5 4 7 2" xfId="2026" xr:uid="{00000000-0005-0000-0000-000059080000}"/>
    <cellStyle name="Comma 5 4 7 2 2" xfId="7391" xr:uid="{2B0147E0-E145-4B2E-90A0-D9CBD102EFE6}"/>
    <cellStyle name="Comma 5 4 7 2 2 2" xfId="17925" xr:uid="{24CE76CA-E484-4E9E-A29C-D28CB0FB251C}"/>
    <cellStyle name="Comma 5 4 7 2 3" xfId="10019" xr:uid="{E76849B8-1453-4F4A-A8B7-27080BA33A23}"/>
    <cellStyle name="Comma 5 4 7 2 3 2" xfId="20553" xr:uid="{B5E8098D-F1ED-4B24-A0D0-8165C9E283E9}"/>
    <cellStyle name="Comma 5 4 7 2 4" xfId="12646" xr:uid="{6E01F6C2-4262-46CD-8617-FB367756EFE2}"/>
    <cellStyle name="Comma 5 4 7 2 4 2" xfId="23180" xr:uid="{D3391D97-F645-4AEE-86EC-BED1358FA270}"/>
    <cellStyle name="Comma 5 4 7 2 5" xfId="15298" xr:uid="{9D0747AF-25F1-4F78-97AC-FFB1FD6BD5B6}"/>
    <cellStyle name="Comma 5 4 7 2 6" xfId="4758" xr:uid="{5CAA4D1E-8784-43C6-BAA7-A40D55E8C837}"/>
    <cellStyle name="Comma 5 4 7 3" xfId="2027" xr:uid="{00000000-0005-0000-0000-00005A080000}"/>
    <cellStyle name="Comma 5 4 7 3 2" xfId="7392" xr:uid="{317783DB-9707-42F6-8EDE-36041D13A322}"/>
    <cellStyle name="Comma 5 4 7 3 2 2" xfId="17926" xr:uid="{DBDDB56E-03BA-41C0-9BD9-5F2FB26E2816}"/>
    <cellStyle name="Comma 5 4 7 3 3" xfId="10020" xr:uid="{A7F7AF44-2CAF-4AAB-863B-30A2A110126E}"/>
    <cellStyle name="Comma 5 4 7 3 3 2" xfId="20554" xr:uid="{2CFFC057-F67C-47D4-B296-077381A8199F}"/>
    <cellStyle name="Comma 5 4 7 3 4" xfId="12647" xr:uid="{D275DCF0-C5C1-418F-B2F3-C38E4C113301}"/>
    <cellStyle name="Comma 5 4 7 3 4 2" xfId="23181" xr:uid="{65E95BC9-5F22-4D96-AC1E-FE547C4E5071}"/>
    <cellStyle name="Comma 5 4 7 3 5" xfId="15299" xr:uid="{FDC48FAD-8681-4D65-8530-298DE39FFAB8}"/>
    <cellStyle name="Comma 5 4 7 3 6" xfId="4759" xr:uid="{1153DF9B-C9D4-411D-AFAA-93F18432ABC1}"/>
    <cellStyle name="Comma 5 4 7 4" xfId="7390" xr:uid="{4AD81646-6153-4BBB-8CBC-1C088BDD4B10}"/>
    <cellStyle name="Comma 5 4 7 4 2" xfId="17924" xr:uid="{078D3995-7B87-481B-89C1-CC6BE4A215F4}"/>
    <cellStyle name="Comma 5 4 7 5" xfId="10018" xr:uid="{40E5ADA1-11C4-46EF-99D7-D611C07B67C9}"/>
    <cellStyle name="Comma 5 4 7 5 2" xfId="20552" xr:uid="{5E513F3D-9A68-4B14-9FD5-FF0192AD07F5}"/>
    <cellStyle name="Comma 5 4 7 6" xfId="12645" xr:uid="{FDAC2AEB-8EBA-464A-BF4F-1D4497C844F8}"/>
    <cellStyle name="Comma 5 4 7 6 2" xfId="23179" xr:uid="{4AABD78A-F1DA-4285-BCFB-4D563701B989}"/>
    <cellStyle name="Comma 5 4 7 7" xfId="15297" xr:uid="{7C863B8D-D151-4F68-B4A5-1569957418F4}"/>
    <cellStyle name="Comma 5 4 7 8" xfId="4757" xr:uid="{44030572-0D95-4045-A4F8-B71E147A6127}"/>
    <cellStyle name="Comma 5 4 8" xfId="2028" xr:uid="{00000000-0005-0000-0000-00005B080000}"/>
    <cellStyle name="Comma 5 4 8 2" xfId="2029" xr:uid="{00000000-0005-0000-0000-00005C080000}"/>
    <cellStyle name="Comma 5 4 8 2 2" xfId="7394" xr:uid="{1DE09505-EDC1-4FBA-9168-4CF7571E4D4C}"/>
    <cellStyle name="Comma 5 4 8 2 2 2" xfId="17928" xr:uid="{D79C9C7A-9088-4713-AE90-C22F7D2E339F}"/>
    <cellStyle name="Comma 5 4 8 2 3" xfId="10022" xr:uid="{A31B6221-E751-4EDF-8523-18EAA299ADB9}"/>
    <cellStyle name="Comma 5 4 8 2 3 2" xfId="20556" xr:uid="{51681390-0C16-4313-8530-FD1875C665B0}"/>
    <cellStyle name="Comma 5 4 8 2 4" xfId="12649" xr:uid="{CF8020EB-074F-4017-A42F-F8C489C4142D}"/>
    <cellStyle name="Comma 5 4 8 2 4 2" xfId="23183" xr:uid="{226CA55A-98CD-4CF2-B49D-7DBA445CFD68}"/>
    <cellStyle name="Comma 5 4 8 2 5" xfId="15301" xr:uid="{9D10FA61-7583-49A9-A2C0-DE65238D6851}"/>
    <cellStyle name="Comma 5 4 8 2 6" xfId="4761" xr:uid="{CFC7F104-D336-45C3-A3C2-3D1C43AB4AA0}"/>
    <cellStyle name="Comma 5 4 8 3" xfId="7393" xr:uid="{64572C70-C5FB-43EF-97C7-BB8EFBF0EDE6}"/>
    <cellStyle name="Comma 5 4 8 3 2" xfId="17927" xr:uid="{28461C85-D454-45E6-9ECA-73DE499EA5B5}"/>
    <cellStyle name="Comma 5 4 8 4" xfId="10021" xr:uid="{BBE12F14-4465-48F1-9778-1D6C94FDB087}"/>
    <cellStyle name="Comma 5 4 8 4 2" xfId="20555" xr:uid="{94F319B6-82C1-41F3-BF68-A41BFE6DB9B1}"/>
    <cellStyle name="Comma 5 4 8 5" xfId="12648" xr:uid="{F024E38A-B00E-41B6-BF87-5BEA0F641A4B}"/>
    <cellStyle name="Comma 5 4 8 5 2" xfId="23182" xr:uid="{6B136E89-06C1-4D37-B542-5432B3BEC7CA}"/>
    <cellStyle name="Comma 5 4 8 6" xfId="15300" xr:uid="{95626945-D094-4687-909E-BCFB2FC89BBC}"/>
    <cellStyle name="Comma 5 4 8 7" xfId="4760" xr:uid="{74E79E9A-1CE1-4D7C-ADDA-F72CF09E2FDF}"/>
    <cellStyle name="Comma 5 4 9" xfId="2030" xr:uid="{00000000-0005-0000-0000-00005D080000}"/>
    <cellStyle name="Comma 5 4 9 2" xfId="7395" xr:uid="{4B5A9D3D-0D20-4F20-8335-16119A8C0767}"/>
    <cellStyle name="Comma 5 4 9 2 2" xfId="17929" xr:uid="{4B5D34EF-F8F4-4943-84AC-3E0F1CAAA498}"/>
    <cellStyle name="Comma 5 4 9 3" xfId="10023" xr:uid="{64E092AF-D2D8-4CDD-A2E6-10220269B156}"/>
    <cellStyle name="Comma 5 4 9 3 2" xfId="20557" xr:uid="{D828F696-EBDD-45B1-A54C-122DE7311C78}"/>
    <cellStyle name="Comma 5 4 9 4" xfId="12650" xr:uid="{6DE43E6D-DD50-42A8-9C61-3FC890AEFADF}"/>
    <cellStyle name="Comma 5 4 9 4 2" xfId="23184" xr:uid="{5B02A8BA-253B-409E-B86D-34CDE5DF85E2}"/>
    <cellStyle name="Comma 5 4 9 5" xfId="15302" xr:uid="{BD89B9A2-EDB0-47BD-9AD9-47F223AF46DF}"/>
    <cellStyle name="Comma 5 4 9 6" xfId="4762" xr:uid="{FF89843E-0FF3-4066-8F8D-0C7AA1DDE178}"/>
    <cellStyle name="Comma 5 5" xfId="2031" xr:uid="{00000000-0005-0000-0000-00005E080000}"/>
    <cellStyle name="Comma 5 5 10" xfId="7396" xr:uid="{C3F3D2BB-D292-409D-815A-22602233D740}"/>
    <cellStyle name="Comma 5 5 10 2" xfId="17930" xr:uid="{9685CF4D-89CE-4A2D-B30D-5AA3F4185B8C}"/>
    <cellStyle name="Comma 5 5 11" xfId="10024" xr:uid="{FA105132-02B8-4E64-88C4-C15AC7F4B40C}"/>
    <cellStyle name="Comma 5 5 11 2" xfId="20558" xr:uid="{EBA05074-45B7-409E-88F1-7E01D8C8E588}"/>
    <cellStyle name="Comma 5 5 12" xfId="12651" xr:uid="{373B4A14-EF42-47DB-A6A7-CC334413C8BE}"/>
    <cellStyle name="Comma 5 5 12 2" xfId="23185" xr:uid="{E9ADB885-A149-4471-A4FD-49226D044C57}"/>
    <cellStyle name="Comma 5 5 13" xfId="15303" xr:uid="{8F09364A-5EBB-44DA-A27D-0FCC112B9158}"/>
    <cellStyle name="Comma 5 5 14" xfId="4763" xr:uid="{97EC32B5-DECA-48A6-BCDE-19F7946D22A3}"/>
    <cellStyle name="Comma 5 5 2" xfId="2032" xr:uid="{00000000-0005-0000-0000-00005F080000}"/>
    <cellStyle name="Comma 5 5 2 2" xfId="2033" xr:uid="{00000000-0005-0000-0000-000060080000}"/>
    <cellStyle name="Comma 5 5 2 2 2" xfId="2034" xr:uid="{00000000-0005-0000-0000-000061080000}"/>
    <cellStyle name="Comma 5 5 2 2 2 2" xfId="7399" xr:uid="{8BAD5979-2F17-4236-804E-7CEDE0A5CBC4}"/>
    <cellStyle name="Comma 5 5 2 2 2 2 2" xfId="17933" xr:uid="{7D06F0E8-8B0A-4DA0-9F03-CAEA4C678372}"/>
    <cellStyle name="Comma 5 5 2 2 2 3" xfId="10027" xr:uid="{F47205CD-065A-4274-B0A2-03A504236DB0}"/>
    <cellStyle name="Comma 5 5 2 2 2 3 2" xfId="20561" xr:uid="{AD361495-B751-43E0-A3BC-0DC61CB6BBEC}"/>
    <cellStyle name="Comma 5 5 2 2 2 4" xfId="12654" xr:uid="{B75E3928-9ADF-4F82-9626-4EB297518FFA}"/>
    <cellStyle name="Comma 5 5 2 2 2 4 2" xfId="23188" xr:uid="{D98CAFE5-7CCD-4D86-863B-C198FF8678FD}"/>
    <cellStyle name="Comma 5 5 2 2 2 5" xfId="15306" xr:uid="{56BCE51C-942D-4C92-8950-168B94470403}"/>
    <cellStyle name="Comma 5 5 2 2 2 6" xfId="4766" xr:uid="{0950E271-5980-4A89-B979-90D328222330}"/>
    <cellStyle name="Comma 5 5 2 2 3" xfId="7398" xr:uid="{B0A06589-F38D-4535-878B-7AC0CAF1A81C}"/>
    <cellStyle name="Comma 5 5 2 2 3 2" xfId="17932" xr:uid="{17182E6B-F2D7-4DD8-BC99-ED62F31712C4}"/>
    <cellStyle name="Comma 5 5 2 2 4" xfId="10026" xr:uid="{11624008-0022-411A-9CB3-A4CB10063465}"/>
    <cellStyle name="Comma 5 5 2 2 4 2" xfId="20560" xr:uid="{54FA17A1-46FD-4156-A89E-A31D4B972097}"/>
    <cellStyle name="Comma 5 5 2 2 5" xfId="12653" xr:uid="{D3479C3D-EFDC-4F2B-BA3C-0A5F82918128}"/>
    <cellStyle name="Comma 5 5 2 2 5 2" xfId="23187" xr:uid="{200D6442-07A9-4EF4-A561-7F056DC67283}"/>
    <cellStyle name="Comma 5 5 2 2 6" xfId="15305" xr:uid="{A867961C-B4A0-4512-9611-3642234CC6FD}"/>
    <cellStyle name="Comma 5 5 2 2 7" xfId="4765" xr:uid="{D410E9AC-073D-4933-9343-67B2BA0A0F39}"/>
    <cellStyle name="Comma 5 5 2 3" xfId="2035" xr:uid="{00000000-0005-0000-0000-000062080000}"/>
    <cellStyle name="Comma 5 5 2 3 2" xfId="7400" xr:uid="{BB24B398-82E7-4C3C-9600-7DB2A4E3BB7E}"/>
    <cellStyle name="Comma 5 5 2 3 2 2" xfId="17934" xr:uid="{270F01B1-A227-4F09-B2FC-98CB409A05EE}"/>
    <cellStyle name="Comma 5 5 2 3 3" xfId="10028" xr:uid="{5B666E2F-FE66-4801-A6D8-F3F6B74A7D68}"/>
    <cellStyle name="Comma 5 5 2 3 3 2" xfId="20562" xr:uid="{1147047D-9F5B-4D64-A171-362DFCED8AE7}"/>
    <cellStyle name="Comma 5 5 2 3 4" xfId="12655" xr:uid="{D6231296-17D0-4B25-94FE-8F3C2AE57431}"/>
    <cellStyle name="Comma 5 5 2 3 4 2" xfId="23189" xr:uid="{B2C63E1D-17A8-4F79-A1DC-7531655F4576}"/>
    <cellStyle name="Comma 5 5 2 3 5" xfId="15307" xr:uid="{C4E70319-611B-4608-8E7C-3C5AAC59532A}"/>
    <cellStyle name="Comma 5 5 2 3 6" xfId="4767" xr:uid="{A82BE51C-8FBC-4500-AECC-F3B0EB31A35F}"/>
    <cellStyle name="Comma 5 5 2 4" xfId="2036" xr:uid="{00000000-0005-0000-0000-000063080000}"/>
    <cellStyle name="Comma 5 5 2 4 2" xfId="7401" xr:uid="{15C9FC6C-FAEF-4288-A893-C6FA3EC39FCF}"/>
    <cellStyle name="Comma 5 5 2 4 2 2" xfId="17935" xr:uid="{B47484F6-986C-495B-848E-A0AF2B160035}"/>
    <cellStyle name="Comma 5 5 2 4 3" xfId="10029" xr:uid="{DDE38728-A8B5-4EC9-B9E4-4D8C3E341764}"/>
    <cellStyle name="Comma 5 5 2 4 3 2" xfId="20563" xr:uid="{094BE927-290E-4190-BF21-359871E5029F}"/>
    <cellStyle name="Comma 5 5 2 4 4" xfId="12656" xr:uid="{B96CB25C-B0ED-4646-86EA-28B12AEAD6DF}"/>
    <cellStyle name="Comma 5 5 2 4 4 2" xfId="23190" xr:uid="{83E733D4-D3C3-4D0B-A94A-AB2BEB1171A8}"/>
    <cellStyle name="Comma 5 5 2 4 5" xfId="15308" xr:uid="{2FF99AE0-191C-45E2-AA13-029EAFA00EE5}"/>
    <cellStyle name="Comma 5 5 2 4 6" xfId="4768" xr:uid="{EBF8AE07-A826-4F23-B10F-1A2591A52B91}"/>
    <cellStyle name="Comma 5 5 2 5" xfId="7397" xr:uid="{0D31441C-7C7E-4F4A-A67E-16A852DAF2E4}"/>
    <cellStyle name="Comma 5 5 2 5 2" xfId="17931" xr:uid="{129E0BA5-4F6D-4580-816A-E924ACE8C57C}"/>
    <cellStyle name="Comma 5 5 2 6" xfId="10025" xr:uid="{3D8126AA-49FF-4194-AD95-5B9E8974555C}"/>
    <cellStyle name="Comma 5 5 2 6 2" xfId="20559" xr:uid="{22EDF1C2-D104-4CF0-B5E4-129660F9B3E2}"/>
    <cellStyle name="Comma 5 5 2 7" xfId="12652" xr:uid="{54C855E1-55B2-4D7B-A8A3-3BE88976D6E7}"/>
    <cellStyle name="Comma 5 5 2 7 2" xfId="23186" xr:uid="{EEDEAC8E-5167-4AF8-A717-97E13CD6E7C9}"/>
    <cellStyle name="Comma 5 5 2 8" xfId="15304" xr:uid="{EB994446-6CB5-4A07-847A-12538BD51C5E}"/>
    <cellStyle name="Comma 5 5 2 9" xfId="4764" xr:uid="{B4401C9C-513A-4C72-B985-A44012CF36AC}"/>
    <cellStyle name="Comma 5 5 3" xfId="2037" xr:uid="{00000000-0005-0000-0000-000064080000}"/>
    <cellStyle name="Comma 5 5 3 2" xfId="2038" xr:uid="{00000000-0005-0000-0000-000065080000}"/>
    <cellStyle name="Comma 5 5 3 2 2" xfId="2039" xr:uid="{00000000-0005-0000-0000-000066080000}"/>
    <cellStyle name="Comma 5 5 3 2 2 2" xfId="7404" xr:uid="{563C7012-A66B-4D3C-A0DC-5E394840B8EB}"/>
    <cellStyle name="Comma 5 5 3 2 2 2 2" xfId="17938" xr:uid="{19416FCA-6921-4C72-BAF3-A2F9A21CAC33}"/>
    <cellStyle name="Comma 5 5 3 2 2 3" xfId="10032" xr:uid="{B3F4D9B0-66D5-4AD0-9F1F-673F100E7AD6}"/>
    <cellStyle name="Comma 5 5 3 2 2 3 2" xfId="20566" xr:uid="{13D803B9-8ECE-4EC9-BBD6-6217671A666D}"/>
    <cellStyle name="Comma 5 5 3 2 2 4" xfId="12659" xr:uid="{0CE30650-CD26-4ABD-A1C4-6318517BD147}"/>
    <cellStyle name="Comma 5 5 3 2 2 4 2" xfId="23193" xr:uid="{0A42142D-DAC0-4158-BC47-6CE82805CEB9}"/>
    <cellStyle name="Comma 5 5 3 2 2 5" xfId="15311" xr:uid="{81E735D5-4441-4FCF-B7E0-1A64E8DC6291}"/>
    <cellStyle name="Comma 5 5 3 2 2 6" xfId="4771" xr:uid="{91D347BE-D08D-461C-BC1B-744CCB3BD3B9}"/>
    <cellStyle name="Comma 5 5 3 2 3" xfId="7403" xr:uid="{4C65E309-8333-4233-B1E1-283933CF0B54}"/>
    <cellStyle name="Comma 5 5 3 2 3 2" xfId="17937" xr:uid="{42C996C9-C95E-4201-9D28-7D7A4A7C952C}"/>
    <cellStyle name="Comma 5 5 3 2 4" xfId="10031" xr:uid="{7F669710-2D64-415A-8B15-6C58B3FBA974}"/>
    <cellStyle name="Comma 5 5 3 2 4 2" xfId="20565" xr:uid="{479DB71B-15BF-4E41-B153-A5CB80347122}"/>
    <cellStyle name="Comma 5 5 3 2 5" xfId="12658" xr:uid="{94FF38D1-B7F4-4FB9-B9DB-9D3A8E649D81}"/>
    <cellStyle name="Comma 5 5 3 2 5 2" xfId="23192" xr:uid="{0327DBA0-D1F6-4220-9BAF-3D4E6D230AEB}"/>
    <cellStyle name="Comma 5 5 3 2 6" xfId="15310" xr:uid="{B9C7820D-B243-46CD-9252-4FB7B37B2DBB}"/>
    <cellStyle name="Comma 5 5 3 2 7" xfId="4770" xr:uid="{6EB4764E-2411-458C-BF15-FC21DACDF1F9}"/>
    <cellStyle name="Comma 5 5 3 3" xfId="2040" xr:uid="{00000000-0005-0000-0000-000067080000}"/>
    <cellStyle name="Comma 5 5 3 3 2" xfId="7405" xr:uid="{B89F5E34-458E-41C0-857C-C14CE8CD7879}"/>
    <cellStyle name="Comma 5 5 3 3 2 2" xfId="17939" xr:uid="{7A441FA1-2263-4A63-ABEF-8E9E7E7FE257}"/>
    <cellStyle name="Comma 5 5 3 3 3" xfId="10033" xr:uid="{D46CCB9C-A60B-46AD-9895-96B7BE7A0532}"/>
    <cellStyle name="Comma 5 5 3 3 3 2" xfId="20567" xr:uid="{DF48E147-AE33-4F2B-9F8E-BC9342C54CA3}"/>
    <cellStyle name="Comma 5 5 3 3 4" xfId="12660" xr:uid="{B5122EC1-5647-4C21-8079-A8758AAF67FE}"/>
    <cellStyle name="Comma 5 5 3 3 4 2" xfId="23194" xr:uid="{898E8F65-0329-4FAB-80A6-CE59E7EAA1AE}"/>
    <cellStyle name="Comma 5 5 3 3 5" xfId="15312" xr:uid="{5F6402F0-1DD6-4ABF-A11F-14F8F2CC4206}"/>
    <cellStyle name="Comma 5 5 3 3 6" xfId="4772" xr:uid="{BA279C79-018B-4852-854A-546DBDA37898}"/>
    <cellStyle name="Comma 5 5 3 4" xfId="2041" xr:uid="{00000000-0005-0000-0000-000068080000}"/>
    <cellStyle name="Comma 5 5 3 4 2" xfId="7406" xr:uid="{AC72741C-0F1D-4D23-81EA-ED6312BAB6AE}"/>
    <cellStyle name="Comma 5 5 3 4 2 2" xfId="17940" xr:uid="{5D3AEBBF-C3E0-47CC-891F-B1885587D716}"/>
    <cellStyle name="Comma 5 5 3 4 3" xfId="10034" xr:uid="{2E308C8B-58C5-48EB-8E6C-FAFBB75F59CA}"/>
    <cellStyle name="Comma 5 5 3 4 3 2" xfId="20568" xr:uid="{59D8EEF8-6284-4441-9A14-461CE9F8DBCD}"/>
    <cellStyle name="Comma 5 5 3 4 4" xfId="12661" xr:uid="{66C55851-02D2-450A-9892-13A661AE4767}"/>
    <cellStyle name="Comma 5 5 3 4 4 2" xfId="23195" xr:uid="{D8FF7034-4C92-4EAB-ADAB-441C2C17DDD6}"/>
    <cellStyle name="Comma 5 5 3 4 5" xfId="15313" xr:uid="{B1BD06C2-C090-462D-A61C-FAF14113BC7D}"/>
    <cellStyle name="Comma 5 5 3 4 6" xfId="4773" xr:uid="{0CB863CE-194E-4ECB-8181-4EF8CDA583A2}"/>
    <cellStyle name="Comma 5 5 3 5" xfId="7402" xr:uid="{7A49E453-F5FA-44B3-A1A3-809CB0D37A51}"/>
    <cellStyle name="Comma 5 5 3 5 2" xfId="17936" xr:uid="{5ADADF3E-3E9E-43E8-AB08-7B46CB1B198C}"/>
    <cellStyle name="Comma 5 5 3 6" xfId="10030" xr:uid="{9F96B03E-5A70-4925-8C69-F1716FBF4705}"/>
    <cellStyle name="Comma 5 5 3 6 2" xfId="20564" xr:uid="{3C76D029-F4DC-4574-B971-974C33F9A5EF}"/>
    <cellStyle name="Comma 5 5 3 7" xfId="12657" xr:uid="{32EAD5A1-4B25-475D-91BF-3085A3BED533}"/>
    <cellStyle name="Comma 5 5 3 7 2" xfId="23191" xr:uid="{36DDBA1F-9E35-4E25-ABE8-15D1F50EA4F3}"/>
    <cellStyle name="Comma 5 5 3 8" xfId="15309" xr:uid="{5254CA63-47AC-41E6-ACE9-4079D6A2339F}"/>
    <cellStyle name="Comma 5 5 3 9" xfId="4769" xr:uid="{85438570-7187-4599-9705-EC43326D6238}"/>
    <cellStyle name="Comma 5 5 4" xfId="2042" xr:uid="{00000000-0005-0000-0000-000069080000}"/>
    <cellStyle name="Comma 5 5 4 2" xfId="2043" xr:uid="{00000000-0005-0000-0000-00006A080000}"/>
    <cellStyle name="Comma 5 5 4 2 2" xfId="2044" xr:uid="{00000000-0005-0000-0000-00006B080000}"/>
    <cellStyle name="Comma 5 5 4 2 2 2" xfId="7409" xr:uid="{28A15467-CFDC-412A-916B-B21B037B577D}"/>
    <cellStyle name="Comma 5 5 4 2 2 2 2" xfId="17943" xr:uid="{1A698713-49F8-4E5D-9CD1-C1E8849FB5CA}"/>
    <cellStyle name="Comma 5 5 4 2 2 3" xfId="10037" xr:uid="{0BDB13D9-F356-4336-AD9F-E48F24244C4C}"/>
    <cellStyle name="Comma 5 5 4 2 2 3 2" xfId="20571" xr:uid="{48E9B5F1-2DFF-43FE-8F01-6E8A41A67B06}"/>
    <cellStyle name="Comma 5 5 4 2 2 4" xfId="12664" xr:uid="{20017E30-4159-4B26-A9EF-71007086FF2B}"/>
    <cellStyle name="Comma 5 5 4 2 2 4 2" xfId="23198" xr:uid="{D31922FD-369B-4EAC-994E-5675F147AE8E}"/>
    <cellStyle name="Comma 5 5 4 2 2 5" xfId="15316" xr:uid="{0455F3B7-A429-43B6-840D-2C9BC7EBFD71}"/>
    <cellStyle name="Comma 5 5 4 2 2 6" xfId="4776" xr:uid="{79A5BD61-38C8-41CA-9DB6-3C429253BEDE}"/>
    <cellStyle name="Comma 5 5 4 2 3" xfId="7408" xr:uid="{79728BB0-52B5-4BB4-BF60-462DB79265D2}"/>
    <cellStyle name="Comma 5 5 4 2 3 2" xfId="17942" xr:uid="{524C66A9-19C7-4A78-8F75-C9353A6908BB}"/>
    <cellStyle name="Comma 5 5 4 2 4" xfId="10036" xr:uid="{AE62020B-EA02-4A78-8FFC-C4F60400A14C}"/>
    <cellStyle name="Comma 5 5 4 2 4 2" xfId="20570" xr:uid="{33F5CE6D-1E89-4626-8A1B-E7406CC5ACBA}"/>
    <cellStyle name="Comma 5 5 4 2 5" xfId="12663" xr:uid="{54B2BF17-3FE3-4469-A886-F3AA8CE1845E}"/>
    <cellStyle name="Comma 5 5 4 2 5 2" xfId="23197" xr:uid="{62D58DFD-9964-437E-8864-9D6A3B137C2C}"/>
    <cellStyle name="Comma 5 5 4 2 6" xfId="15315" xr:uid="{DEAAB3F0-9DAC-4395-AF2F-C9C5A4E55083}"/>
    <cellStyle name="Comma 5 5 4 2 7" xfId="4775" xr:uid="{681268C4-FD6C-4B0F-AEFD-CCDB94F30828}"/>
    <cellStyle name="Comma 5 5 4 3" xfId="2045" xr:uid="{00000000-0005-0000-0000-00006C080000}"/>
    <cellStyle name="Comma 5 5 4 3 2" xfId="7410" xr:uid="{797BAA73-B093-43BF-8799-4D981B69DDB4}"/>
    <cellStyle name="Comma 5 5 4 3 2 2" xfId="17944" xr:uid="{8835FF93-E865-4371-97E5-33DF52B08A39}"/>
    <cellStyle name="Comma 5 5 4 3 3" xfId="10038" xr:uid="{22F51471-96AE-4167-8D1D-F577D0C9C057}"/>
    <cellStyle name="Comma 5 5 4 3 3 2" xfId="20572" xr:uid="{9D484E57-C79D-42C4-B713-FDAEF7F3646E}"/>
    <cellStyle name="Comma 5 5 4 3 4" xfId="12665" xr:uid="{9FFCCB71-5079-4A0F-A984-EF16018CA7E5}"/>
    <cellStyle name="Comma 5 5 4 3 4 2" xfId="23199" xr:uid="{58525318-0A87-4E02-9B25-C0F5B468EC48}"/>
    <cellStyle name="Comma 5 5 4 3 5" xfId="15317" xr:uid="{D2739F6C-4B64-4A76-8E7D-A688B16511B2}"/>
    <cellStyle name="Comma 5 5 4 3 6" xfId="4777" xr:uid="{2FA5E50F-2E93-4CD9-BDBA-4CA0DA3FB5CF}"/>
    <cellStyle name="Comma 5 5 4 4" xfId="2046" xr:uid="{00000000-0005-0000-0000-00006D080000}"/>
    <cellStyle name="Comma 5 5 4 4 2" xfId="7411" xr:uid="{557F1F68-99D7-4ABC-9FFC-B9095D64AA28}"/>
    <cellStyle name="Comma 5 5 4 4 2 2" xfId="17945" xr:uid="{C989E1D8-BAC4-4844-9162-541C83F68777}"/>
    <cellStyle name="Comma 5 5 4 4 3" xfId="10039" xr:uid="{5B2FBE5A-4AC2-4964-AA2B-F7D88696FE1C}"/>
    <cellStyle name="Comma 5 5 4 4 3 2" xfId="20573" xr:uid="{A8827428-4D58-4D0A-AA0B-6F786C8B5E9F}"/>
    <cellStyle name="Comma 5 5 4 4 4" xfId="12666" xr:uid="{E735EE53-31EC-4469-ADCD-F9BEB82F95D0}"/>
    <cellStyle name="Comma 5 5 4 4 4 2" xfId="23200" xr:uid="{434EE5EA-B84E-407C-A6CE-0B019708FACF}"/>
    <cellStyle name="Comma 5 5 4 4 5" xfId="15318" xr:uid="{1AA021B7-FD3C-4CCA-B257-2756E4488104}"/>
    <cellStyle name="Comma 5 5 4 4 6" xfId="4778" xr:uid="{BF9E3399-3750-4F66-A5DD-151055E1C756}"/>
    <cellStyle name="Comma 5 5 4 5" xfId="7407" xr:uid="{88EC0D6F-C25F-4768-A828-C3051AE1DB87}"/>
    <cellStyle name="Comma 5 5 4 5 2" xfId="17941" xr:uid="{B3DFAF38-6AF0-427D-957E-29BC943E068D}"/>
    <cellStyle name="Comma 5 5 4 6" xfId="10035" xr:uid="{2F6E7428-0223-49F9-8F2A-EC53A0B23A65}"/>
    <cellStyle name="Comma 5 5 4 6 2" xfId="20569" xr:uid="{58F8EA06-D825-47AD-B064-C4C4B6C693D0}"/>
    <cellStyle name="Comma 5 5 4 7" xfId="12662" xr:uid="{92BAAE02-F00C-403D-BF33-DBC178D5BFEC}"/>
    <cellStyle name="Comma 5 5 4 7 2" xfId="23196" xr:uid="{70F128E0-FAD1-49A4-8131-B152BBBB13BB}"/>
    <cellStyle name="Comma 5 5 4 8" xfId="15314" xr:uid="{4A777210-0CA1-426D-9EC2-93FF843D6464}"/>
    <cellStyle name="Comma 5 5 4 9" xfId="4774" xr:uid="{8DB1AD24-6D3A-4D2A-B9A4-B0E08336E546}"/>
    <cellStyle name="Comma 5 5 5" xfId="2047" xr:uid="{00000000-0005-0000-0000-00006E080000}"/>
    <cellStyle name="Comma 5 5 5 2" xfId="2048" xr:uid="{00000000-0005-0000-0000-00006F080000}"/>
    <cellStyle name="Comma 5 5 5 2 2" xfId="2049" xr:uid="{00000000-0005-0000-0000-000070080000}"/>
    <cellStyle name="Comma 5 5 5 2 2 2" xfId="7414" xr:uid="{4E67E349-C06C-463E-AA5D-28AEC1753E6A}"/>
    <cellStyle name="Comma 5 5 5 2 2 2 2" xfId="17948" xr:uid="{20BFCFA4-5E2F-40BD-931A-66D053379500}"/>
    <cellStyle name="Comma 5 5 5 2 2 3" xfId="10042" xr:uid="{8B8C8C9B-E58A-481E-97DE-5D1590F9BA50}"/>
    <cellStyle name="Comma 5 5 5 2 2 3 2" xfId="20576" xr:uid="{DF2E3C83-1286-437A-8647-F86F2F668D40}"/>
    <cellStyle name="Comma 5 5 5 2 2 4" xfId="12669" xr:uid="{E0DA4ABC-1BE1-4ED6-9925-B973C3FB9603}"/>
    <cellStyle name="Comma 5 5 5 2 2 4 2" xfId="23203" xr:uid="{49015B67-01CF-45D4-ACE9-53081551FC57}"/>
    <cellStyle name="Comma 5 5 5 2 2 5" xfId="15321" xr:uid="{FE6DBDAC-FF0F-4E19-8AA5-76748E6BE4DD}"/>
    <cellStyle name="Comma 5 5 5 2 2 6" xfId="4781" xr:uid="{1180426A-B9BB-4E5E-81AA-963AA89E5A18}"/>
    <cellStyle name="Comma 5 5 5 2 3" xfId="7413" xr:uid="{6FB4E75C-F233-4D96-AEFA-7FDA2BA9C6C2}"/>
    <cellStyle name="Comma 5 5 5 2 3 2" xfId="17947" xr:uid="{747ED90C-2033-4E93-BFD5-541AA04711B5}"/>
    <cellStyle name="Comma 5 5 5 2 4" xfId="10041" xr:uid="{9166BC38-6475-41EF-AA3D-E3885329F645}"/>
    <cellStyle name="Comma 5 5 5 2 4 2" xfId="20575" xr:uid="{C89E5A34-EB34-4541-A957-6D87B6D6184F}"/>
    <cellStyle name="Comma 5 5 5 2 5" xfId="12668" xr:uid="{1FF41BB4-3B1B-48A7-AA24-C5F67AEF8536}"/>
    <cellStyle name="Comma 5 5 5 2 5 2" xfId="23202" xr:uid="{5D06CCB8-5A99-471F-A4E3-2BEB850BB507}"/>
    <cellStyle name="Comma 5 5 5 2 6" xfId="15320" xr:uid="{E2E4CE7E-D34C-4F8C-87CB-EC02F0B42A82}"/>
    <cellStyle name="Comma 5 5 5 2 7" xfId="4780" xr:uid="{BB7834C2-2949-4618-97B1-5465727C477B}"/>
    <cellStyle name="Comma 5 5 5 3" xfId="2050" xr:uid="{00000000-0005-0000-0000-000071080000}"/>
    <cellStyle name="Comma 5 5 5 3 2" xfId="7415" xr:uid="{D2401953-DE51-40D7-AA81-3DF0EF6475BD}"/>
    <cellStyle name="Comma 5 5 5 3 2 2" xfId="17949" xr:uid="{A3120EA1-85AB-4A9B-A159-CC812918595B}"/>
    <cellStyle name="Comma 5 5 5 3 3" xfId="10043" xr:uid="{988149D4-5DE5-4C1C-B3B5-D25EEACA4AF6}"/>
    <cellStyle name="Comma 5 5 5 3 3 2" xfId="20577" xr:uid="{1C2CA027-37ED-4405-ABAE-8E8C7E319618}"/>
    <cellStyle name="Comma 5 5 5 3 4" xfId="12670" xr:uid="{835E39A8-1BB5-4ECA-8389-26A031F9B265}"/>
    <cellStyle name="Comma 5 5 5 3 4 2" xfId="23204" xr:uid="{861A8F2F-F1FA-4AF3-97EA-4AA485550113}"/>
    <cellStyle name="Comma 5 5 5 3 5" xfId="15322" xr:uid="{42361638-C5AE-4580-B6F7-1D9CADB783FB}"/>
    <cellStyle name="Comma 5 5 5 3 6" xfId="4782" xr:uid="{D3DD55D1-A501-44E6-B752-20DB54245D6F}"/>
    <cellStyle name="Comma 5 5 5 4" xfId="2051" xr:uid="{00000000-0005-0000-0000-000072080000}"/>
    <cellStyle name="Comma 5 5 5 4 2" xfId="7416" xr:uid="{088F7928-9F66-4026-89E7-805F363555C4}"/>
    <cellStyle name="Comma 5 5 5 4 2 2" xfId="17950" xr:uid="{3603A2BF-EB47-4050-BC34-69E6D13676FD}"/>
    <cellStyle name="Comma 5 5 5 4 3" xfId="10044" xr:uid="{D23A4D7C-690B-466D-92DE-A1FBB2F79236}"/>
    <cellStyle name="Comma 5 5 5 4 3 2" xfId="20578" xr:uid="{B41953A4-3FD7-4B64-A6F8-290CA54ED6FD}"/>
    <cellStyle name="Comma 5 5 5 4 4" xfId="12671" xr:uid="{E74F0C16-8F99-40F7-BE81-62F0868ED6E0}"/>
    <cellStyle name="Comma 5 5 5 4 4 2" xfId="23205" xr:uid="{D26E264F-C049-4372-B3A0-ECE61E7E130B}"/>
    <cellStyle name="Comma 5 5 5 4 5" xfId="15323" xr:uid="{979FA54A-4412-45CF-B3E3-0C55450D3F6B}"/>
    <cellStyle name="Comma 5 5 5 4 6" xfId="4783" xr:uid="{CBCC9CEB-AFDB-424B-AA06-4D712EAC8104}"/>
    <cellStyle name="Comma 5 5 5 5" xfId="7412" xr:uid="{CFF28043-4236-48FE-B254-3D89164E36F6}"/>
    <cellStyle name="Comma 5 5 5 5 2" xfId="17946" xr:uid="{4EBA456D-1B9A-4DD0-B73F-A9268CC466B5}"/>
    <cellStyle name="Comma 5 5 5 6" xfId="10040" xr:uid="{3802578D-E4A3-491E-B2A1-A61E9AA5B87E}"/>
    <cellStyle name="Comma 5 5 5 6 2" xfId="20574" xr:uid="{7CD8E92C-9D48-43C7-B54C-A8EBF90ABF97}"/>
    <cellStyle name="Comma 5 5 5 7" xfId="12667" xr:uid="{E56380DB-7426-4DF3-9A31-C7B2DF2FF2E4}"/>
    <cellStyle name="Comma 5 5 5 7 2" xfId="23201" xr:uid="{5A599B90-270E-43A9-B70F-20ABCD258233}"/>
    <cellStyle name="Comma 5 5 5 8" xfId="15319" xr:uid="{95D8C8B1-D788-4B27-9385-806DA85D12E4}"/>
    <cellStyle name="Comma 5 5 5 9" xfId="4779" xr:uid="{E9B786B5-E8B9-4703-825F-8588195DB2F4}"/>
    <cellStyle name="Comma 5 5 6" xfId="2052" xr:uid="{00000000-0005-0000-0000-000073080000}"/>
    <cellStyle name="Comma 5 5 6 2" xfId="2053" xr:uid="{00000000-0005-0000-0000-000074080000}"/>
    <cellStyle name="Comma 5 5 6 2 2" xfId="7418" xr:uid="{7281FDFB-BDA7-4672-B3CB-75BDE995AECD}"/>
    <cellStyle name="Comma 5 5 6 2 2 2" xfId="17952" xr:uid="{F14AF48D-83CC-4353-85BA-DDBA364014C2}"/>
    <cellStyle name="Comma 5 5 6 2 3" xfId="10046" xr:uid="{DB39B004-C269-4225-8BAC-FD508EA0C419}"/>
    <cellStyle name="Comma 5 5 6 2 3 2" xfId="20580" xr:uid="{9B678A43-616F-45B6-A62C-3B976D92295A}"/>
    <cellStyle name="Comma 5 5 6 2 4" xfId="12673" xr:uid="{98E9BE85-1FFB-4802-8DFC-454EFF001B43}"/>
    <cellStyle name="Comma 5 5 6 2 4 2" xfId="23207" xr:uid="{FB138544-C0AC-4D3E-A5A3-4CEBACC8C205}"/>
    <cellStyle name="Comma 5 5 6 2 5" xfId="15325" xr:uid="{ED82ED6F-A5B7-43A5-ABA5-8C302B3AF894}"/>
    <cellStyle name="Comma 5 5 6 2 6" xfId="4785" xr:uid="{95483164-AB84-4D65-B8A7-5DDB442D96C7}"/>
    <cellStyle name="Comma 5 5 6 3" xfId="2054" xr:uid="{00000000-0005-0000-0000-000075080000}"/>
    <cellStyle name="Comma 5 5 6 3 2" xfId="7419" xr:uid="{D6D84D64-2FFF-410B-8CE5-2E28DF92ECAA}"/>
    <cellStyle name="Comma 5 5 6 3 2 2" xfId="17953" xr:uid="{3BB5CC51-9C32-4155-AED7-BFA416D64BE7}"/>
    <cellStyle name="Comma 5 5 6 3 3" xfId="10047" xr:uid="{C846F73F-3A2A-4086-8891-A203298B920A}"/>
    <cellStyle name="Comma 5 5 6 3 3 2" xfId="20581" xr:uid="{C55681E6-8FEF-4D7B-93A6-004EC1EAD372}"/>
    <cellStyle name="Comma 5 5 6 3 4" xfId="12674" xr:uid="{A8C1E833-57CA-4D8C-9A46-65796A85843E}"/>
    <cellStyle name="Comma 5 5 6 3 4 2" xfId="23208" xr:uid="{D4CE6E1D-5388-4A17-9317-CD2A8B30BEE9}"/>
    <cellStyle name="Comma 5 5 6 3 5" xfId="15326" xr:uid="{04432BB7-DEA5-4855-BEE2-84324D44A1B5}"/>
    <cellStyle name="Comma 5 5 6 3 6" xfId="4786" xr:uid="{289EBFA8-3872-45ED-AF16-B937E51254C7}"/>
    <cellStyle name="Comma 5 5 6 4" xfId="7417" xr:uid="{F4715C7D-FD7E-4E5B-BA87-74BF89986FB3}"/>
    <cellStyle name="Comma 5 5 6 4 2" xfId="17951" xr:uid="{5BDB91CE-9F05-40B7-BBF7-A5F094BAE6ED}"/>
    <cellStyle name="Comma 5 5 6 5" xfId="10045" xr:uid="{CA1A575F-ED48-401A-B62F-DA99A93A615A}"/>
    <cellStyle name="Comma 5 5 6 5 2" xfId="20579" xr:uid="{3C56DFB4-7855-4DE4-A91A-184689171DAE}"/>
    <cellStyle name="Comma 5 5 6 6" xfId="12672" xr:uid="{319C8C41-2F23-4F81-9962-41E1B7E32CE7}"/>
    <cellStyle name="Comma 5 5 6 6 2" xfId="23206" xr:uid="{1031260F-2738-4D98-9BAF-F15D1C7209E8}"/>
    <cellStyle name="Comma 5 5 6 7" xfId="15324" xr:uid="{D08C9A35-976D-45C1-8E13-5F1969C94980}"/>
    <cellStyle name="Comma 5 5 6 8" xfId="4784" xr:uid="{D410F182-2F1D-464C-97F6-9CF75D730EE5}"/>
    <cellStyle name="Comma 5 5 7" xfId="2055" xr:uid="{00000000-0005-0000-0000-000076080000}"/>
    <cellStyle name="Comma 5 5 7 2" xfId="2056" xr:uid="{00000000-0005-0000-0000-000077080000}"/>
    <cellStyle name="Comma 5 5 7 2 2" xfId="7421" xr:uid="{FE3D2A3A-58B0-4D9F-9A6B-DAD42AAC777D}"/>
    <cellStyle name="Comma 5 5 7 2 2 2" xfId="17955" xr:uid="{3D879AFB-B21F-4DE4-B0B2-6667C5A66C58}"/>
    <cellStyle name="Comma 5 5 7 2 3" xfId="10049" xr:uid="{86FF8EC1-9D13-4EFA-BF63-6F40FBEFC873}"/>
    <cellStyle name="Comma 5 5 7 2 3 2" xfId="20583" xr:uid="{DA5F8B0F-BFAD-4F93-8B8D-E60F52A9172E}"/>
    <cellStyle name="Comma 5 5 7 2 4" xfId="12676" xr:uid="{0398E8CB-CBDF-496B-882A-4722AF094656}"/>
    <cellStyle name="Comma 5 5 7 2 4 2" xfId="23210" xr:uid="{19DB16E9-AFED-42AA-A676-0232DB0D06D2}"/>
    <cellStyle name="Comma 5 5 7 2 5" xfId="15328" xr:uid="{12EBBC08-284A-40FE-9B35-27F34E380B6A}"/>
    <cellStyle name="Comma 5 5 7 2 6" xfId="4788" xr:uid="{ACBDD39A-D5A4-4B12-90B6-A1483AD3C5F4}"/>
    <cellStyle name="Comma 5 5 7 3" xfId="7420" xr:uid="{7CCE84EE-4906-4CB4-A71E-C3F717AF35EC}"/>
    <cellStyle name="Comma 5 5 7 3 2" xfId="17954" xr:uid="{0737BDDF-8501-43B8-B6C0-316EFB6B29D5}"/>
    <cellStyle name="Comma 5 5 7 4" xfId="10048" xr:uid="{878DA47E-B753-490D-A748-889142B3E3E9}"/>
    <cellStyle name="Comma 5 5 7 4 2" xfId="20582" xr:uid="{E42D38B9-E9E0-482A-9334-8171D7C011F0}"/>
    <cellStyle name="Comma 5 5 7 5" xfId="12675" xr:uid="{691DEACD-5FBB-47C4-8350-A10C72891BE7}"/>
    <cellStyle name="Comma 5 5 7 5 2" xfId="23209" xr:uid="{1EF03588-B53B-497F-A37A-BCD1C4404CCC}"/>
    <cellStyle name="Comma 5 5 7 6" xfId="15327" xr:uid="{10EAA45A-9FD7-4A62-A24E-ECB865289766}"/>
    <cellStyle name="Comma 5 5 7 7" xfId="4787" xr:uid="{813CF91F-4F59-4D1F-97AA-A80D04BE1E7C}"/>
    <cellStyle name="Comma 5 5 8" xfId="2057" xr:uid="{00000000-0005-0000-0000-000078080000}"/>
    <cellStyle name="Comma 5 5 8 2" xfId="7422" xr:uid="{A75ECE9C-ED3A-4DD6-8F9C-F0C86B338480}"/>
    <cellStyle name="Comma 5 5 8 2 2" xfId="17956" xr:uid="{DB981BFB-FE84-449D-82A0-543D2645A901}"/>
    <cellStyle name="Comma 5 5 8 3" xfId="10050" xr:uid="{A19179C4-6430-44F3-B6C1-F2D21417E10F}"/>
    <cellStyle name="Comma 5 5 8 3 2" xfId="20584" xr:uid="{E9154473-1F6F-40C0-814F-E54EFCBEDBA0}"/>
    <cellStyle name="Comma 5 5 8 4" xfId="12677" xr:uid="{A2252DDC-2A7B-4AC2-897A-69E438B31504}"/>
    <cellStyle name="Comma 5 5 8 4 2" xfId="23211" xr:uid="{DD8E8B00-723A-46D0-8C11-29771CD70BBB}"/>
    <cellStyle name="Comma 5 5 8 5" xfId="15329" xr:uid="{920C7F16-DCFE-48A7-B9EA-39F9E46D50A7}"/>
    <cellStyle name="Comma 5 5 8 6" xfId="4789" xr:uid="{FFACFB82-408D-48C9-8C6F-C948671A8C19}"/>
    <cellStyle name="Comma 5 5 9" xfId="2058" xr:uid="{00000000-0005-0000-0000-000079080000}"/>
    <cellStyle name="Comma 5 5 9 2" xfId="7423" xr:uid="{CD34A909-42A1-400C-B352-74C7A2649C3E}"/>
    <cellStyle name="Comma 5 5 9 2 2" xfId="17957" xr:uid="{7F238BAE-BF64-481B-A7D6-89F52A60B05F}"/>
    <cellStyle name="Comma 5 5 9 3" xfId="10051" xr:uid="{F30480CA-4C70-4A08-97BF-B925036B7634}"/>
    <cellStyle name="Comma 5 5 9 3 2" xfId="20585" xr:uid="{96D09969-A5B8-42AE-80E3-D6641F780958}"/>
    <cellStyle name="Comma 5 5 9 4" xfId="12678" xr:uid="{332449A5-A7F5-408C-89B7-933CF3B931EF}"/>
    <cellStyle name="Comma 5 5 9 4 2" xfId="23212" xr:uid="{9FE1FD0F-B35E-4A80-9173-E7BA2CA8BA65}"/>
    <cellStyle name="Comma 5 5 9 5" xfId="15330" xr:uid="{D9D89D56-317E-42E7-8173-DB0160609BBD}"/>
    <cellStyle name="Comma 5 5 9 6" xfId="4790" xr:uid="{1AB1CD76-6BAD-42CC-9EA0-EBDB48F25E6A}"/>
    <cellStyle name="Comma 5 6" xfId="2059" xr:uid="{00000000-0005-0000-0000-00007A080000}"/>
    <cellStyle name="Comma 5 6 2" xfId="2060" xr:uid="{00000000-0005-0000-0000-00007B080000}"/>
    <cellStyle name="Comma 5 6 2 2" xfId="2061" xr:uid="{00000000-0005-0000-0000-00007C080000}"/>
    <cellStyle name="Comma 5 6 2 2 2" xfId="7426" xr:uid="{C7359F8E-06FD-47F3-8E32-C9223085DBEE}"/>
    <cellStyle name="Comma 5 6 2 2 2 2" xfId="17960" xr:uid="{71250273-B432-421A-BBCD-807E181FF4C9}"/>
    <cellStyle name="Comma 5 6 2 2 3" xfId="10054" xr:uid="{97B86831-B8D8-4D6F-B555-AA94A1596247}"/>
    <cellStyle name="Comma 5 6 2 2 3 2" xfId="20588" xr:uid="{9B460B2C-79EA-4D05-81BB-7FCD878F333F}"/>
    <cellStyle name="Comma 5 6 2 2 4" xfId="12681" xr:uid="{CC4D60DE-68E8-4416-BB50-AE9A5B798C14}"/>
    <cellStyle name="Comma 5 6 2 2 4 2" xfId="23215" xr:uid="{004A147C-EF2C-4A37-833A-A5CEBE13254A}"/>
    <cellStyle name="Comma 5 6 2 2 5" xfId="15333" xr:uid="{D3CDBC47-6BC8-4590-8611-0B2B5A71B13F}"/>
    <cellStyle name="Comma 5 6 2 2 6" xfId="4793" xr:uid="{F37A6DB0-D55D-4959-BD7D-850496BDF393}"/>
    <cellStyle name="Comma 5 6 2 3" xfId="7425" xr:uid="{7E872E00-8F45-4FAE-BF7E-0512B9797730}"/>
    <cellStyle name="Comma 5 6 2 3 2" xfId="17959" xr:uid="{66B184D0-D6D5-4B6A-8D8D-F7A27D647CD6}"/>
    <cellStyle name="Comma 5 6 2 4" xfId="10053" xr:uid="{56227EDD-67C4-4F2A-952C-07D5328A54B8}"/>
    <cellStyle name="Comma 5 6 2 4 2" xfId="20587" xr:uid="{F8C82595-8D95-4BC4-9773-6A9E8C53A572}"/>
    <cellStyle name="Comma 5 6 2 5" xfId="12680" xr:uid="{6E72F02C-F13E-41FF-9673-A29D1FC8FCC1}"/>
    <cellStyle name="Comma 5 6 2 5 2" xfId="23214" xr:uid="{58D3049B-4D8F-498C-953D-F53C1BB49160}"/>
    <cellStyle name="Comma 5 6 2 6" xfId="15332" xr:uid="{7E88FB31-9F8C-4E4C-981D-E20386E02C35}"/>
    <cellStyle name="Comma 5 6 2 7" xfId="4792" xr:uid="{C525DE89-76FC-4645-94A3-A622D2C404C3}"/>
    <cellStyle name="Comma 5 6 3" xfId="2062" xr:uid="{00000000-0005-0000-0000-00007D080000}"/>
    <cellStyle name="Comma 5 6 3 2" xfId="7427" xr:uid="{98760F75-D222-42D7-9A1F-6AA812D8DD73}"/>
    <cellStyle name="Comma 5 6 3 2 2" xfId="17961" xr:uid="{0E0BE096-B7F6-47A5-BB14-0F2BAF7C998F}"/>
    <cellStyle name="Comma 5 6 3 3" xfId="10055" xr:uid="{CCD21CD3-06EB-417D-8F07-841615189A9A}"/>
    <cellStyle name="Comma 5 6 3 3 2" xfId="20589" xr:uid="{F7B40457-03D3-4807-AD8A-20C2C5C10697}"/>
    <cellStyle name="Comma 5 6 3 4" xfId="12682" xr:uid="{D8E381B0-1910-4265-9B5E-5CD0D10BD769}"/>
    <cellStyle name="Comma 5 6 3 4 2" xfId="23216" xr:uid="{E51DC73C-A322-4D78-9206-D1C47DDA959F}"/>
    <cellStyle name="Comma 5 6 3 5" xfId="15334" xr:uid="{F5B91AA2-F0D2-4096-8397-C2E8683786E1}"/>
    <cellStyle name="Comma 5 6 3 6" xfId="4794" xr:uid="{7E06CB08-697D-43E3-9752-3059F5F438DC}"/>
    <cellStyle name="Comma 5 6 4" xfId="2063" xr:uid="{00000000-0005-0000-0000-00007E080000}"/>
    <cellStyle name="Comma 5 6 4 2" xfId="7428" xr:uid="{05325CE8-AEF4-47B8-9E92-84B3FD48200C}"/>
    <cellStyle name="Comma 5 6 4 2 2" xfId="17962" xr:uid="{72EA8B8C-15D5-417B-8E08-065BA6EA9594}"/>
    <cellStyle name="Comma 5 6 4 3" xfId="10056" xr:uid="{0A21A560-27A3-4367-A951-15BC503020DF}"/>
    <cellStyle name="Comma 5 6 4 3 2" xfId="20590" xr:uid="{F2B998ED-CC7A-48D1-AA11-4A86B86C27F8}"/>
    <cellStyle name="Comma 5 6 4 4" xfId="12683" xr:uid="{062A911D-CBE2-4048-98C7-B6B1AE2A36A8}"/>
    <cellStyle name="Comma 5 6 4 4 2" xfId="23217" xr:uid="{DFCE464A-ED8D-4D2C-B619-3CA7F68FD62D}"/>
    <cellStyle name="Comma 5 6 4 5" xfId="15335" xr:uid="{E6713FF6-0EC4-48EA-8C56-47176992525E}"/>
    <cellStyle name="Comma 5 6 4 6" xfId="4795" xr:uid="{9F0F2F27-71FF-40EF-BAB4-039E3F67E436}"/>
    <cellStyle name="Comma 5 6 5" xfId="7424" xr:uid="{3262E268-DD01-4CCD-81AE-DF0DCAB105E0}"/>
    <cellStyle name="Comma 5 6 5 2" xfId="17958" xr:uid="{648F6266-D01F-43B9-A8FD-049366C4E8EF}"/>
    <cellStyle name="Comma 5 6 6" xfId="10052" xr:uid="{AE16AB41-02C8-4DD5-9AD0-B5460396FDED}"/>
    <cellStyle name="Comma 5 6 6 2" xfId="20586" xr:uid="{98DD81AF-FD69-4803-8869-AAE3EA2F0C2D}"/>
    <cellStyle name="Comma 5 6 7" xfId="12679" xr:uid="{86C5A576-C44A-4D17-A527-9643EAF95948}"/>
    <cellStyle name="Comma 5 6 7 2" xfId="23213" xr:uid="{7074BC02-3444-410D-8214-1068F7327F68}"/>
    <cellStyle name="Comma 5 6 8" xfId="15331" xr:uid="{E465F246-7999-4011-80F0-795B43AF0BC9}"/>
    <cellStyle name="Comma 5 6 9" xfId="4791" xr:uid="{35F51D2D-F9C0-4A9D-B496-5B6D78B72FE9}"/>
    <cellStyle name="Comma 5 7" xfId="2064" xr:uid="{00000000-0005-0000-0000-00007F080000}"/>
    <cellStyle name="Comma 5 7 2" xfId="2065" xr:uid="{00000000-0005-0000-0000-000080080000}"/>
    <cellStyle name="Comma 5 7 2 2" xfId="2066" xr:uid="{00000000-0005-0000-0000-000081080000}"/>
    <cellStyle name="Comma 5 7 2 2 2" xfId="7431" xr:uid="{B8AAAE03-F574-4263-9D2D-14CF97A1DADC}"/>
    <cellStyle name="Comma 5 7 2 2 2 2" xfId="17965" xr:uid="{B7EADD47-ECEA-42BF-8A3D-8B809886DF75}"/>
    <cellStyle name="Comma 5 7 2 2 3" xfId="10059" xr:uid="{19959FB4-2176-4956-9A38-EC0DDA44E32F}"/>
    <cellStyle name="Comma 5 7 2 2 3 2" xfId="20593" xr:uid="{4CDA10BF-1943-48F8-AD80-9572C5097E04}"/>
    <cellStyle name="Comma 5 7 2 2 4" xfId="12686" xr:uid="{E83CE545-3595-4513-BF0C-659ECB95D78B}"/>
    <cellStyle name="Comma 5 7 2 2 4 2" xfId="23220" xr:uid="{C9DB4442-DBC3-49D8-9D14-811A1AC399A9}"/>
    <cellStyle name="Comma 5 7 2 2 5" xfId="15338" xr:uid="{588FD397-E4E3-4C1B-9082-59D5019EEDD5}"/>
    <cellStyle name="Comma 5 7 2 2 6" xfId="4798" xr:uid="{657327D8-EE1D-499D-A7DE-8546EEB305E8}"/>
    <cellStyle name="Comma 5 7 2 3" xfId="7430" xr:uid="{2B7D7739-6A9E-4124-82A0-0A07ADE2E1CF}"/>
    <cellStyle name="Comma 5 7 2 3 2" xfId="17964" xr:uid="{A555778F-F925-4A4A-8636-E994E8444D59}"/>
    <cellStyle name="Comma 5 7 2 4" xfId="10058" xr:uid="{5D9CF6C2-4B69-4EC3-B251-077A3679DC3F}"/>
    <cellStyle name="Comma 5 7 2 4 2" xfId="20592" xr:uid="{16DD8FEB-814D-4EAF-953E-F178A7E9FF41}"/>
    <cellStyle name="Comma 5 7 2 5" xfId="12685" xr:uid="{40D44A19-1D78-4D0B-86EF-EB2311FA4196}"/>
    <cellStyle name="Comma 5 7 2 5 2" xfId="23219" xr:uid="{47A611C1-4242-4181-8249-F14E192055A5}"/>
    <cellStyle name="Comma 5 7 2 6" xfId="15337" xr:uid="{503FB374-378D-458F-A4CF-029917F3EC68}"/>
    <cellStyle name="Comma 5 7 2 7" xfId="4797" xr:uid="{038A058A-03C1-4D7E-8061-EA76298160C3}"/>
    <cellStyle name="Comma 5 7 3" xfId="2067" xr:uid="{00000000-0005-0000-0000-000082080000}"/>
    <cellStyle name="Comma 5 7 3 2" xfId="7432" xr:uid="{BF2E276A-F6AE-4CB2-8845-C04AE6866064}"/>
    <cellStyle name="Comma 5 7 3 2 2" xfId="17966" xr:uid="{B56D0C97-3419-4A47-86EE-3279B57A413C}"/>
    <cellStyle name="Comma 5 7 3 3" xfId="10060" xr:uid="{FE8A018B-7FBE-4272-80F9-CA1666A58ED5}"/>
    <cellStyle name="Comma 5 7 3 3 2" xfId="20594" xr:uid="{118414AB-775A-4B0E-9E09-6A48D506AA22}"/>
    <cellStyle name="Comma 5 7 3 4" xfId="12687" xr:uid="{34B5CE7E-961F-4A8C-BB72-CE8A9ED92F6B}"/>
    <cellStyle name="Comma 5 7 3 4 2" xfId="23221" xr:uid="{8A6BFEC1-4C99-4996-9006-88E4853A3A13}"/>
    <cellStyle name="Comma 5 7 3 5" xfId="15339" xr:uid="{6E360A41-7600-4AE1-916A-E35B98F25593}"/>
    <cellStyle name="Comma 5 7 3 6" xfId="4799" xr:uid="{11C5FB23-15E4-4BFB-952F-5723DBE3FEC4}"/>
    <cellStyle name="Comma 5 7 4" xfId="2068" xr:uid="{00000000-0005-0000-0000-000083080000}"/>
    <cellStyle name="Comma 5 7 4 2" xfId="7433" xr:uid="{654033E2-E4D3-4281-8D79-61723AF1C0B9}"/>
    <cellStyle name="Comma 5 7 4 2 2" xfId="17967" xr:uid="{32DD13F6-C94F-4C4D-9865-8117BA0C4B8E}"/>
    <cellStyle name="Comma 5 7 4 3" xfId="10061" xr:uid="{D611E1D1-FCC8-43E0-8482-D49FBC291F72}"/>
    <cellStyle name="Comma 5 7 4 3 2" xfId="20595" xr:uid="{142C3797-35AE-4900-93FF-724E82B98F19}"/>
    <cellStyle name="Comma 5 7 4 4" xfId="12688" xr:uid="{D6C1D77F-83BD-480D-9081-1F038A7DB2F7}"/>
    <cellStyle name="Comma 5 7 4 4 2" xfId="23222" xr:uid="{9D034AE1-3C24-4FB2-92E7-2CA2F44A7837}"/>
    <cellStyle name="Comma 5 7 4 5" xfId="15340" xr:uid="{FFB82377-069F-4058-A428-C2296566F08F}"/>
    <cellStyle name="Comma 5 7 4 6" xfId="4800" xr:uid="{28C94629-3CAE-4A53-86A3-0120379CB5AC}"/>
    <cellStyle name="Comma 5 7 5" xfId="7429" xr:uid="{4F951EFE-7482-4999-A441-F70374BB883C}"/>
    <cellStyle name="Comma 5 7 5 2" xfId="17963" xr:uid="{4C78683F-5426-4F81-9901-44C32BDC0FCD}"/>
    <cellStyle name="Comma 5 7 6" xfId="10057" xr:uid="{0B88BC85-3742-4338-8CF7-6C3404F9107B}"/>
    <cellStyle name="Comma 5 7 6 2" xfId="20591" xr:uid="{F11EB59D-4CB4-4EC4-8AED-5FD11047E7BF}"/>
    <cellStyle name="Comma 5 7 7" xfId="12684" xr:uid="{940FF0B6-3E79-4B54-9814-881C6D4265B8}"/>
    <cellStyle name="Comma 5 7 7 2" xfId="23218" xr:uid="{C66A2A2B-4EDE-467D-8C07-B51831434345}"/>
    <cellStyle name="Comma 5 7 8" xfId="15336" xr:uid="{8EC740A7-6851-4C7B-AC70-1C90531651ED}"/>
    <cellStyle name="Comma 5 7 9" xfId="4796" xr:uid="{6B08BEB1-B320-4451-9BC3-BC1F1AC71B1F}"/>
    <cellStyle name="Comma 5 8" xfId="2069" xr:uid="{00000000-0005-0000-0000-000084080000}"/>
    <cellStyle name="Comma 5 8 2" xfId="2070" xr:uid="{00000000-0005-0000-0000-000085080000}"/>
    <cellStyle name="Comma 5 8 2 2" xfId="2071" xr:uid="{00000000-0005-0000-0000-000086080000}"/>
    <cellStyle name="Comma 5 8 2 2 2" xfId="7436" xr:uid="{347EFDB8-A79C-4105-9E89-712237E46324}"/>
    <cellStyle name="Comma 5 8 2 2 2 2" xfId="17970" xr:uid="{A55EF550-0627-4EEA-A88A-F227AC2C93B0}"/>
    <cellStyle name="Comma 5 8 2 2 3" xfId="10064" xr:uid="{8B789699-DC62-4D13-BD58-5D8AD1C3D4D1}"/>
    <cellStyle name="Comma 5 8 2 2 3 2" xfId="20598" xr:uid="{16A3C0F2-2C78-4408-9ADC-27AAC2218842}"/>
    <cellStyle name="Comma 5 8 2 2 4" xfId="12691" xr:uid="{9BB6C4B7-9CFF-4D46-BB69-727EFA4E0B94}"/>
    <cellStyle name="Comma 5 8 2 2 4 2" xfId="23225" xr:uid="{A168944E-D498-480A-95BF-950C95B27035}"/>
    <cellStyle name="Comma 5 8 2 2 5" xfId="15343" xr:uid="{AF19D551-8DBF-43CD-982D-6392693B2569}"/>
    <cellStyle name="Comma 5 8 2 2 6" xfId="4803" xr:uid="{13AA5252-B6BF-4255-8FDB-04F8BC598C77}"/>
    <cellStyle name="Comma 5 8 2 3" xfId="7435" xr:uid="{13A8B6BC-2ABD-4625-923E-F265FF084E4D}"/>
    <cellStyle name="Comma 5 8 2 3 2" xfId="17969" xr:uid="{98CECF5B-7617-4953-84A8-EA17EC0CF30B}"/>
    <cellStyle name="Comma 5 8 2 4" xfId="10063" xr:uid="{3BEF3C77-31E5-406F-A329-8D59FC9356D1}"/>
    <cellStyle name="Comma 5 8 2 4 2" xfId="20597" xr:uid="{DF3D1163-B75F-4A64-AEEF-F75284A37C10}"/>
    <cellStyle name="Comma 5 8 2 5" xfId="12690" xr:uid="{EB50C445-31C7-4A8C-B2C8-BEF46D9D79DF}"/>
    <cellStyle name="Comma 5 8 2 5 2" xfId="23224" xr:uid="{889E073D-91FF-4FB5-BA77-62A8A1BC5012}"/>
    <cellStyle name="Comma 5 8 2 6" xfId="15342" xr:uid="{2E18DB52-A061-46DA-9FC2-953B83993607}"/>
    <cellStyle name="Comma 5 8 2 7" xfId="4802" xr:uid="{58FE7215-D1B1-4A75-97DA-2665C26509C7}"/>
    <cellStyle name="Comma 5 8 3" xfId="2072" xr:uid="{00000000-0005-0000-0000-000087080000}"/>
    <cellStyle name="Comma 5 8 3 2" xfId="7437" xr:uid="{E45D2EF0-AEFC-40D4-843C-86FBBE861B64}"/>
    <cellStyle name="Comma 5 8 3 2 2" xfId="17971" xr:uid="{17DE40EA-91A2-4E97-AA6B-B313C954B3D6}"/>
    <cellStyle name="Comma 5 8 3 3" xfId="10065" xr:uid="{E14399AC-6C99-470E-BDA5-55AA512BC7D1}"/>
    <cellStyle name="Comma 5 8 3 3 2" xfId="20599" xr:uid="{4EE5C327-502D-442C-B826-CB7836E15CEB}"/>
    <cellStyle name="Comma 5 8 3 4" xfId="12692" xr:uid="{8891649F-B1DF-4E16-9EAE-D73AE8E63A71}"/>
    <cellStyle name="Comma 5 8 3 4 2" xfId="23226" xr:uid="{FA932C76-40FE-49A1-A135-70DF32EBA9A4}"/>
    <cellStyle name="Comma 5 8 3 5" xfId="15344" xr:uid="{B775597B-1CD4-4D51-8772-CBE0C7C03D46}"/>
    <cellStyle name="Comma 5 8 3 6" xfId="4804" xr:uid="{D3AC84F9-B784-4EC4-AFE4-198A0518EBAF}"/>
    <cellStyle name="Comma 5 8 4" xfId="2073" xr:uid="{00000000-0005-0000-0000-000088080000}"/>
    <cellStyle name="Comma 5 8 4 2" xfId="7438" xr:uid="{7550CEB7-E515-4462-873A-7D96870CD82F}"/>
    <cellStyle name="Comma 5 8 4 2 2" xfId="17972" xr:uid="{062AF00C-397E-4B4C-8733-78750A64080B}"/>
    <cellStyle name="Comma 5 8 4 3" xfId="10066" xr:uid="{BFFAFD9B-9D51-4980-A67E-98CF5BA31F6E}"/>
    <cellStyle name="Comma 5 8 4 3 2" xfId="20600" xr:uid="{DD4DCB87-18D9-41DE-AAC6-5A6A1E1F9963}"/>
    <cellStyle name="Comma 5 8 4 4" xfId="12693" xr:uid="{C420BE27-B26C-4344-97C7-355CC114CAAF}"/>
    <cellStyle name="Comma 5 8 4 4 2" xfId="23227" xr:uid="{685BC1D5-F4CD-4077-9960-66991EC3CAD8}"/>
    <cellStyle name="Comma 5 8 4 5" xfId="15345" xr:uid="{F6FBC76C-29A6-4915-8426-B7AE88C3E7D3}"/>
    <cellStyle name="Comma 5 8 4 6" xfId="4805" xr:uid="{D83A10DB-D740-45A8-AF45-3200D78B40E7}"/>
    <cellStyle name="Comma 5 8 5" xfId="7434" xr:uid="{7F9FFF3F-8A99-413E-B6C1-6DBE5EDD9029}"/>
    <cellStyle name="Comma 5 8 5 2" xfId="17968" xr:uid="{5276BCF9-4853-457C-99B0-51A7B3B50E94}"/>
    <cellStyle name="Comma 5 8 6" xfId="10062" xr:uid="{A81A5353-4878-452E-9EDD-2D29E62BEED4}"/>
    <cellStyle name="Comma 5 8 6 2" xfId="20596" xr:uid="{488C93D3-8106-4504-A16D-47277BAD1591}"/>
    <cellStyle name="Comma 5 8 7" xfId="12689" xr:uid="{99F2B18C-575F-4ACD-BD8C-80094CFBEFFD}"/>
    <cellStyle name="Comma 5 8 7 2" xfId="23223" xr:uid="{4B7D1E29-CE64-4444-8C54-5D5A19F2F61A}"/>
    <cellStyle name="Comma 5 8 8" xfId="15341" xr:uid="{35475AC4-002E-44C2-A8C7-0D2E8BB41124}"/>
    <cellStyle name="Comma 5 8 9" xfId="4801" xr:uid="{F4F1F4E6-0DED-4D93-8201-F6FFD1F7087E}"/>
    <cellStyle name="Comma 5 9" xfId="2074" xr:uid="{00000000-0005-0000-0000-000089080000}"/>
    <cellStyle name="Comma 5 9 2" xfId="2075" xr:uid="{00000000-0005-0000-0000-00008A080000}"/>
    <cellStyle name="Comma 5 9 2 2" xfId="2076" xr:uid="{00000000-0005-0000-0000-00008B080000}"/>
    <cellStyle name="Comma 5 9 2 2 2" xfId="7441" xr:uid="{6E8DBEF5-074B-4152-954A-5D3CEDECE454}"/>
    <cellStyle name="Comma 5 9 2 2 2 2" xfId="17975" xr:uid="{3819F3D8-1DD7-4B13-A3C8-44A5ADEF1AA9}"/>
    <cellStyle name="Comma 5 9 2 2 3" xfId="10069" xr:uid="{D592E700-A54D-4FF4-AE6B-8B58710918BA}"/>
    <cellStyle name="Comma 5 9 2 2 3 2" xfId="20603" xr:uid="{F2D0A400-4F95-4527-B83B-C6CB3FD21BDA}"/>
    <cellStyle name="Comma 5 9 2 2 4" xfId="12696" xr:uid="{6B5CB14F-A917-443F-ADA3-9055745CD5A9}"/>
    <cellStyle name="Comma 5 9 2 2 4 2" xfId="23230" xr:uid="{B58E0730-F8FD-47CF-A394-884583DC0CCC}"/>
    <cellStyle name="Comma 5 9 2 2 5" xfId="15348" xr:uid="{B93A282D-F8EE-4093-AA0E-50D5E646BA3B}"/>
    <cellStyle name="Comma 5 9 2 2 6" xfId="4808" xr:uid="{AAE82220-8858-4CBE-AC65-AA3E40D4E84A}"/>
    <cellStyle name="Comma 5 9 2 3" xfId="7440" xr:uid="{8A4D17D3-759C-41C3-9BC5-E0524B240D90}"/>
    <cellStyle name="Comma 5 9 2 3 2" xfId="17974" xr:uid="{EFC40501-4E96-4B27-96D2-663D75412386}"/>
    <cellStyle name="Comma 5 9 2 4" xfId="10068" xr:uid="{D2681E23-73B2-4344-890E-CD2B801206CD}"/>
    <cellStyle name="Comma 5 9 2 4 2" xfId="20602" xr:uid="{4CB800AE-46CE-4BF5-B469-F7D1B88E1533}"/>
    <cellStyle name="Comma 5 9 2 5" xfId="12695" xr:uid="{909E234C-171A-4A98-AF2C-733919FE6CD7}"/>
    <cellStyle name="Comma 5 9 2 5 2" xfId="23229" xr:uid="{8C815BBC-7488-466F-877E-85EA58EA7E70}"/>
    <cellStyle name="Comma 5 9 2 6" xfId="15347" xr:uid="{58335245-3083-4E33-927D-EE1C7C1CF783}"/>
    <cellStyle name="Comma 5 9 2 7" xfId="4807" xr:uid="{65804E05-01A5-438B-ADA4-46B14436D5DC}"/>
    <cellStyle name="Comma 5 9 3" xfId="2077" xr:uid="{00000000-0005-0000-0000-00008C080000}"/>
    <cellStyle name="Comma 5 9 3 2" xfId="7442" xr:uid="{8450E802-992C-4051-AED1-37B986B19849}"/>
    <cellStyle name="Comma 5 9 3 2 2" xfId="17976" xr:uid="{425C73F3-00AB-49B9-8270-C03888E0E300}"/>
    <cellStyle name="Comma 5 9 3 3" xfId="10070" xr:uid="{BA9CB6B5-5A93-4FC6-A07A-E85205BFE646}"/>
    <cellStyle name="Comma 5 9 3 3 2" xfId="20604" xr:uid="{E14ACE78-056C-4D81-B855-56BC29DFDB42}"/>
    <cellStyle name="Comma 5 9 3 4" xfId="12697" xr:uid="{2B5D51A1-8497-4A0E-B437-0383C4F14BCD}"/>
    <cellStyle name="Comma 5 9 3 4 2" xfId="23231" xr:uid="{990D98F9-0C0B-470E-A607-4892A51816CE}"/>
    <cellStyle name="Comma 5 9 3 5" xfId="15349" xr:uid="{CDCF369E-C0ED-4521-8590-933A5A5CF0FD}"/>
    <cellStyle name="Comma 5 9 3 6" xfId="4809" xr:uid="{C1369C23-994A-4648-AC25-14DD15056608}"/>
    <cellStyle name="Comma 5 9 4" xfId="2078" xr:uid="{00000000-0005-0000-0000-00008D080000}"/>
    <cellStyle name="Comma 5 9 4 2" xfId="7443" xr:uid="{8FC01C01-3317-431E-809C-FC68BE3E864F}"/>
    <cellStyle name="Comma 5 9 4 2 2" xfId="17977" xr:uid="{269A40D4-2D7D-4AF4-99F3-DCCDC22CD752}"/>
    <cellStyle name="Comma 5 9 4 3" xfId="10071" xr:uid="{146AD1CD-B674-4530-A0D5-133AB3BFE61E}"/>
    <cellStyle name="Comma 5 9 4 3 2" xfId="20605" xr:uid="{84212740-088A-4E6E-B4AC-A9FCE58F0821}"/>
    <cellStyle name="Comma 5 9 4 4" xfId="12698" xr:uid="{CCA5883E-B42C-4B1F-85AA-B1C07D5ABEBD}"/>
    <cellStyle name="Comma 5 9 4 4 2" xfId="23232" xr:uid="{3FCCDE43-A6F2-4B21-BB81-0928E698B2DE}"/>
    <cellStyle name="Comma 5 9 4 5" xfId="15350" xr:uid="{3361AF08-9AE6-4143-9F21-62173AF3D142}"/>
    <cellStyle name="Comma 5 9 4 6" xfId="4810" xr:uid="{D9698A82-5BF5-4DFB-8DBA-68C49F3F361A}"/>
    <cellStyle name="Comma 5 9 5" xfId="7439" xr:uid="{89674576-5F0D-4510-B1E7-913E1F6E3951}"/>
    <cellStyle name="Comma 5 9 5 2" xfId="17973" xr:uid="{EC9D4F1F-FFAC-4911-8406-0C8697C85FA1}"/>
    <cellStyle name="Comma 5 9 6" xfId="10067" xr:uid="{48165EBD-EE82-4834-ACF4-635CADBE63D8}"/>
    <cellStyle name="Comma 5 9 6 2" xfId="20601" xr:uid="{0275A8D9-644F-47DB-94AD-81BA7809C291}"/>
    <cellStyle name="Comma 5 9 7" xfId="12694" xr:uid="{451A2237-B556-4618-8950-600CD02942FC}"/>
    <cellStyle name="Comma 5 9 7 2" xfId="23228" xr:uid="{9B3811F9-1A80-42A5-8574-F723233FE3B2}"/>
    <cellStyle name="Comma 5 9 8" xfId="15346" xr:uid="{4C8B5FF8-4F51-43FD-9ED2-2AE65DBF4FAD}"/>
    <cellStyle name="Comma 5 9 9" xfId="4806" xr:uid="{BE28AD0C-4375-4B1A-9BC4-79A899F45416}"/>
    <cellStyle name="Comma 6" xfId="2079" xr:uid="{00000000-0005-0000-0000-00008E080000}"/>
    <cellStyle name="Comma 6 10" xfId="2080" xr:uid="{00000000-0005-0000-0000-00008F080000}"/>
    <cellStyle name="Comma 6 10 2" xfId="2081" xr:uid="{00000000-0005-0000-0000-000090080000}"/>
    <cellStyle name="Comma 6 10 2 2" xfId="7446" xr:uid="{AC136E0D-0AAB-491F-AAE5-A743F2A4C7C3}"/>
    <cellStyle name="Comma 6 10 2 2 2" xfId="17980" xr:uid="{B0F07158-945C-48C9-8D2F-B7A2DA13102B}"/>
    <cellStyle name="Comma 6 10 2 3" xfId="10074" xr:uid="{02B05048-6989-4074-800B-8D8A7C4A4E6C}"/>
    <cellStyle name="Comma 6 10 2 3 2" xfId="20608" xr:uid="{B025B542-9930-49EA-934F-D3B4F399B402}"/>
    <cellStyle name="Comma 6 10 2 4" xfId="12701" xr:uid="{F46E14E4-2D4D-4AD7-95D5-7115CAF75752}"/>
    <cellStyle name="Comma 6 10 2 4 2" xfId="23235" xr:uid="{EB72585B-9C28-41AF-8C37-386C3B3A2CFB}"/>
    <cellStyle name="Comma 6 10 2 5" xfId="15353" xr:uid="{90A933CC-6B99-402F-9FA2-D0B63549BF05}"/>
    <cellStyle name="Comma 6 10 2 6" xfId="4813" xr:uid="{6107A087-B806-49C1-98CD-6326AC81F049}"/>
    <cellStyle name="Comma 6 10 3" xfId="2082" xr:uid="{00000000-0005-0000-0000-000091080000}"/>
    <cellStyle name="Comma 6 10 3 2" xfId="7447" xr:uid="{C3F2AD38-6599-480E-9496-752BE733296A}"/>
    <cellStyle name="Comma 6 10 3 2 2" xfId="17981" xr:uid="{12A53075-0350-431C-84C0-94690D0AADAE}"/>
    <cellStyle name="Comma 6 10 3 3" xfId="10075" xr:uid="{13D25234-C9BD-40A3-8B5C-466D96553947}"/>
    <cellStyle name="Comma 6 10 3 3 2" xfId="20609" xr:uid="{D27AEF8F-17AF-435D-ACB2-D7DF77C29149}"/>
    <cellStyle name="Comma 6 10 3 4" xfId="12702" xr:uid="{58383ED6-AF5C-4C8A-91CA-18BD1420344A}"/>
    <cellStyle name="Comma 6 10 3 4 2" xfId="23236" xr:uid="{DCFDC294-B797-4492-9238-04C1F97C35BD}"/>
    <cellStyle name="Comma 6 10 3 5" xfId="15354" xr:uid="{D6388188-FCD3-471C-864E-28B0A9C1A260}"/>
    <cellStyle name="Comma 6 10 3 6" xfId="4814" xr:uid="{165578EB-A068-4CD1-BB56-5995F9E65355}"/>
    <cellStyle name="Comma 6 10 4" xfId="7445" xr:uid="{A312DE14-0D0F-4AC0-B8D2-A5DB2BFA02F5}"/>
    <cellStyle name="Comma 6 10 4 2" xfId="17979" xr:uid="{B39CC74D-238A-4FC0-877C-71D1D12DEF8A}"/>
    <cellStyle name="Comma 6 10 5" xfId="10073" xr:uid="{8C2ABE66-445E-4FD0-BB15-47880BF5A8EC}"/>
    <cellStyle name="Comma 6 10 5 2" xfId="20607" xr:uid="{CCC87A18-9C42-4FB8-A777-F12372474175}"/>
    <cellStyle name="Comma 6 10 6" xfId="12700" xr:uid="{BA07E10B-A4E0-48AA-8ADA-296704B29C0F}"/>
    <cellStyle name="Comma 6 10 6 2" xfId="23234" xr:uid="{57090595-FC05-4832-9C42-3F40BDBB8D4E}"/>
    <cellStyle name="Comma 6 10 7" xfId="15352" xr:uid="{AB1A69FB-E94B-4AC1-83E3-664A0AE37D1B}"/>
    <cellStyle name="Comma 6 10 8" xfId="4812" xr:uid="{0479F1B9-207B-44D0-A2AE-53C035D8C8A8}"/>
    <cellStyle name="Comma 6 11" xfId="2083" xr:uid="{00000000-0005-0000-0000-000092080000}"/>
    <cellStyle name="Comma 6 11 2" xfId="2084" xr:uid="{00000000-0005-0000-0000-000093080000}"/>
    <cellStyle name="Comma 6 11 2 2" xfId="7449" xr:uid="{901DE15C-9BE0-4C0D-B9BE-575D0D429F16}"/>
    <cellStyle name="Comma 6 11 2 2 2" xfId="17983" xr:uid="{94FBFB8F-FA87-4824-99F7-6A7731D10F2E}"/>
    <cellStyle name="Comma 6 11 2 3" xfId="10077" xr:uid="{966DD62A-8992-4595-B1C7-16F9174A3D05}"/>
    <cellStyle name="Comma 6 11 2 3 2" xfId="20611" xr:uid="{8587AEE1-873C-404F-AE5E-77CE55EBA88E}"/>
    <cellStyle name="Comma 6 11 2 4" xfId="12704" xr:uid="{873893CD-0106-48AB-9EBF-77C52914EFA8}"/>
    <cellStyle name="Comma 6 11 2 4 2" xfId="23238" xr:uid="{A4E21406-FE33-4C35-9CB3-F4151FE9398C}"/>
    <cellStyle name="Comma 6 11 2 5" xfId="15356" xr:uid="{0BBE09E1-D64D-4265-AB52-4B3659FD7859}"/>
    <cellStyle name="Comma 6 11 2 6" xfId="4816" xr:uid="{F9AE2E4E-9C1A-48AC-98E1-AB76607D827B}"/>
    <cellStyle name="Comma 6 11 3" xfId="7448" xr:uid="{84560060-ED8F-45A8-9B48-92B272A363D8}"/>
    <cellStyle name="Comma 6 11 3 2" xfId="17982" xr:uid="{BD8FE4D7-EC03-482F-9500-8ADE68CD10B4}"/>
    <cellStyle name="Comma 6 11 4" xfId="10076" xr:uid="{566525F0-D5E3-4558-B0A6-52BDA4323057}"/>
    <cellStyle name="Comma 6 11 4 2" xfId="20610" xr:uid="{F618FB39-F980-44E5-9E8D-C75E6D4BB2E7}"/>
    <cellStyle name="Comma 6 11 5" xfId="12703" xr:uid="{3ACB434F-60C4-46E8-9508-EA37E2598B53}"/>
    <cellStyle name="Comma 6 11 5 2" xfId="23237" xr:uid="{2D2D7223-C76D-4CC3-A1E6-EF3BFC5FC61F}"/>
    <cellStyle name="Comma 6 11 6" xfId="15355" xr:uid="{FF304602-E2EC-4974-8DB1-AEEAB0F44BBC}"/>
    <cellStyle name="Comma 6 11 7" xfId="4815" xr:uid="{8C9DE285-9F2C-41AE-9540-826838508BC1}"/>
    <cellStyle name="Comma 6 12" xfId="2085" xr:uid="{00000000-0005-0000-0000-000094080000}"/>
    <cellStyle name="Comma 6 12 2" xfId="7450" xr:uid="{7AF27F2C-702E-40AE-8330-70AB1E068326}"/>
    <cellStyle name="Comma 6 12 2 2" xfId="17984" xr:uid="{981E66FE-D964-4DB8-ADD3-271C55FD0D05}"/>
    <cellStyle name="Comma 6 12 3" xfId="10078" xr:uid="{23ED025B-89CE-4552-8FCC-C73723781670}"/>
    <cellStyle name="Comma 6 12 3 2" xfId="20612" xr:uid="{A1713EB3-70EF-475B-9085-1C5E2B37AEC4}"/>
    <cellStyle name="Comma 6 12 4" xfId="12705" xr:uid="{BA00D93C-A419-4CC4-81F4-DDE6E9C54347}"/>
    <cellStyle name="Comma 6 12 4 2" xfId="23239" xr:uid="{32E809B7-825F-43E7-8211-38DB9B20A4CD}"/>
    <cellStyle name="Comma 6 12 5" xfId="15357" xr:uid="{60C4AFFA-4466-480D-8D28-E70E2B16D82A}"/>
    <cellStyle name="Comma 6 12 6" xfId="4817" xr:uid="{73941A6A-62F1-4B51-A18F-B9F3A71EBE70}"/>
    <cellStyle name="Comma 6 13" xfId="2086" xr:uid="{00000000-0005-0000-0000-000095080000}"/>
    <cellStyle name="Comma 6 13 2" xfId="7451" xr:uid="{30709716-6EE6-47A2-A6F5-CC946552B900}"/>
    <cellStyle name="Comma 6 13 2 2" xfId="17985" xr:uid="{D221C48C-D74D-42E6-9EDA-39C8684DCD3A}"/>
    <cellStyle name="Comma 6 13 3" xfId="10079" xr:uid="{F588330D-F85D-445E-A583-96B0191ED4C5}"/>
    <cellStyle name="Comma 6 13 3 2" xfId="20613" xr:uid="{217B0C28-F491-4F66-A90B-225BAE9E5572}"/>
    <cellStyle name="Comma 6 13 4" xfId="12706" xr:uid="{836FFFAD-6B4E-4AF4-94D1-A0FB3CAAD44A}"/>
    <cellStyle name="Comma 6 13 4 2" xfId="23240" xr:uid="{FD7AE101-A03E-48F5-8CDB-6C13B3E7345C}"/>
    <cellStyle name="Comma 6 13 5" xfId="15358" xr:uid="{E3EDB426-0041-492A-BE4D-0A61A8335FD0}"/>
    <cellStyle name="Comma 6 13 6" xfId="4818" xr:uid="{ADC14284-904A-447A-AEA0-F39850D3C9A0}"/>
    <cellStyle name="Comma 6 14" xfId="7444" xr:uid="{99C2DF17-A885-42DE-8CEF-A998CE487BA5}"/>
    <cellStyle name="Comma 6 14 2" xfId="17978" xr:uid="{4BB97FEE-D74A-48FE-B04C-15C2A2A73918}"/>
    <cellStyle name="Comma 6 15" xfId="10072" xr:uid="{C2A7E9B7-DEDD-472F-87DE-2F8BD0EADEE0}"/>
    <cellStyle name="Comma 6 15 2" xfId="20606" xr:uid="{C37E7DFD-38F6-473A-A926-4EAD6CD71390}"/>
    <cellStyle name="Comma 6 16" xfId="12699" xr:uid="{CD1B5E71-C736-4FF2-A229-340981314A54}"/>
    <cellStyle name="Comma 6 16 2" xfId="23233" xr:uid="{07CDDFE8-C374-40F0-8EBA-94639BE488E5}"/>
    <cellStyle name="Comma 6 17" xfId="15351" xr:uid="{59B97AD1-F0E5-477E-A739-41A6DD642509}"/>
    <cellStyle name="Comma 6 18" xfId="4811" xr:uid="{3B5B1209-8274-49AA-A5C9-220A2F153ADA}"/>
    <cellStyle name="Comma 6 2" xfId="2087" xr:uid="{00000000-0005-0000-0000-000096080000}"/>
    <cellStyle name="Comma 6 2 10" xfId="2088" xr:uid="{00000000-0005-0000-0000-000097080000}"/>
    <cellStyle name="Comma 6 2 10 2" xfId="7453" xr:uid="{1C585867-138B-4A1B-AAF9-63AF72629512}"/>
    <cellStyle name="Comma 6 2 10 2 2" xfId="17987" xr:uid="{F482F95A-E987-4B72-B45A-42928F58B5BA}"/>
    <cellStyle name="Comma 6 2 10 3" xfId="10081" xr:uid="{F6C3A405-C658-42E6-8635-54EA78A9AF79}"/>
    <cellStyle name="Comma 6 2 10 3 2" xfId="20615" xr:uid="{B4F6C4F8-DC37-41B3-A586-7593BF7DEEF1}"/>
    <cellStyle name="Comma 6 2 10 4" xfId="12708" xr:uid="{4A35F801-5B81-48E5-83F2-1C6C92930AB6}"/>
    <cellStyle name="Comma 6 2 10 4 2" xfId="23242" xr:uid="{58121494-1A32-4E6E-A2E5-5D68BA6C971A}"/>
    <cellStyle name="Comma 6 2 10 5" xfId="15360" xr:uid="{2460F53A-7B0B-4B91-8534-9B7DA2AFABCC}"/>
    <cellStyle name="Comma 6 2 10 6" xfId="4820" xr:uid="{751F1076-7B59-431C-A4CD-238E226EEAB8}"/>
    <cellStyle name="Comma 6 2 11" xfId="7452" xr:uid="{4E3B4586-274D-4526-BF06-31B75DD96F92}"/>
    <cellStyle name="Comma 6 2 11 2" xfId="17986" xr:uid="{E466CAC9-5E44-4555-98D6-FB4A58E5EEB4}"/>
    <cellStyle name="Comma 6 2 12" xfId="10080" xr:uid="{D26F14CC-CC7F-476E-8764-A71BAD4B9CBE}"/>
    <cellStyle name="Comma 6 2 12 2" xfId="20614" xr:uid="{59B9E20C-3056-4469-8D5E-9C6F61E1465F}"/>
    <cellStyle name="Comma 6 2 13" xfId="12707" xr:uid="{AA96FFC4-1C64-4DA3-9CB0-015103B7EAF5}"/>
    <cellStyle name="Comma 6 2 13 2" xfId="23241" xr:uid="{D1D63427-8B80-4211-B0C3-131E6F03232B}"/>
    <cellStyle name="Comma 6 2 14" xfId="15359" xr:uid="{F6344166-846F-4CFE-BA88-898E710B885F}"/>
    <cellStyle name="Comma 6 2 15" xfId="4819" xr:uid="{FF0FCF75-AE00-4BAA-AC82-1AA1B3C7A96D}"/>
    <cellStyle name="Comma 6 2 2" xfId="2089" xr:uid="{00000000-0005-0000-0000-000098080000}"/>
    <cellStyle name="Comma 6 2 2 10" xfId="7454" xr:uid="{96E7DD45-7446-4488-928F-31CEBE159675}"/>
    <cellStyle name="Comma 6 2 2 10 2" xfId="17988" xr:uid="{EA874ACD-8905-41AA-B1B8-4030AAE9CA55}"/>
    <cellStyle name="Comma 6 2 2 11" xfId="10082" xr:uid="{F1B1EF55-A3DB-4AD6-B274-97D8A7F5F165}"/>
    <cellStyle name="Comma 6 2 2 11 2" xfId="20616" xr:uid="{392E04D0-3DB9-4A40-9861-9BEDA20568EA}"/>
    <cellStyle name="Comma 6 2 2 12" xfId="12709" xr:uid="{126D22A8-8B02-46A7-A810-349ED89DEC4D}"/>
    <cellStyle name="Comma 6 2 2 12 2" xfId="23243" xr:uid="{E1F417AB-5701-4557-A3EE-C2B2BB4F6A04}"/>
    <cellStyle name="Comma 6 2 2 13" xfId="15361" xr:uid="{92681FE3-73E3-455D-B2AF-D78FF4ABBCA9}"/>
    <cellStyle name="Comma 6 2 2 14" xfId="4821" xr:uid="{226126D6-590E-4ED7-AE83-50749900877D}"/>
    <cellStyle name="Comma 6 2 2 2" xfId="2090" xr:uid="{00000000-0005-0000-0000-000099080000}"/>
    <cellStyle name="Comma 6 2 2 2 2" xfId="2091" xr:uid="{00000000-0005-0000-0000-00009A080000}"/>
    <cellStyle name="Comma 6 2 2 2 2 2" xfId="2092" xr:uid="{00000000-0005-0000-0000-00009B080000}"/>
    <cellStyle name="Comma 6 2 2 2 2 2 2" xfId="7457" xr:uid="{414868C4-C886-4A19-A28B-115A6019B514}"/>
    <cellStyle name="Comma 6 2 2 2 2 2 2 2" xfId="17991" xr:uid="{D78C167D-83C7-4D8D-B1E1-7DC9B9AB2DE8}"/>
    <cellStyle name="Comma 6 2 2 2 2 2 3" xfId="10085" xr:uid="{BC971AFD-E863-4CD3-8F59-8B1884AA07E0}"/>
    <cellStyle name="Comma 6 2 2 2 2 2 3 2" xfId="20619" xr:uid="{DA1F52CD-653B-450D-B89F-B04F81E76315}"/>
    <cellStyle name="Comma 6 2 2 2 2 2 4" xfId="12712" xr:uid="{9F041DBE-C030-40FD-A20E-044A61A9F7AF}"/>
    <cellStyle name="Comma 6 2 2 2 2 2 4 2" xfId="23246" xr:uid="{1C2A6082-4A86-4977-B197-98B032593936}"/>
    <cellStyle name="Comma 6 2 2 2 2 2 5" xfId="15364" xr:uid="{71E3F35C-36DD-4EDA-86E2-D03E1D8395CE}"/>
    <cellStyle name="Comma 6 2 2 2 2 2 6" xfId="4824" xr:uid="{DF0219C2-230B-4B0A-8AE4-E67CAA39EC7D}"/>
    <cellStyle name="Comma 6 2 2 2 2 3" xfId="7456" xr:uid="{BBA88AB7-44AB-44ED-99A1-3BF804753905}"/>
    <cellStyle name="Comma 6 2 2 2 2 3 2" xfId="17990" xr:uid="{4A5F58FB-A5D0-44A5-8B90-608B93D92470}"/>
    <cellStyle name="Comma 6 2 2 2 2 4" xfId="10084" xr:uid="{78338CA1-3800-4D21-9744-C4E2C1398DFC}"/>
    <cellStyle name="Comma 6 2 2 2 2 4 2" xfId="20618" xr:uid="{01145185-2DE3-4D34-9C9F-01F6FC63030D}"/>
    <cellStyle name="Comma 6 2 2 2 2 5" xfId="12711" xr:uid="{B83D5268-B3FF-4625-B531-0B7B2344A734}"/>
    <cellStyle name="Comma 6 2 2 2 2 5 2" xfId="23245" xr:uid="{B4528F27-97C1-4CEA-9EE1-BF6CFA5AE321}"/>
    <cellStyle name="Comma 6 2 2 2 2 6" xfId="15363" xr:uid="{51D73A1B-C9D7-4035-9DA5-92F7B17BB828}"/>
    <cellStyle name="Comma 6 2 2 2 2 7" xfId="4823" xr:uid="{73879C06-2391-404B-8239-8DE15A94D5AA}"/>
    <cellStyle name="Comma 6 2 2 2 3" xfId="2093" xr:uid="{00000000-0005-0000-0000-00009C080000}"/>
    <cellStyle name="Comma 6 2 2 2 3 2" xfId="7458" xr:uid="{0CEC82C6-3472-438B-9DDA-6E298602E55F}"/>
    <cellStyle name="Comma 6 2 2 2 3 2 2" xfId="17992" xr:uid="{006172B3-8B32-4A5B-BC21-510A941A7BAA}"/>
    <cellStyle name="Comma 6 2 2 2 3 3" xfId="10086" xr:uid="{6C4706F8-A006-493B-9CA7-EA6D47E8E113}"/>
    <cellStyle name="Comma 6 2 2 2 3 3 2" xfId="20620" xr:uid="{145B26DF-4E9D-4F4D-A847-3722A3B7EBCF}"/>
    <cellStyle name="Comma 6 2 2 2 3 4" xfId="12713" xr:uid="{B01E62D6-A6E3-4238-91D7-253CF535A45C}"/>
    <cellStyle name="Comma 6 2 2 2 3 4 2" xfId="23247" xr:uid="{97BE3ED3-F6D3-43B2-B40A-29AD670E7BC7}"/>
    <cellStyle name="Comma 6 2 2 2 3 5" xfId="15365" xr:uid="{A8668414-C435-4F64-A42C-C9189FBAEB32}"/>
    <cellStyle name="Comma 6 2 2 2 3 6" xfId="4825" xr:uid="{180D230F-5BFA-4BEB-9A69-2794A04465FA}"/>
    <cellStyle name="Comma 6 2 2 2 4" xfId="2094" xr:uid="{00000000-0005-0000-0000-00009D080000}"/>
    <cellStyle name="Comma 6 2 2 2 4 2" xfId="7459" xr:uid="{D08F8182-8889-4967-A564-F28ED0F068DC}"/>
    <cellStyle name="Comma 6 2 2 2 4 2 2" xfId="17993" xr:uid="{C45AE95B-44FF-4031-A548-B3F4043525DE}"/>
    <cellStyle name="Comma 6 2 2 2 4 3" xfId="10087" xr:uid="{F1607287-0510-45DC-AA58-B663F5A044AB}"/>
    <cellStyle name="Comma 6 2 2 2 4 3 2" xfId="20621" xr:uid="{BCB27B70-9FAB-487B-A093-837F3DC4B790}"/>
    <cellStyle name="Comma 6 2 2 2 4 4" xfId="12714" xr:uid="{4175D0DE-5BA2-4210-B8CE-879752DA858B}"/>
    <cellStyle name="Comma 6 2 2 2 4 4 2" xfId="23248" xr:uid="{644819AF-0AE3-41D8-ADDF-8F5AE39939D7}"/>
    <cellStyle name="Comma 6 2 2 2 4 5" xfId="15366" xr:uid="{09881755-4643-43FA-84EF-B0129D9E06AE}"/>
    <cellStyle name="Comma 6 2 2 2 4 6" xfId="4826" xr:uid="{37A9BFDD-A569-4CD1-85F3-684A1C3BF499}"/>
    <cellStyle name="Comma 6 2 2 2 5" xfId="7455" xr:uid="{D5665A16-A79B-4833-90E0-6F9259201CBB}"/>
    <cellStyle name="Comma 6 2 2 2 5 2" xfId="17989" xr:uid="{63528C88-70AF-46A1-9DC8-4B3271E8980C}"/>
    <cellStyle name="Comma 6 2 2 2 6" xfId="10083" xr:uid="{8C21FBCA-6948-4F31-9AF3-0B4D1626AECA}"/>
    <cellStyle name="Comma 6 2 2 2 6 2" xfId="20617" xr:uid="{6BFD0299-9426-486F-80F0-9F982D7B8551}"/>
    <cellStyle name="Comma 6 2 2 2 7" xfId="12710" xr:uid="{BDFDEE87-AF0F-4E2F-9F5A-619EA5F6713B}"/>
    <cellStyle name="Comma 6 2 2 2 7 2" xfId="23244" xr:uid="{87296405-0343-492C-B07A-94CDDD46678F}"/>
    <cellStyle name="Comma 6 2 2 2 8" xfId="15362" xr:uid="{9B38DC87-9D49-4C0C-85B7-360145028152}"/>
    <cellStyle name="Comma 6 2 2 2 9" xfId="4822" xr:uid="{128C058A-AA32-4B53-B405-D0CA301F1C3F}"/>
    <cellStyle name="Comma 6 2 2 3" xfId="2095" xr:uid="{00000000-0005-0000-0000-00009E080000}"/>
    <cellStyle name="Comma 6 2 2 3 2" xfId="2096" xr:uid="{00000000-0005-0000-0000-00009F080000}"/>
    <cellStyle name="Comma 6 2 2 3 2 2" xfId="2097" xr:uid="{00000000-0005-0000-0000-0000A0080000}"/>
    <cellStyle name="Comma 6 2 2 3 2 2 2" xfId="7462" xr:uid="{AE02C28B-8F56-45C8-860F-3ACA118BA9CA}"/>
    <cellStyle name="Comma 6 2 2 3 2 2 2 2" xfId="17996" xr:uid="{3D6A1350-A87F-4616-A203-DF398F2BC1FE}"/>
    <cellStyle name="Comma 6 2 2 3 2 2 3" xfId="10090" xr:uid="{00336991-A6FE-419A-910F-B912388B5466}"/>
    <cellStyle name="Comma 6 2 2 3 2 2 3 2" xfId="20624" xr:uid="{98C18DD5-F61D-49D9-9948-4FF5AF5CE58B}"/>
    <cellStyle name="Comma 6 2 2 3 2 2 4" xfId="12717" xr:uid="{49A07579-8B1F-451B-9062-A18E0985486D}"/>
    <cellStyle name="Comma 6 2 2 3 2 2 4 2" xfId="23251" xr:uid="{6F24BF6C-6B1A-465C-A28E-2FC14535405C}"/>
    <cellStyle name="Comma 6 2 2 3 2 2 5" xfId="15369" xr:uid="{24136B30-9916-41BF-A433-D6AF40195535}"/>
    <cellStyle name="Comma 6 2 2 3 2 2 6" xfId="4829" xr:uid="{F9491664-C0B5-4AB6-B14A-26831BDA17E0}"/>
    <cellStyle name="Comma 6 2 2 3 2 3" xfId="7461" xr:uid="{AC4BE652-6596-4A27-9E11-17EF3DD56580}"/>
    <cellStyle name="Comma 6 2 2 3 2 3 2" xfId="17995" xr:uid="{B627B0B2-46BB-41FC-AB6F-EA1A84C5B755}"/>
    <cellStyle name="Comma 6 2 2 3 2 4" xfId="10089" xr:uid="{5D3F66AE-8DDB-47DE-9730-D806AD6AFDBF}"/>
    <cellStyle name="Comma 6 2 2 3 2 4 2" xfId="20623" xr:uid="{36F3F177-CFEA-410B-9BAA-501568B09DB2}"/>
    <cellStyle name="Comma 6 2 2 3 2 5" xfId="12716" xr:uid="{A4250EBF-B093-449C-93AB-FCD28689FC15}"/>
    <cellStyle name="Comma 6 2 2 3 2 5 2" xfId="23250" xr:uid="{FD384F80-613B-4864-82CA-9780F3590D73}"/>
    <cellStyle name="Comma 6 2 2 3 2 6" xfId="15368" xr:uid="{132A535C-AB6A-43DE-B8C6-E56361F60393}"/>
    <cellStyle name="Comma 6 2 2 3 2 7" xfId="4828" xr:uid="{4E24A6A0-2E01-4407-BE9C-23407FE2F730}"/>
    <cellStyle name="Comma 6 2 2 3 3" xfId="2098" xr:uid="{00000000-0005-0000-0000-0000A1080000}"/>
    <cellStyle name="Comma 6 2 2 3 3 2" xfId="7463" xr:uid="{1C2ABD5F-893E-4A12-AC04-0A71F625F64D}"/>
    <cellStyle name="Comma 6 2 2 3 3 2 2" xfId="17997" xr:uid="{2992618C-14B5-4E68-85A4-A0E659022632}"/>
    <cellStyle name="Comma 6 2 2 3 3 3" xfId="10091" xr:uid="{B92AD73F-EF17-467D-99E6-8E54EF10B896}"/>
    <cellStyle name="Comma 6 2 2 3 3 3 2" xfId="20625" xr:uid="{06AD4991-407E-4CDA-BA74-E73DA8AE35BC}"/>
    <cellStyle name="Comma 6 2 2 3 3 4" xfId="12718" xr:uid="{305B5448-EB41-4EDD-8BE4-4C592A1AAB79}"/>
    <cellStyle name="Comma 6 2 2 3 3 4 2" xfId="23252" xr:uid="{70E9AF27-A94C-49D0-85AA-EB5CB3D64F71}"/>
    <cellStyle name="Comma 6 2 2 3 3 5" xfId="15370" xr:uid="{F8E8D5DC-C5A8-48D4-9B16-D35391D3A99A}"/>
    <cellStyle name="Comma 6 2 2 3 3 6" xfId="4830" xr:uid="{B5D364B2-F8DE-4190-8E97-7722170C7865}"/>
    <cellStyle name="Comma 6 2 2 3 4" xfId="2099" xr:uid="{00000000-0005-0000-0000-0000A2080000}"/>
    <cellStyle name="Comma 6 2 2 3 4 2" xfId="7464" xr:uid="{2FA30F7C-6998-4930-9BDB-3D63868A15D8}"/>
    <cellStyle name="Comma 6 2 2 3 4 2 2" xfId="17998" xr:uid="{B77BADEF-C67C-4AD1-A1CA-2EEA1C28AA1A}"/>
    <cellStyle name="Comma 6 2 2 3 4 3" xfId="10092" xr:uid="{4EC38D91-DEC8-49D6-B107-895042B7C6E5}"/>
    <cellStyle name="Comma 6 2 2 3 4 3 2" xfId="20626" xr:uid="{25E9B7A7-7E1F-464D-86DF-BCDE6DF89A0C}"/>
    <cellStyle name="Comma 6 2 2 3 4 4" xfId="12719" xr:uid="{1051A2A7-6782-45DE-A915-08C9BCFD3709}"/>
    <cellStyle name="Comma 6 2 2 3 4 4 2" xfId="23253" xr:uid="{9A96BCDC-AFE8-4C1A-B0A9-0470C599DD0E}"/>
    <cellStyle name="Comma 6 2 2 3 4 5" xfId="15371" xr:uid="{8F62FE30-FC01-41E7-B4A9-17CAEC66559D}"/>
    <cellStyle name="Comma 6 2 2 3 4 6" xfId="4831" xr:uid="{01B5365C-D083-4040-95A9-00A29DB2423E}"/>
    <cellStyle name="Comma 6 2 2 3 5" xfId="7460" xr:uid="{664C3018-01C4-43E6-A326-5841BC9F687C}"/>
    <cellStyle name="Comma 6 2 2 3 5 2" xfId="17994" xr:uid="{ACC41099-6730-49AC-A284-250788C31879}"/>
    <cellStyle name="Comma 6 2 2 3 6" xfId="10088" xr:uid="{DF3D0E67-989F-4BBD-A39C-6FB608EAE7EA}"/>
    <cellStyle name="Comma 6 2 2 3 6 2" xfId="20622" xr:uid="{22EBD580-B107-4DF3-B66A-42DB271AD591}"/>
    <cellStyle name="Comma 6 2 2 3 7" xfId="12715" xr:uid="{253446AF-AEB9-443C-AF5A-939872BE8E14}"/>
    <cellStyle name="Comma 6 2 2 3 7 2" xfId="23249" xr:uid="{3F0AA1A1-8AB1-429B-A9CC-C2F60F4D3807}"/>
    <cellStyle name="Comma 6 2 2 3 8" xfId="15367" xr:uid="{4CF5D9B3-8CB5-4CE6-B9C8-425BB496BF7B}"/>
    <cellStyle name="Comma 6 2 2 3 9" xfId="4827" xr:uid="{A9815940-0E58-49DC-BCAA-9626F8D6BD07}"/>
    <cellStyle name="Comma 6 2 2 4" xfId="2100" xr:uid="{00000000-0005-0000-0000-0000A3080000}"/>
    <cellStyle name="Comma 6 2 2 4 2" xfId="2101" xr:uid="{00000000-0005-0000-0000-0000A4080000}"/>
    <cellStyle name="Comma 6 2 2 4 2 2" xfId="2102" xr:uid="{00000000-0005-0000-0000-0000A5080000}"/>
    <cellStyle name="Comma 6 2 2 4 2 2 2" xfId="7467" xr:uid="{296D85A9-0981-46C9-81CD-429C0BDA1119}"/>
    <cellStyle name="Comma 6 2 2 4 2 2 2 2" xfId="18001" xr:uid="{E9C8F6A3-E17E-48DE-BA68-6167153D40B1}"/>
    <cellStyle name="Comma 6 2 2 4 2 2 3" xfId="10095" xr:uid="{87F9A87B-1668-43EC-AE1E-178EFAB59AAC}"/>
    <cellStyle name="Comma 6 2 2 4 2 2 3 2" xfId="20629" xr:uid="{28942DFD-9509-4F73-A095-9D24E0F36338}"/>
    <cellStyle name="Comma 6 2 2 4 2 2 4" xfId="12722" xr:uid="{CEDD665C-9DE7-40CF-B32E-F6A4151BCA18}"/>
    <cellStyle name="Comma 6 2 2 4 2 2 4 2" xfId="23256" xr:uid="{A32B682B-00D7-48FE-80EC-67D277D54474}"/>
    <cellStyle name="Comma 6 2 2 4 2 2 5" xfId="15374" xr:uid="{547DA769-8429-4622-99FD-259C4F9C410B}"/>
    <cellStyle name="Comma 6 2 2 4 2 2 6" xfId="4834" xr:uid="{23DFFCF3-4390-46C1-A611-74218BD4C82E}"/>
    <cellStyle name="Comma 6 2 2 4 2 3" xfId="7466" xr:uid="{36052A58-7A01-4AE6-B0A2-6DF2A178BCF8}"/>
    <cellStyle name="Comma 6 2 2 4 2 3 2" xfId="18000" xr:uid="{42CC0BE3-AA23-4196-83F8-80943305693B}"/>
    <cellStyle name="Comma 6 2 2 4 2 4" xfId="10094" xr:uid="{330C7739-5E7B-44B6-8F58-211CCE3AFEF0}"/>
    <cellStyle name="Comma 6 2 2 4 2 4 2" xfId="20628" xr:uid="{D688D8D9-4A29-42DF-AB18-E6966B1CDD16}"/>
    <cellStyle name="Comma 6 2 2 4 2 5" xfId="12721" xr:uid="{7138C23C-956F-47B4-8DE8-DB2ED8044FAD}"/>
    <cellStyle name="Comma 6 2 2 4 2 5 2" xfId="23255" xr:uid="{5529514A-2773-46D1-ABC8-833D59C50D6C}"/>
    <cellStyle name="Comma 6 2 2 4 2 6" xfId="15373" xr:uid="{9B0C7476-E234-4251-92D9-F9885B571766}"/>
    <cellStyle name="Comma 6 2 2 4 2 7" xfId="4833" xr:uid="{6DA531E2-74F4-44DF-8BF8-FDC3F405917B}"/>
    <cellStyle name="Comma 6 2 2 4 3" xfId="2103" xr:uid="{00000000-0005-0000-0000-0000A6080000}"/>
    <cellStyle name="Comma 6 2 2 4 3 2" xfId="7468" xr:uid="{A1B4C67A-758F-4969-9D89-E01FDF0372F5}"/>
    <cellStyle name="Comma 6 2 2 4 3 2 2" xfId="18002" xr:uid="{083EA139-4DFD-4642-8E04-966DD80875D0}"/>
    <cellStyle name="Comma 6 2 2 4 3 3" xfId="10096" xr:uid="{C1FD0144-D0D8-4D3D-9D46-6E7A7C7ADDF1}"/>
    <cellStyle name="Comma 6 2 2 4 3 3 2" xfId="20630" xr:uid="{A6C5390C-48C0-4A24-80CD-F7ED505D4017}"/>
    <cellStyle name="Comma 6 2 2 4 3 4" xfId="12723" xr:uid="{8A57995B-56B2-4333-A89B-272F23890D79}"/>
    <cellStyle name="Comma 6 2 2 4 3 4 2" xfId="23257" xr:uid="{81582078-03B4-425D-9A4F-C1B2547E1B71}"/>
    <cellStyle name="Comma 6 2 2 4 3 5" xfId="15375" xr:uid="{77C2CD0D-AC86-4A54-8C3A-366268E7B17C}"/>
    <cellStyle name="Comma 6 2 2 4 3 6" xfId="4835" xr:uid="{53019E6A-6888-4E92-80C9-E8F50F53E7AC}"/>
    <cellStyle name="Comma 6 2 2 4 4" xfId="2104" xr:uid="{00000000-0005-0000-0000-0000A7080000}"/>
    <cellStyle name="Comma 6 2 2 4 4 2" xfId="7469" xr:uid="{AD82A056-0F60-4237-A62D-7AEE6ECAD8B6}"/>
    <cellStyle name="Comma 6 2 2 4 4 2 2" xfId="18003" xr:uid="{4D05B951-4367-4B9E-8BEB-48CEA63DBA27}"/>
    <cellStyle name="Comma 6 2 2 4 4 3" xfId="10097" xr:uid="{A3D25CF4-3FC7-43F2-9299-87C6CA9EF31B}"/>
    <cellStyle name="Comma 6 2 2 4 4 3 2" xfId="20631" xr:uid="{C7F37A41-BE62-4CD2-A28E-416CE48FA4C3}"/>
    <cellStyle name="Comma 6 2 2 4 4 4" xfId="12724" xr:uid="{D48046F8-4234-4F20-9714-F55B65D7AFA7}"/>
    <cellStyle name="Comma 6 2 2 4 4 4 2" xfId="23258" xr:uid="{8BF04D71-775E-4EC5-9C0B-9644BCBAF90E}"/>
    <cellStyle name="Comma 6 2 2 4 4 5" xfId="15376" xr:uid="{E97E408C-74EC-43ED-BB37-AD192640ABE2}"/>
    <cellStyle name="Comma 6 2 2 4 4 6" xfId="4836" xr:uid="{BEDE02ED-6FAD-4B33-8F79-0EAF3DB5333E}"/>
    <cellStyle name="Comma 6 2 2 4 5" xfId="7465" xr:uid="{1296FF82-5FE8-4D23-BB0C-BAC9F8AD2562}"/>
    <cellStyle name="Comma 6 2 2 4 5 2" xfId="17999" xr:uid="{786CD183-B1D9-4A13-8A2A-24F16399FE7D}"/>
    <cellStyle name="Comma 6 2 2 4 6" xfId="10093" xr:uid="{2B466A75-002D-490A-8FAD-D50C22ED6973}"/>
    <cellStyle name="Comma 6 2 2 4 6 2" xfId="20627" xr:uid="{42E2832E-AEDC-40CF-BE1A-276C54FE5FDD}"/>
    <cellStyle name="Comma 6 2 2 4 7" xfId="12720" xr:uid="{A21C189C-867D-4F8E-94DC-3CEDBA0035CB}"/>
    <cellStyle name="Comma 6 2 2 4 7 2" xfId="23254" xr:uid="{E666FA75-7274-40CE-9936-8EEBFC92ADF8}"/>
    <cellStyle name="Comma 6 2 2 4 8" xfId="15372" xr:uid="{E4EB0E65-EBF4-49CF-A31E-11C8CA9A902B}"/>
    <cellStyle name="Comma 6 2 2 4 9" xfId="4832" xr:uid="{22831469-B0BD-4113-B09E-CBE3CBC23B23}"/>
    <cellStyle name="Comma 6 2 2 5" xfId="2105" xr:uid="{00000000-0005-0000-0000-0000A8080000}"/>
    <cellStyle name="Comma 6 2 2 5 2" xfId="2106" xr:uid="{00000000-0005-0000-0000-0000A9080000}"/>
    <cellStyle name="Comma 6 2 2 5 2 2" xfId="2107" xr:uid="{00000000-0005-0000-0000-0000AA080000}"/>
    <cellStyle name="Comma 6 2 2 5 2 2 2" xfId="7472" xr:uid="{F00B2D0D-7A91-4A4B-AD88-DD4C80CFFE5E}"/>
    <cellStyle name="Comma 6 2 2 5 2 2 2 2" xfId="18006" xr:uid="{AD4E065A-20BA-4A08-9699-D40359BDE857}"/>
    <cellStyle name="Comma 6 2 2 5 2 2 3" xfId="10100" xr:uid="{550032B0-EA6D-44C5-AABE-376EF9EE4B8A}"/>
    <cellStyle name="Comma 6 2 2 5 2 2 3 2" xfId="20634" xr:uid="{2A85E220-3B50-484A-8F23-80D4E70661B3}"/>
    <cellStyle name="Comma 6 2 2 5 2 2 4" xfId="12727" xr:uid="{45891DDD-6DCB-4E03-BC70-A61F99A83944}"/>
    <cellStyle name="Comma 6 2 2 5 2 2 4 2" xfId="23261" xr:uid="{26EEC572-9DD2-42FA-83F7-53ADA1673D93}"/>
    <cellStyle name="Comma 6 2 2 5 2 2 5" xfId="15379" xr:uid="{165904DB-24ED-4C64-80F0-FD8C470BEE75}"/>
    <cellStyle name="Comma 6 2 2 5 2 2 6" xfId="4839" xr:uid="{B022D4BA-F780-46A7-A627-26AF07F8B0FA}"/>
    <cellStyle name="Comma 6 2 2 5 2 3" xfId="7471" xr:uid="{95A9D986-9315-414F-B36A-44B50F5D4208}"/>
    <cellStyle name="Comma 6 2 2 5 2 3 2" xfId="18005" xr:uid="{E84BBFD8-3F1C-49E9-8E47-555B9E5597E7}"/>
    <cellStyle name="Comma 6 2 2 5 2 4" xfId="10099" xr:uid="{00E676A4-63A7-4B16-A9FC-E2E747D07AE2}"/>
    <cellStyle name="Comma 6 2 2 5 2 4 2" xfId="20633" xr:uid="{BC3C72BF-D2A3-490B-93FD-0EF8CB9FA38B}"/>
    <cellStyle name="Comma 6 2 2 5 2 5" xfId="12726" xr:uid="{325F111A-6683-4235-9EA4-000583FD1CE7}"/>
    <cellStyle name="Comma 6 2 2 5 2 5 2" xfId="23260" xr:uid="{D9F16E47-9695-4F08-9AF7-9F4EFE070E4B}"/>
    <cellStyle name="Comma 6 2 2 5 2 6" xfId="15378" xr:uid="{C9D4B5FC-D6F4-471E-A573-F9E23DE67B1E}"/>
    <cellStyle name="Comma 6 2 2 5 2 7" xfId="4838" xr:uid="{0290847B-196C-4FAF-977C-4266EA2FB064}"/>
    <cellStyle name="Comma 6 2 2 5 3" xfId="2108" xr:uid="{00000000-0005-0000-0000-0000AB080000}"/>
    <cellStyle name="Comma 6 2 2 5 3 2" xfId="7473" xr:uid="{6747DD32-680B-4E5A-AACE-B711CB1A60D0}"/>
    <cellStyle name="Comma 6 2 2 5 3 2 2" xfId="18007" xr:uid="{553965E6-8809-44CB-9E7A-155397C74544}"/>
    <cellStyle name="Comma 6 2 2 5 3 3" xfId="10101" xr:uid="{89C20ECD-8B26-446E-9F4D-55632A03F0F1}"/>
    <cellStyle name="Comma 6 2 2 5 3 3 2" xfId="20635" xr:uid="{98DB0616-1673-4CD2-9A0F-CE899C3751C6}"/>
    <cellStyle name="Comma 6 2 2 5 3 4" xfId="12728" xr:uid="{D535F0BD-B497-47AA-9C14-90988A1876A1}"/>
    <cellStyle name="Comma 6 2 2 5 3 4 2" xfId="23262" xr:uid="{8F1063F8-94A2-48B4-BECD-1F2DFCC107A0}"/>
    <cellStyle name="Comma 6 2 2 5 3 5" xfId="15380" xr:uid="{620112DD-D854-4EAD-8EAC-645DEFF9EB52}"/>
    <cellStyle name="Comma 6 2 2 5 3 6" xfId="4840" xr:uid="{4EFD3D6F-6CB7-4CAE-ADCE-BBA3C529EC9C}"/>
    <cellStyle name="Comma 6 2 2 5 4" xfId="2109" xr:uid="{00000000-0005-0000-0000-0000AC080000}"/>
    <cellStyle name="Comma 6 2 2 5 4 2" xfId="7474" xr:uid="{4F342039-02FC-4625-9371-562CE467B731}"/>
    <cellStyle name="Comma 6 2 2 5 4 2 2" xfId="18008" xr:uid="{39DDFB86-7F0D-42E8-955D-26D77DC3A78F}"/>
    <cellStyle name="Comma 6 2 2 5 4 3" xfId="10102" xr:uid="{1166DF93-1405-4BDB-A18A-2F30A305FBAF}"/>
    <cellStyle name="Comma 6 2 2 5 4 3 2" xfId="20636" xr:uid="{A4A7EF43-DE78-4E3E-BA84-33C093F07EB0}"/>
    <cellStyle name="Comma 6 2 2 5 4 4" xfId="12729" xr:uid="{8CBD9D7B-52C4-4FEA-8EEF-FA08123F3492}"/>
    <cellStyle name="Comma 6 2 2 5 4 4 2" xfId="23263" xr:uid="{CFDDDCF9-6338-4A8D-BD79-46FDDCA425B2}"/>
    <cellStyle name="Comma 6 2 2 5 4 5" xfId="15381" xr:uid="{87D49E30-DC29-41C4-84DD-92936ABEF5BF}"/>
    <cellStyle name="Comma 6 2 2 5 4 6" xfId="4841" xr:uid="{8BF5ABCC-31E9-4E00-9379-13E8E00C45B7}"/>
    <cellStyle name="Comma 6 2 2 5 5" xfId="7470" xr:uid="{94B0C727-7B15-4559-973E-2B4A982DF43D}"/>
    <cellStyle name="Comma 6 2 2 5 5 2" xfId="18004" xr:uid="{3B8258D5-9BAF-4EE1-A578-7E6511EE1977}"/>
    <cellStyle name="Comma 6 2 2 5 6" xfId="10098" xr:uid="{26E584A2-A7C5-4384-A911-C80E157404D7}"/>
    <cellStyle name="Comma 6 2 2 5 6 2" xfId="20632" xr:uid="{B9B74B05-32DF-4BE3-8D3D-0786017E6680}"/>
    <cellStyle name="Comma 6 2 2 5 7" xfId="12725" xr:uid="{51437725-66B1-4071-8E7C-B199CB92C92A}"/>
    <cellStyle name="Comma 6 2 2 5 7 2" xfId="23259" xr:uid="{A84615A4-315F-41CE-BE27-DDD797996778}"/>
    <cellStyle name="Comma 6 2 2 5 8" xfId="15377" xr:uid="{44AF80D5-EB43-4594-8C69-A712F9C3253A}"/>
    <cellStyle name="Comma 6 2 2 5 9" xfId="4837" xr:uid="{BEFD9291-C833-4125-9F3B-8F8162DBB9B2}"/>
    <cellStyle name="Comma 6 2 2 6" xfId="2110" xr:uid="{00000000-0005-0000-0000-0000AD080000}"/>
    <cellStyle name="Comma 6 2 2 6 2" xfId="2111" xr:uid="{00000000-0005-0000-0000-0000AE080000}"/>
    <cellStyle name="Comma 6 2 2 6 2 2" xfId="7476" xr:uid="{85059738-B559-4B03-98C4-D94FA9EA71D5}"/>
    <cellStyle name="Comma 6 2 2 6 2 2 2" xfId="18010" xr:uid="{95CF3FA8-C42E-4721-8BD3-555225D0EBAE}"/>
    <cellStyle name="Comma 6 2 2 6 2 3" xfId="10104" xr:uid="{8A408833-5C59-4F0A-BE9F-EE910E1F7557}"/>
    <cellStyle name="Comma 6 2 2 6 2 3 2" xfId="20638" xr:uid="{59F4E45A-D59E-4D94-957C-D538D8282F30}"/>
    <cellStyle name="Comma 6 2 2 6 2 4" xfId="12731" xr:uid="{AA915E5D-7C1D-4A23-8D1A-E4EEDA052439}"/>
    <cellStyle name="Comma 6 2 2 6 2 4 2" xfId="23265" xr:uid="{1E60ED1A-1AFA-4FC4-9584-E70C7D7380D8}"/>
    <cellStyle name="Comma 6 2 2 6 2 5" xfId="15383" xr:uid="{81647B01-D903-41AD-8A75-0F2D6E87337D}"/>
    <cellStyle name="Comma 6 2 2 6 2 6" xfId="4843" xr:uid="{5DF3EFB6-D570-4E5E-A4BD-A557D6214272}"/>
    <cellStyle name="Comma 6 2 2 6 3" xfId="2112" xr:uid="{00000000-0005-0000-0000-0000AF080000}"/>
    <cellStyle name="Comma 6 2 2 6 3 2" xfId="7477" xr:uid="{2581FE02-B2C8-4180-90EA-AFA10DB1CB47}"/>
    <cellStyle name="Comma 6 2 2 6 3 2 2" xfId="18011" xr:uid="{1E3A8894-E6EC-4191-B771-1DBA699FEF6F}"/>
    <cellStyle name="Comma 6 2 2 6 3 3" xfId="10105" xr:uid="{51CDCC7E-F367-4ECA-BB39-2206F10F4FD0}"/>
    <cellStyle name="Comma 6 2 2 6 3 3 2" xfId="20639" xr:uid="{0187A807-B04A-40C7-BD8D-919A735AA30C}"/>
    <cellStyle name="Comma 6 2 2 6 3 4" xfId="12732" xr:uid="{9192ED19-19C6-4E05-B6D6-CA15D70E35BF}"/>
    <cellStyle name="Comma 6 2 2 6 3 4 2" xfId="23266" xr:uid="{F6E50160-81B6-4C49-AA13-1B81553AB04A}"/>
    <cellStyle name="Comma 6 2 2 6 3 5" xfId="15384" xr:uid="{32A87A64-2D2A-4AAC-B433-8F3E4B7ED231}"/>
    <cellStyle name="Comma 6 2 2 6 3 6" xfId="4844" xr:uid="{D858F9E2-EF49-4BB2-93A2-FEF6C4CA6C70}"/>
    <cellStyle name="Comma 6 2 2 6 4" xfId="7475" xr:uid="{7AB8607B-E649-4334-8364-686BBCFBFC51}"/>
    <cellStyle name="Comma 6 2 2 6 4 2" xfId="18009" xr:uid="{00ED1C1F-0FF8-4FCD-9AFE-864E15E12678}"/>
    <cellStyle name="Comma 6 2 2 6 5" xfId="10103" xr:uid="{937D011D-5B36-43E3-92B9-89E42CF29901}"/>
    <cellStyle name="Comma 6 2 2 6 5 2" xfId="20637" xr:uid="{35BEB20B-AAE3-4FC9-AC52-2C629FCFD6CA}"/>
    <cellStyle name="Comma 6 2 2 6 6" xfId="12730" xr:uid="{CA5CE0CD-5A0B-4B42-9F0A-1491A21EB272}"/>
    <cellStyle name="Comma 6 2 2 6 6 2" xfId="23264" xr:uid="{BC84CB58-6F38-4DCF-8C81-440D3C96EFD0}"/>
    <cellStyle name="Comma 6 2 2 6 7" xfId="15382" xr:uid="{B09C0F41-66F4-49F3-B714-0415ECF1B47C}"/>
    <cellStyle name="Comma 6 2 2 6 8" xfId="4842" xr:uid="{679990CE-BD4A-416D-B967-D6A967C943EA}"/>
    <cellStyle name="Comma 6 2 2 7" xfId="2113" xr:uid="{00000000-0005-0000-0000-0000B0080000}"/>
    <cellStyle name="Comma 6 2 2 7 2" xfId="2114" xr:uid="{00000000-0005-0000-0000-0000B1080000}"/>
    <cellStyle name="Comma 6 2 2 7 2 2" xfId="7479" xr:uid="{BBDEA6CD-C9CD-4659-904F-296E078BD07B}"/>
    <cellStyle name="Comma 6 2 2 7 2 2 2" xfId="18013" xr:uid="{87D7F85E-BD5E-4E2E-968B-D1B6D0DB7EBB}"/>
    <cellStyle name="Comma 6 2 2 7 2 3" xfId="10107" xr:uid="{D9FDAB87-0A53-4095-AF58-5E468DBFEB26}"/>
    <cellStyle name="Comma 6 2 2 7 2 3 2" xfId="20641" xr:uid="{46428CC1-AE3F-41FD-A893-B16E73844C05}"/>
    <cellStyle name="Comma 6 2 2 7 2 4" xfId="12734" xr:uid="{D7CBA36F-4A38-41EE-9744-B157FEDEA99B}"/>
    <cellStyle name="Comma 6 2 2 7 2 4 2" xfId="23268" xr:uid="{80C6B079-58C1-467E-B5AC-93613693B80A}"/>
    <cellStyle name="Comma 6 2 2 7 2 5" xfId="15386" xr:uid="{CAE480A3-B49C-49F1-86F5-27DF9E33CBC3}"/>
    <cellStyle name="Comma 6 2 2 7 2 6" xfId="4846" xr:uid="{060D1CC8-8000-4EC2-A61E-C14E2D37D028}"/>
    <cellStyle name="Comma 6 2 2 7 3" xfId="7478" xr:uid="{FB2A38CD-52B2-4D3C-B97D-B70B7F5B0BAA}"/>
    <cellStyle name="Comma 6 2 2 7 3 2" xfId="18012" xr:uid="{A58A52D6-91E4-4F28-AA88-E0434734D672}"/>
    <cellStyle name="Comma 6 2 2 7 4" xfId="10106" xr:uid="{C12C61A8-85B1-4D9C-AFD2-84011A26DE3F}"/>
    <cellStyle name="Comma 6 2 2 7 4 2" xfId="20640" xr:uid="{BC226B3C-D272-4C4E-A53A-2D596B68801E}"/>
    <cellStyle name="Comma 6 2 2 7 5" xfId="12733" xr:uid="{AF6AD438-D77B-4175-9222-E7AF5566BCC1}"/>
    <cellStyle name="Comma 6 2 2 7 5 2" xfId="23267" xr:uid="{AFD4E040-7BB7-4214-9B88-26BA56225309}"/>
    <cellStyle name="Comma 6 2 2 7 6" xfId="15385" xr:uid="{3164AA0F-C2E8-4152-B7F3-5FADCE4DBBFC}"/>
    <cellStyle name="Comma 6 2 2 7 7" xfId="4845" xr:uid="{A5E17E3C-5A3E-40A1-B00A-213A6025E6D1}"/>
    <cellStyle name="Comma 6 2 2 8" xfId="2115" xr:uid="{00000000-0005-0000-0000-0000B2080000}"/>
    <cellStyle name="Comma 6 2 2 8 2" xfId="7480" xr:uid="{22203A2E-0AD4-4D75-AFDD-BF0762ACBA66}"/>
    <cellStyle name="Comma 6 2 2 8 2 2" xfId="18014" xr:uid="{7DF7F998-0C56-4FC6-A94D-5E16E16144A2}"/>
    <cellStyle name="Comma 6 2 2 8 3" xfId="10108" xr:uid="{94096B98-ABB6-4552-9C37-FD3FD647603F}"/>
    <cellStyle name="Comma 6 2 2 8 3 2" xfId="20642" xr:uid="{17AD0126-A12E-4A3B-AD02-6018C2EDE257}"/>
    <cellStyle name="Comma 6 2 2 8 4" xfId="12735" xr:uid="{E4BE7A9E-8950-4368-B451-17931F39CE86}"/>
    <cellStyle name="Comma 6 2 2 8 4 2" xfId="23269" xr:uid="{892CAE5E-821D-4D7B-B368-C0FAC903FA66}"/>
    <cellStyle name="Comma 6 2 2 8 5" xfId="15387" xr:uid="{1C6DACEC-911C-4B71-922B-787F2326C984}"/>
    <cellStyle name="Comma 6 2 2 8 6" xfId="4847" xr:uid="{765CDEE6-D8A4-4AB6-B937-219047102A62}"/>
    <cellStyle name="Comma 6 2 2 9" xfId="2116" xr:uid="{00000000-0005-0000-0000-0000B3080000}"/>
    <cellStyle name="Comma 6 2 2 9 2" xfId="7481" xr:uid="{89B7954B-B58E-4569-88D4-A73DB7943A95}"/>
    <cellStyle name="Comma 6 2 2 9 2 2" xfId="18015" xr:uid="{B65A5197-6D0B-4675-A78F-43F726AB7B5E}"/>
    <cellStyle name="Comma 6 2 2 9 3" xfId="10109" xr:uid="{9E81F0DD-41DB-48B4-B8E2-A1B85EAC8B4A}"/>
    <cellStyle name="Comma 6 2 2 9 3 2" xfId="20643" xr:uid="{BC676E7A-E5C0-4B39-BCEC-3281584D1818}"/>
    <cellStyle name="Comma 6 2 2 9 4" xfId="12736" xr:uid="{20FF278A-64E8-4089-9571-2C3ABC15EB8C}"/>
    <cellStyle name="Comma 6 2 2 9 4 2" xfId="23270" xr:uid="{2F11B6E9-F6BC-46F7-A93D-D514444027E8}"/>
    <cellStyle name="Comma 6 2 2 9 5" xfId="15388" xr:uid="{CC263357-5B6D-4120-8A39-1D84A380F150}"/>
    <cellStyle name="Comma 6 2 2 9 6" xfId="4848" xr:uid="{4EA2B872-B49D-47F7-AD2B-CA86FD163028}"/>
    <cellStyle name="Comma 6 2 3" xfId="2117" xr:uid="{00000000-0005-0000-0000-0000B4080000}"/>
    <cellStyle name="Comma 6 2 3 2" xfId="2118" xr:uid="{00000000-0005-0000-0000-0000B5080000}"/>
    <cellStyle name="Comma 6 2 3 2 2" xfId="2119" xr:uid="{00000000-0005-0000-0000-0000B6080000}"/>
    <cellStyle name="Comma 6 2 3 2 2 2" xfId="7484" xr:uid="{4D997A45-E5DF-4EBE-AA1F-F78937311101}"/>
    <cellStyle name="Comma 6 2 3 2 2 2 2" xfId="18018" xr:uid="{8D7EF539-3F51-41BB-BD77-57E8DD6EE62C}"/>
    <cellStyle name="Comma 6 2 3 2 2 3" xfId="10112" xr:uid="{8A055D72-4B8E-46DB-8A7F-69CAA1772434}"/>
    <cellStyle name="Comma 6 2 3 2 2 3 2" xfId="20646" xr:uid="{13C334BB-5832-48CB-BF2B-9902E0C23059}"/>
    <cellStyle name="Comma 6 2 3 2 2 4" xfId="12739" xr:uid="{5149C8C5-507F-428D-B40A-588CCA823309}"/>
    <cellStyle name="Comma 6 2 3 2 2 4 2" xfId="23273" xr:uid="{BEF1E27D-F4A6-4AB5-8B81-1633C9AA02E2}"/>
    <cellStyle name="Comma 6 2 3 2 2 5" xfId="15391" xr:uid="{F3CDC87A-C4AB-4276-9DAC-FD562E6260DB}"/>
    <cellStyle name="Comma 6 2 3 2 2 6" xfId="4851" xr:uid="{F3AA19BC-D475-487B-87EE-DBBBEDE248BE}"/>
    <cellStyle name="Comma 6 2 3 2 3" xfId="7483" xr:uid="{82AD04F5-98C0-4557-9E7B-FE9C4F6CAF71}"/>
    <cellStyle name="Comma 6 2 3 2 3 2" xfId="18017" xr:uid="{3C67238E-EAB2-4FF1-A1C4-2AADEC561056}"/>
    <cellStyle name="Comma 6 2 3 2 4" xfId="10111" xr:uid="{098CCD06-A72E-4019-9D06-90A6705CD50B}"/>
    <cellStyle name="Comma 6 2 3 2 4 2" xfId="20645" xr:uid="{847A8891-BD08-4639-9D37-3FDAD73AA833}"/>
    <cellStyle name="Comma 6 2 3 2 5" xfId="12738" xr:uid="{7EDB73EE-953E-406E-A249-7F1F61CBB73D}"/>
    <cellStyle name="Comma 6 2 3 2 5 2" xfId="23272" xr:uid="{CB2FC8D2-2261-4289-AD67-3094563EFD6C}"/>
    <cellStyle name="Comma 6 2 3 2 6" xfId="15390" xr:uid="{CFFF6441-5C8D-44B2-A25B-4AB10E356174}"/>
    <cellStyle name="Comma 6 2 3 2 7" xfId="4850" xr:uid="{51EDC17C-1469-4761-B3CD-6A5154A85665}"/>
    <cellStyle name="Comma 6 2 3 3" xfId="2120" xr:uid="{00000000-0005-0000-0000-0000B7080000}"/>
    <cellStyle name="Comma 6 2 3 3 2" xfId="7485" xr:uid="{3A3F2851-860C-4765-BDD4-7D975BF46F1A}"/>
    <cellStyle name="Comma 6 2 3 3 2 2" xfId="18019" xr:uid="{13F8A50A-A715-4551-9B5F-4A1DC27CC724}"/>
    <cellStyle name="Comma 6 2 3 3 3" xfId="10113" xr:uid="{107298BC-9B48-494C-B346-93B3322B44D0}"/>
    <cellStyle name="Comma 6 2 3 3 3 2" xfId="20647" xr:uid="{330ECF27-1665-4637-A613-7B6283E608A9}"/>
    <cellStyle name="Comma 6 2 3 3 4" xfId="12740" xr:uid="{472155A9-3F48-41B1-B838-590C49E05F1A}"/>
    <cellStyle name="Comma 6 2 3 3 4 2" xfId="23274" xr:uid="{C48092FD-E3C7-4639-A505-D115BFA83620}"/>
    <cellStyle name="Comma 6 2 3 3 5" xfId="15392" xr:uid="{1BD8E57A-5E39-43E3-B792-2AC1C565ED0C}"/>
    <cellStyle name="Comma 6 2 3 3 6" xfId="4852" xr:uid="{7A8D8820-9FE1-4F97-A4C5-1736468C01CA}"/>
    <cellStyle name="Comma 6 2 3 4" xfId="2121" xr:uid="{00000000-0005-0000-0000-0000B8080000}"/>
    <cellStyle name="Comma 6 2 3 4 2" xfId="7486" xr:uid="{FD286605-2B7B-413C-A5A6-44E8E7D215BA}"/>
    <cellStyle name="Comma 6 2 3 4 2 2" xfId="18020" xr:uid="{4AD9E6A6-44D1-48CA-B31E-4CF9E24F6E3D}"/>
    <cellStyle name="Comma 6 2 3 4 3" xfId="10114" xr:uid="{686C2A2A-5EBD-4505-9BFA-D86893C953ED}"/>
    <cellStyle name="Comma 6 2 3 4 3 2" xfId="20648" xr:uid="{E80DE643-116F-4C22-A505-B87992748F8E}"/>
    <cellStyle name="Comma 6 2 3 4 4" xfId="12741" xr:uid="{7C36CC9C-3FC9-4FA8-A063-ACE2B8D560E8}"/>
    <cellStyle name="Comma 6 2 3 4 4 2" xfId="23275" xr:uid="{53ADB530-B145-43C1-AFC3-F9F0C5A70364}"/>
    <cellStyle name="Comma 6 2 3 4 5" xfId="15393" xr:uid="{DE2135C5-27D0-47A6-AC61-E76416DA41BF}"/>
    <cellStyle name="Comma 6 2 3 4 6" xfId="4853" xr:uid="{8D685499-9E74-415C-B2D8-D4AC687B6D5C}"/>
    <cellStyle name="Comma 6 2 3 5" xfId="7482" xr:uid="{34B5575D-5679-4BF2-9F4B-7CCAB5442547}"/>
    <cellStyle name="Comma 6 2 3 5 2" xfId="18016" xr:uid="{3693CCDD-C00D-42C8-B6C0-B3BC011E95AF}"/>
    <cellStyle name="Comma 6 2 3 6" xfId="10110" xr:uid="{99FD910D-B22C-494F-AA8E-ABEEE37DD1D9}"/>
    <cellStyle name="Comma 6 2 3 6 2" xfId="20644" xr:uid="{6FC63555-CEA9-43B8-8243-8A8645D57CBA}"/>
    <cellStyle name="Comma 6 2 3 7" xfId="12737" xr:uid="{9D3D30CB-5CF4-4446-959B-321951CAD864}"/>
    <cellStyle name="Comma 6 2 3 7 2" xfId="23271" xr:uid="{AD66D13D-4F5A-4B95-8E3A-4C3B6F0136A7}"/>
    <cellStyle name="Comma 6 2 3 8" xfId="15389" xr:uid="{48DC6D05-2DD7-41EA-B565-FCDB024B3958}"/>
    <cellStyle name="Comma 6 2 3 9" xfId="4849" xr:uid="{31F5EB75-C0F5-4D53-B2AC-B0D7F197CB6C}"/>
    <cellStyle name="Comma 6 2 4" xfId="2122" xr:uid="{00000000-0005-0000-0000-0000B9080000}"/>
    <cellStyle name="Comma 6 2 4 2" xfId="2123" xr:uid="{00000000-0005-0000-0000-0000BA080000}"/>
    <cellStyle name="Comma 6 2 4 2 2" xfId="2124" xr:uid="{00000000-0005-0000-0000-0000BB080000}"/>
    <cellStyle name="Comma 6 2 4 2 2 2" xfId="7489" xr:uid="{CD895D62-D39C-44F8-AB2C-61D088BA42F4}"/>
    <cellStyle name="Comma 6 2 4 2 2 2 2" xfId="18023" xr:uid="{B4A51E4D-83B3-4DED-8332-765D90FDC651}"/>
    <cellStyle name="Comma 6 2 4 2 2 3" xfId="10117" xr:uid="{8C6EB401-B3CC-432C-8495-8F50CBEE2055}"/>
    <cellStyle name="Comma 6 2 4 2 2 3 2" xfId="20651" xr:uid="{ACC4762C-D7A6-404D-944A-3A86F05E43A1}"/>
    <cellStyle name="Comma 6 2 4 2 2 4" xfId="12744" xr:uid="{20BDECD0-69D8-45E1-9142-9704EE72D0A1}"/>
    <cellStyle name="Comma 6 2 4 2 2 4 2" xfId="23278" xr:uid="{3A120237-8501-4E70-8B8D-7B9779466082}"/>
    <cellStyle name="Comma 6 2 4 2 2 5" xfId="15396" xr:uid="{314DAE8A-2F5F-4C1E-8655-CCF73FE2168A}"/>
    <cellStyle name="Comma 6 2 4 2 2 6" xfId="4856" xr:uid="{07E87730-1EAC-44FF-AB9A-A22E4CF95EDC}"/>
    <cellStyle name="Comma 6 2 4 2 3" xfId="7488" xr:uid="{D78232F0-1FD1-4E98-95B8-F1329A0A353A}"/>
    <cellStyle name="Comma 6 2 4 2 3 2" xfId="18022" xr:uid="{AAF241E3-E979-4FC6-A200-737FB7BD6728}"/>
    <cellStyle name="Comma 6 2 4 2 4" xfId="10116" xr:uid="{35FBEC2C-D0C2-4DE1-82AA-DEA788C4D500}"/>
    <cellStyle name="Comma 6 2 4 2 4 2" xfId="20650" xr:uid="{1F36B0DB-A853-481B-913D-954CB98C0C24}"/>
    <cellStyle name="Comma 6 2 4 2 5" xfId="12743" xr:uid="{5476A8D4-8EB2-4373-9D8C-C473BC290A87}"/>
    <cellStyle name="Comma 6 2 4 2 5 2" xfId="23277" xr:uid="{5D6CA0BC-0362-4BB4-9800-105D409C318D}"/>
    <cellStyle name="Comma 6 2 4 2 6" xfId="15395" xr:uid="{F73C57C0-6357-4DFA-8130-AD1B87ADCD30}"/>
    <cellStyle name="Comma 6 2 4 2 7" xfId="4855" xr:uid="{52F9F565-39AC-413F-A1A2-0CB09424055F}"/>
    <cellStyle name="Comma 6 2 4 3" xfId="2125" xr:uid="{00000000-0005-0000-0000-0000BC080000}"/>
    <cellStyle name="Comma 6 2 4 3 2" xfId="7490" xr:uid="{5CF059D9-D187-4EAA-A5DA-DBDC5E36F25E}"/>
    <cellStyle name="Comma 6 2 4 3 2 2" xfId="18024" xr:uid="{E5477C89-B788-418C-AB0C-9B68613A9D82}"/>
    <cellStyle name="Comma 6 2 4 3 3" xfId="10118" xr:uid="{26E49324-8E5F-4B03-B6A2-236DBB844497}"/>
    <cellStyle name="Comma 6 2 4 3 3 2" xfId="20652" xr:uid="{6427E128-5375-4F03-8999-40FA51BDE6E3}"/>
    <cellStyle name="Comma 6 2 4 3 4" xfId="12745" xr:uid="{D1BFDC59-85B6-43D6-9AEF-C78423B2347B}"/>
    <cellStyle name="Comma 6 2 4 3 4 2" xfId="23279" xr:uid="{E16AB2B3-53FE-4F7B-BA9F-43B94A542D74}"/>
    <cellStyle name="Comma 6 2 4 3 5" xfId="15397" xr:uid="{874055DF-357A-4694-9BEF-6C81B3DE9CEC}"/>
    <cellStyle name="Comma 6 2 4 3 6" xfId="4857" xr:uid="{2DE5659F-6B11-4E43-874B-2EF03EB51170}"/>
    <cellStyle name="Comma 6 2 4 4" xfId="2126" xr:uid="{00000000-0005-0000-0000-0000BD080000}"/>
    <cellStyle name="Comma 6 2 4 4 2" xfId="7491" xr:uid="{99A83DD6-EB0B-4723-8505-06FCC6D82E73}"/>
    <cellStyle name="Comma 6 2 4 4 2 2" xfId="18025" xr:uid="{FB6A00AB-0A65-4F36-9034-84C635430F06}"/>
    <cellStyle name="Comma 6 2 4 4 3" xfId="10119" xr:uid="{3C316868-4836-4141-B504-3B2CACA3D080}"/>
    <cellStyle name="Comma 6 2 4 4 3 2" xfId="20653" xr:uid="{ABBF3643-9A78-40D6-8F3E-C63A83E7FBE1}"/>
    <cellStyle name="Comma 6 2 4 4 4" xfId="12746" xr:uid="{76B0748C-6851-477F-9AEE-08024B3DE65F}"/>
    <cellStyle name="Comma 6 2 4 4 4 2" xfId="23280" xr:uid="{9F076B94-EB9A-4588-845A-0B1E9E0F5D12}"/>
    <cellStyle name="Comma 6 2 4 4 5" xfId="15398" xr:uid="{0E0309F6-C5BA-4F71-9E76-CBDEFEF8AD08}"/>
    <cellStyle name="Comma 6 2 4 4 6" xfId="4858" xr:uid="{91407C3B-EAEF-4D86-8F65-2025DA6E2EBA}"/>
    <cellStyle name="Comma 6 2 4 5" xfId="7487" xr:uid="{F8FFE202-A7BE-4F72-B4EA-040F0ADD1B15}"/>
    <cellStyle name="Comma 6 2 4 5 2" xfId="18021" xr:uid="{BFFDCE44-D310-42AA-9B82-C6C975E90CC8}"/>
    <cellStyle name="Comma 6 2 4 6" xfId="10115" xr:uid="{4403225C-0C06-4D3B-BB1D-BF3FFF6C0DFB}"/>
    <cellStyle name="Comma 6 2 4 6 2" xfId="20649" xr:uid="{6F42E675-774E-4D37-857F-7FDD8F675875}"/>
    <cellStyle name="Comma 6 2 4 7" xfId="12742" xr:uid="{F41A1F09-4BCF-4DC9-856E-407AA748B51B}"/>
    <cellStyle name="Comma 6 2 4 7 2" xfId="23276" xr:uid="{021C752F-8669-4AA0-BE11-5A4AD05C0428}"/>
    <cellStyle name="Comma 6 2 4 8" xfId="15394" xr:uid="{2649DAFD-E6F9-4F6B-8F64-88CE3F4165CB}"/>
    <cellStyle name="Comma 6 2 4 9" xfId="4854" xr:uid="{5C436524-7B3D-4E41-AE5E-98AE94A1B903}"/>
    <cellStyle name="Comma 6 2 5" xfId="2127" xr:uid="{00000000-0005-0000-0000-0000BE080000}"/>
    <cellStyle name="Comma 6 2 5 2" xfId="2128" xr:uid="{00000000-0005-0000-0000-0000BF080000}"/>
    <cellStyle name="Comma 6 2 5 2 2" xfId="2129" xr:uid="{00000000-0005-0000-0000-0000C0080000}"/>
    <cellStyle name="Comma 6 2 5 2 2 2" xfId="7494" xr:uid="{03FDFF4F-DCC4-4FEB-8C39-C060717C9762}"/>
    <cellStyle name="Comma 6 2 5 2 2 2 2" xfId="18028" xr:uid="{A1373180-0A47-4B05-9167-9FA398309455}"/>
    <cellStyle name="Comma 6 2 5 2 2 3" xfId="10122" xr:uid="{C6EB40C7-11F1-40D1-841D-9F4F08A4B3B7}"/>
    <cellStyle name="Comma 6 2 5 2 2 3 2" xfId="20656" xr:uid="{04AB6B74-40B9-4DFA-856A-768DAA5B4CA4}"/>
    <cellStyle name="Comma 6 2 5 2 2 4" xfId="12749" xr:uid="{95948180-8E48-413B-91E8-76BB22BD7359}"/>
    <cellStyle name="Comma 6 2 5 2 2 4 2" xfId="23283" xr:uid="{0BABAADB-F900-4638-BD4C-64C687DAB868}"/>
    <cellStyle name="Comma 6 2 5 2 2 5" xfId="15401" xr:uid="{7E4209BE-F276-40F9-9152-F39AB1943B59}"/>
    <cellStyle name="Comma 6 2 5 2 2 6" xfId="4861" xr:uid="{81978AC2-D7D2-4945-B69B-68220EF9D8A9}"/>
    <cellStyle name="Comma 6 2 5 2 3" xfId="7493" xr:uid="{42D0A0BB-A0E7-4C2B-98C0-3B957EA6C777}"/>
    <cellStyle name="Comma 6 2 5 2 3 2" xfId="18027" xr:uid="{11400414-9F7A-44E0-AAD2-94DF76ABD0B0}"/>
    <cellStyle name="Comma 6 2 5 2 4" xfId="10121" xr:uid="{46BC08BE-9BC1-47CD-BBA4-12007096937A}"/>
    <cellStyle name="Comma 6 2 5 2 4 2" xfId="20655" xr:uid="{BA8D3940-40E4-462F-805D-882E40B0FE3F}"/>
    <cellStyle name="Comma 6 2 5 2 5" xfId="12748" xr:uid="{8C03FEA9-D3A5-4FB9-8280-F9DBC3E3E1BD}"/>
    <cellStyle name="Comma 6 2 5 2 5 2" xfId="23282" xr:uid="{4ED6F52F-3609-4FE7-8E0C-5C9AB7F7F73A}"/>
    <cellStyle name="Comma 6 2 5 2 6" xfId="15400" xr:uid="{E5BB6F27-01CE-4DF3-A654-FD435443E4D8}"/>
    <cellStyle name="Comma 6 2 5 2 7" xfId="4860" xr:uid="{14FB8FB3-C7CB-4A7B-A2EC-5996293F83D9}"/>
    <cellStyle name="Comma 6 2 5 3" xfId="2130" xr:uid="{00000000-0005-0000-0000-0000C1080000}"/>
    <cellStyle name="Comma 6 2 5 3 2" xfId="7495" xr:uid="{8A3F53A1-525A-47F7-B62E-A0BA1EA3C6D5}"/>
    <cellStyle name="Comma 6 2 5 3 2 2" xfId="18029" xr:uid="{0EC910F0-1905-4050-959F-094D82E7D57D}"/>
    <cellStyle name="Comma 6 2 5 3 3" xfId="10123" xr:uid="{DDB85CAE-26DA-400C-B9BD-9F15CA4ED194}"/>
    <cellStyle name="Comma 6 2 5 3 3 2" xfId="20657" xr:uid="{94462557-1C74-48DC-BAF7-27B75251427C}"/>
    <cellStyle name="Comma 6 2 5 3 4" xfId="12750" xr:uid="{19B665F2-98E0-4504-9F4D-2E6F0E94B88B}"/>
    <cellStyle name="Comma 6 2 5 3 4 2" xfId="23284" xr:uid="{5F9CF3C5-9176-4537-91E0-75FE1F7372BB}"/>
    <cellStyle name="Comma 6 2 5 3 5" xfId="15402" xr:uid="{9D39D54E-7494-4178-B18B-5FD3854F6131}"/>
    <cellStyle name="Comma 6 2 5 3 6" xfId="4862" xr:uid="{8B0D4330-A2A8-45D2-A1EA-696CD01EF39C}"/>
    <cellStyle name="Comma 6 2 5 4" xfId="2131" xr:uid="{00000000-0005-0000-0000-0000C2080000}"/>
    <cellStyle name="Comma 6 2 5 4 2" xfId="7496" xr:uid="{21510BE4-D527-4EA3-8986-57D5F6FD0EBE}"/>
    <cellStyle name="Comma 6 2 5 4 2 2" xfId="18030" xr:uid="{577714A2-8DA9-459E-AEE7-B68C4650BB1E}"/>
    <cellStyle name="Comma 6 2 5 4 3" xfId="10124" xr:uid="{515DBABD-5464-42E2-997A-1BA5690ED922}"/>
    <cellStyle name="Comma 6 2 5 4 3 2" xfId="20658" xr:uid="{0E705FA9-E476-4DAF-BCCA-DA47583D21D5}"/>
    <cellStyle name="Comma 6 2 5 4 4" xfId="12751" xr:uid="{43242428-D41C-4566-AF3A-694DE570C0EC}"/>
    <cellStyle name="Comma 6 2 5 4 4 2" xfId="23285" xr:uid="{D279C590-AC2C-4FD0-83EF-A21277F2EB7C}"/>
    <cellStyle name="Comma 6 2 5 4 5" xfId="15403" xr:uid="{84255F85-6677-4049-A96E-8B7586E22EE1}"/>
    <cellStyle name="Comma 6 2 5 4 6" xfId="4863" xr:uid="{3908969D-61FF-4898-8A06-878A0F5AA4DE}"/>
    <cellStyle name="Comma 6 2 5 5" xfId="7492" xr:uid="{66090797-CE9A-4CCC-8C0A-C69EF80FF72F}"/>
    <cellStyle name="Comma 6 2 5 5 2" xfId="18026" xr:uid="{B6DF95C6-988C-41AE-8896-D49491DF4B9D}"/>
    <cellStyle name="Comma 6 2 5 6" xfId="10120" xr:uid="{0B45F645-28C3-456B-8CF8-550BC51D96E7}"/>
    <cellStyle name="Comma 6 2 5 6 2" xfId="20654" xr:uid="{9ADBFC7B-3BBB-4092-9134-375CCB41F4DF}"/>
    <cellStyle name="Comma 6 2 5 7" xfId="12747" xr:uid="{CD4EB63C-BB5F-41B9-814F-D08D5A7FE124}"/>
    <cellStyle name="Comma 6 2 5 7 2" xfId="23281" xr:uid="{FC46184E-CB1E-4AEE-87DD-9F7E6EBD4A10}"/>
    <cellStyle name="Comma 6 2 5 8" xfId="15399" xr:uid="{6277D1B1-D214-414E-8847-35823F2025F9}"/>
    <cellStyle name="Comma 6 2 5 9" xfId="4859" xr:uid="{66167435-34C2-420E-8485-55F1DC3804A0}"/>
    <cellStyle name="Comma 6 2 6" xfId="2132" xr:uid="{00000000-0005-0000-0000-0000C3080000}"/>
    <cellStyle name="Comma 6 2 6 2" xfId="2133" xr:uid="{00000000-0005-0000-0000-0000C4080000}"/>
    <cellStyle name="Comma 6 2 6 2 2" xfId="2134" xr:uid="{00000000-0005-0000-0000-0000C5080000}"/>
    <cellStyle name="Comma 6 2 6 2 2 2" xfId="7499" xr:uid="{444D0AB4-DD6A-4823-AF0D-23F890C88C85}"/>
    <cellStyle name="Comma 6 2 6 2 2 2 2" xfId="18033" xr:uid="{0969F8C6-BBF3-4F2C-A758-906834D220EF}"/>
    <cellStyle name="Comma 6 2 6 2 2 3" xfId="10127" xr:uid="{D60AECE9-9B71-4ED4-B976-D30B14411C80}"/>
    <cellStyle name="Comma 6 2 6 2 2 3 2" xfId="20661" xr:uid="{EA16161F-BC45-4B54-AD48-D3EEFDE31F64}"/>
    <cellStyle name="Comma 6 2 6 2 2 4" xfId="12754" xr:uid="{9F27E528-EDAC-4D0C-A505-B003F6D630F9}"/>
    <cellStyle name="Comma 6 2 6 2 2 4 2" xfId="23288" xr:uid="{7727490C-9526-4B95-A888-8BD3943D9AC6}"/>
    <cellStyle name="Comma 6 2 6 2 2 5" xfId="15406" xr:uid="{B2678E70-7DD3-49D2-AEBF-1E0B5F7B30C1}"/>
    <cellStyle name="Comma 6 2 6 2 2 6" xfId="4866" xr:uid="{038E10B9-DFC6-42C1-930E-F91A41E511CE}"/>
    <cellStyle name="Comma 6 2 6 2 3" xfId="7498" xr:uid="{0777612D-0A94-45C5-BA53-498DA87B64CE}"/>
    <cellStyle name="Comma 6 2 6 2 3 2" xfId="18032" xr:uid="{4BE4EBA7-F2A6-4F2A-9EC1-F437F2CEAA3F}"/>
    <cellStyle name="Comma 6 2 6 2 4" xfId="10126" xr:uid="{88097EB1-6C30-4469-B948-E31CE60061D0}"/>
    <cellStyle name="Comma 6 2 6 2 4 2" xfId="20660" xr:uid="{DB0859B2-D203-4E1D-B18A-CC3ADE6AFDAE}"/>
    <cellStyle name="Comma 6 2 6 2 5" xfId="12753" xr:uid="{DF415D89-E036-4A77-91D8-7BD399EE195F}"/>
    <cellStyle name="Comma 6 2 6 2 5 2" xfId="23287" xr:uid="{DE8653D4-07DA-4468-BE57-2FE5DFBAFC76}"/>
    <cellStyle name="Comma 6 2 6 2 6" xfId="15405" xr:uid="{F548AF17-959C-48D4-8988-3FEC610034A4}"/>
    <cellStyle name="Comma 6 2 6 2 7" xfId="4865" xr:uid="{4476634A-8E97-40CC-8402-0A7626FEADCB}"/>
    <cellStyle name="Comma 6 2 6 3" xfId="2135" xr:uid="{00000000-0005-0000-0000-0000C6080000}"/>
    <cellStyle name="Comma 6 2 6 3 2" xfId="7500" xr:uid="{95A7BBE3-BB5E-4EF9-8001-135BF498B901}"/>
    <cellStyle name="Comma 6 2 6 3 2 2" xfId="18034" xr:uid="{F89E42FE-5394-44B2-8725-C8025D2918AB}"/>
    <cellStyle name="Comma 6 2 6 3 3" xfId="10128" xr:uid="{B918764D-548A-4B53-8380-4E2AB937710F}"/>
    <cellStyle name="Comma 6 2 6 3 3 2" xfId="20662" xr:uid="{217BA169-FC58-40D9-B182-99DBED421259}"/>
    <cellStyle name="Comma 6 2 6 3 4" xfId="12755" xr:uid="{01E25873-2189-415A-B761-AA54BBFA5604}"/>
    <cellStyle name="Comma 6 2 6 3 4 2" xfId="23289" xr:uid="{E4D8DD4A-B62C-4EB3-9E43-EEBC0A117DB6}"/>
    <cellStyle name="Comma 6 2 6 3 5" xfId="15407" xr:uid="{5B8D0A62-7BB6-4A18-9898-887671F181E7}"/>
    <cellStyle name="Comma 6 2 6 3 6" xfId="4867" xr:uid="{04EB4995-48EB-44E6-9CE8-8DB238D41D89}"/>
    <cellStyle name="Comma 6 2 6 4" xfId="2136" xr:uid="{00000000-0005-0000-0000-0000C7080000}"/>
    <cellStyle name="Comma 6 2 6 4 2" xfId="7501" xr:uid="{F1D6463A-E592-4296-9D16-FBC7A62477B1}"/>
    <cellStyle name="Comma 6 2 6 4 2 2" xfId="18035" xr:uid="{B1FF35BF-1A07-44FB-9E8E-82974E8063C6}"/>
    <cellStyle name="Comma 6 2 6 4 3" xfId="10129" xr:uid="{8349BE5B-A5D4-44FB-934E-BA8069BBBBC6}"/>
    <cellStyle name="Comma 6 2 6 4 3 2" xfId="20663" xr:uid="{25D2FCD9-8F65-4946-B9D0-881AB06C4A05}"/>
    <cellStyle name="Comma 6 2 6 4 4" xfId="12756" xr:uid="{9753D3AA-5710-4DD9-A24E-406A4CF13CF1}"/>
    <cellStyle name="Comma 6 2 6 4 4 2" xfId="23290" xr:uid="{3F61241A-E9E3-48E5-A00C-D4AC67D2B0BC}"/>
    <cellStyle name="Comma 6 2 6 4 5" xfId="15408" xr:uid="{C44363A0-4FAF-4E52-B05B-6F2073044268}"/>
    <cellStyle name="Comma 6 2 6 4 6" xfId="4868" xr:uid="{5E914BB4-3D1B-452F-90FB-377A67F321EF}"/>
    <cellStyle name="Comma 6 2 6 5" xfId="7497" xr:uid="{4EA88B50-0DA3-4AB3-B322-31BD9B946FF1}"/>
    <cellStyle name="Comma 6 2 6 5 2" xfId="18031" xr:uid="{D7ABEF59-7316-485D-8A02-EC8FC9E7E0EE}"/>
    <cellStyle name="Comma 6 2 6 6" xfId="10125" xr:uid="{1DF75A8F-5112-4369-95F7-CE0F11EB05DB}"/>
    <cellStyle name="Comma 6 2 6 6 2" xfId="20659" xr:uid="{102B1DEB-5EA5-4D83-9F7D-635DB1567B72}"/>
    <cellStyle name="Comma 6 2 6 7" xfId="12752" xr:uid="{21A1CE5A-B02F-460B-BE0C-42886728E6DE}"/>
    <cellStyle name="Comma 6 2 6 7 2" xfId="23286" xr:uid="{35E191BA-2F85-4A20-8704-7E91B292D50D}"/>
    <cellStyle name="Comma 6 2 6 8" xfId="15404" xr:uid="{7CB36991-22FD-42CE-B46D-0D43445AFA0C}"/>
    <cellStyle name="Comma 6 2 6 9" xfId="4864" xr:uid="{00C9EC80-03E8-4CDC-AF58-B4390F64D56E}"/>
    <cellStyle name="Comma 6 2 7" xfId="2137" xr:uid="{00000000-0005-0000-0000-0000C8080000}"/>
    <cellStyle name="Comma 6 2 7 2" xfId="2138" xr:uid="{00000000-0005-0000-0000-0000C9080000}"/>
    <cellStyle name="Comma 6 2 7 2 2" xfId="7503" xr:uid="{76A90F5F-9D0C-4659-8040-C775640A7A81}"/>
    <cellStyle name="Comma 6 2 7 2 2 2" xfId="18037" xr:uid="{0CF3E939-CCEA-4FED-B555-1B6B858F4BDC}"/>
    <cellStyle name="Comma 6 2 7 2 3" xfId="10131" xr:uid="{AF7E3446-A36A-470B-90B6-D9F92136EF58}"/>
    <cellStyle name="Comma 6 2 7 2 3 2" xfId="20665" xr:uid="{02904218-B26B-4042-BD9C-666FFD0ED57B}"/>
    <cellStyle name="Comma 6 2 7 2 4" xfId="12758" xr:uid="{2765D0E5-8B11-4C0D-801D-482AE34992DE}"/>
    <cellStyle name="Comma 6 2 7 2 4 2" xfId="23292" xr:uid="{392C48C0-46BA-42D3-96F2-9BFEDB09FAE6}"/>
    <cellStyle name="Comma 6 2 7 2 5" xfId="15410" xr:uid="{79A2FB7B-3F3F-4DDA-B52F-F13D88F35702}"/>
    <cellStyle name="Comma 6 2 7 2 6" xfId="4870" xr:uid="{3D93B2A9-F7A3-49DF-913E-C8E4C4170069}"/>
    <cellStyle name="Comma 6 2 7 3" xfId="2139" xr:uid="{00000000-0005-0000-0000-0000CA080000}"/>
    <cellStyle name="Comma 6 2 7 3 2" xfId="7504" xr:uid="{1F198B4F-6570-4D17-B591-62288636B3B0}"/>
    <cellStyle name="Comma 6 2 7 3 2 2" xfId="18038" xr:uid="{2CE8D7F7-B3A3-47FA-98A0-5CE6013B0A64}"/>
    <cellStyle name="Comma 6 2 7 3 3" xfId="10132" xr:uid="{A30334A0-4553-4F5B-9AA7-1A772E4EEDEF}"/>
    <cellStyle name="Comma 6 2 7 3 3 2" xfId="20666" xr:uid="{B1A90BD3-D51C-4722-BCED-D0234D8FB7D4}"/>
    <cellStyle name="Comma 6 2 7 3 4" xfId="12759" xr:uid="{93DCAD5E-1779-4D3B-AFF1-489DAA6CDAFB}"/>
    <cellStyle name="Comma 6 2 7 3 4 2" xfId="23293" xr:uid="{3BB113E6-20BB-4DFD-9968-D10BCC317817}"/>
    <cellStyle name="Comma 6 2 7 3 5" xfId="15411" xr:uid="{3836CB4F-FE44-4705-904A-53F63FA59784}"/>
    <cellStyle name="Comma 6 2 7 3 6" xfId="4871" xr:uid="{4A1BFF22-1641-4D2C-895E-ADDF0C5C2AA3}"/>
    <cellStyle name="Comma 6 2 7 4" xfId="7502" xr:uid="{631735E9-930F-416F-996B-43425DC7E8F1}"/>
    <cellStyle name="Comma 6 2 7 4 2" xfId="18036" xr:uid="{A86C6974-E7C2-4C94-8659-B5F371866E5B}"/>
    <cellStyle name="Comma 6 2 7 5" xfId="10130" xr:uid="{4A2C7DC4-F98D-4DAF-B459-C88E7725439E}"/>
    <cellStyle name="Comma 6 2 7 5 2" xfId="20664" xr:uid="{FDFCEAE5-DB13-4883-9D41-E0879E688AEC}"/>
    <cellStyle name="Comma 6 2 7 6" xfId="12757" xr:uid="{E9D4392A-822F-4518-B2FF-7230CA033668}"/>
    <cellStyle name="Comma 6 2 7 6 2" xfId="23291" xr:uid="{909D241D-8446-4A85-8965-F6C53EAAB308}"/>
    <cellStyle name="Comma 6 2 7 7" xfId="15409" xr:uid="{9DCD8CD2-4ED4-47A4-8C02-6E1A25A4ADCA}"/>
    <cellStyle name="Comma 6 2 7 8" xfId="4869" xr:uid="{1BA86AA4-B9A9-4EBA-8E35-E7CD6D2480C6}"/>
    <cellStyle name="Comma 6 2 8" xfId="2140" xr:uid="{00000000-0005-0000-0000-0000CB080000}"/>
    <cellStyle name="Comma 6 2 8 2" xfId="2141" xr:uid="{00000000-0005-0000-0000-0000CC080000}"/>
    <cellStyle name="Comma 6 2 8 2 2" xfId="7506" xr:uid="{3EDC40AF-C714-4B19-99BC-FBBDECD27C64}"/>
    <cellStyle name="Comma 6 2 8 2 2 2" xfId="18040" xr:uid="{DC1D9AE1-D9D4-4770-849A-B496A6DB3089}"/>
    <cellStyle name="Comma 6 2 8 2 3" xfId="10134" xr:uid="{66ECA6DB-B8A9-4F2A-A401-924A2B096F55}"/>
    <cellStyle name="Comma 6 2 8 2 3 2" xfId="20668" xr:uid="{DEDD715A-1E91-4840-8F98-AEA7F75389C0}"/>
    <cellStyle name="Comma 6 2 8 2 4" xfId="12761" xr:uid="{EB16C57F-3834-4AF7-B3C0-CC517B037279}"/>
    <cellStyle name="Comma 6 2 8 2 4 2" xfId="23295" xr:uid="{091E06EE-1707-45F5-B649-0CD7EF37B9AC}"/>
    <cellStyle name="Comma 6 2 8 2 5" xfId="15413" xr:uid="{EACFA1EE-4BBF-4B08-A7CB-E5581328E1DF}"/>
    <cellStyle name="Comma 6 2 8 2 6" xfId="4873" xr:uid="{1F5CF4C7-FE57-4867-A087-07BF03AF01B0}"/>
    <cellStyle name="Comma 6 2 8 3" xfId="7505" xr:uid="{0D5ECE69-6E32-442F-915A-0675C6ABC1A4}"/>
    <cellStyle name="Comma 6 2 8 3 2" xfId="18039" xr:uid="{F657C996-10FB-4134-BA77-D96D13E832F3}"/>
    <cellStyle name="Comma 6 2 8 4" xfId="10133" xr:uid="{FA75D033-B5BE-44F2-BCE2-7A4B69E8526E}"/>
    <cellStyle name="Comma 6 2 8 4 2" xfId="20667" xr:uid="{16736E79-BD4A-47C5-90E0-259EEF2AB5FF}"/>
    <cellStyle name="Comma 6 2 8 5" xfId="12760" xr:uid="{82075DD8-5FFF-4721-9D34-FFEE071F9009}"/>
    <cellStyle name="Comma 6 2 8 5 2" xfId="23294" xr:uid="{11D89796-4F6D-4DEC-922F-ADA65C57EE48}"/>
    <cellStyle name="Comma 6 2 8 6" xfId="15412" xr:uid="{A5BD6D82-01D2-46E9-BECD-AF2382557C41}"/>
    <cellStyle name="Comma 6 2 8 7" xfId="4872" xr:uid="{8E4FA838-2A9F-4260-B8D7-6112DD6C5EFA}"/>
    <cellStyle name="Comma 6 2 9" xfId="2142" xr:uid="{00000000-0005-0000-0000-0000CD080000}"/>
    <cellStyle name="Comma 6 2 9 2" xfId="7507" xr:uid="{3FD96331-4AAD-4780-A502-7BC7FB5DDD04}"/>
    <cellStyle name="Comma 6 2 9 2 2" xfId="18041" xr:uid="{99C79D42-F864-417B-810F-C619846DE249}"/>
    <cellStyle name="Comma 6 2 9 3" xfId="10135" xr:uid="{4DDE9F58-F681-4ACD-8178-881C0C51375B}"/>
    <cellStyle name="Comma 6 2 9 3 2" xfId="20669" xr:uid="{D1D01624-7DB6-4CD2-ADB8-7112EDD3407A}"/>
    <cellStyle name="Comma 6 2 9 4" xfId="12762" xr:uid="{89C8E0F3-E41D-4F95-9AF9-2FFC716D372D}"/>
    <cellStyle name="Comma 6 2 9 4 2" xfId="23296" xr:uid="{791762E5-AB39-43B0-9311-BB2801FE1B30}"/>
    <cellStyle name="Comma 6 2 9 5" xfId="15414" xr:uid="{6A5D4A4C-D580-4048-9A0E-C24480245FB5}"/>
    <cellStyle name="Comma 6 2 9 6" xfId="4874" xr:uid="{3120AAC1-FFD3-46FF-A1D6-C0E862DF4C23}"/>
    <cellStyle name="Comma 6 3" xfId="2143" xr:uid="{00000000-0005-0000-0000-0000CE080000}"/>
    <cellStyle name="Comma 6 3 10" xfId="2144" xr:uid="{00000000-0005-0000-0000-0000CF080000}"/>
    <cellStyle name="Comma 6 3 10 2" xfId="7509" xr:uid="{F7A20E7B-DBC3-49B6-A83E-568795747BC2}"/>
    <cellStyle name="Comma 6 3 10 2 2" xfId="18043" xr:uid="{75EB6FD0-7C66-4304-8EAE-13C6A5B49355}"/>
    <cellStyle name="Comma 6 3 10 3" xfId="10137" xr:uid="{D4EC89D1-A7FC-446B-8FDC-CF6DEA60B37F}"/>
    <cellStyle name="Comma 6 3 10 3 2" xfId="20671" xr:uid="{80BB18D6-707C-4616-A3DE-C0BE430FB05A}"/>
    <cellStyle name="Comma 6 3 10 4" xfId="12764" xr:uid="{0B1575B7-AF11-4274-B0D3-12380DDD2EB3}"/>
    <cellStyle name="Comma 6 3 10 4 2" xfId="23298" xr:uid="{4326F799-E6D4-40E9-B6F4-783C40D2285D}"/>
    <cellStyle name="Comma 6 3 10 5" xfId="15416" xr:uid="{EA2D244D-2FFD-47ED-A8C8-A25A59FB5EE9}"/>
    <cellStyle name="Comma 6 3 10 6" xfId="4876" xr:uid="{6E60F537-3730-4DCA-A03F-2447CAAA7F67}"/>
    <cellStyle name="Comma 6 3 11" xfId="7508" xr:uid="{113D9552-BCA3-4692-B333-1329E98CEDD7}"/>
    <cellStyle name="Comma 6 3 11 2" xfId="18042" xr:uid="{46127173-02E3-4D22-AA84-BB65BFE7BFCF}"/>
    <cellStyle name="Comma 6 3 12" xfId="10136" xr:uid="{A9DC1240-D6A7-419B-97F7-AEEEC211335F}"/>
    <cellStyle name="Comma 6 3 12 2" xfId="20670" xr:uid="{A18AC391-A961-4670-93FE-F0037C42D87A}"/>
    <cellStyle name="Comma 6 3 13" xfId="12763" xr:uid="{3371B755-B46F-4199-8544-2DE6104CBE6D}"/>
    <cellStyle name="Comma 6 3 13 2" xfId="23297" xr:uid="{C08939A3-ACB6-4ED2-912C-CE35F5FE43E0}"/>
    <cellStyle name="Comma 6 3 14" xfId="15415" xr:uid="{5481087A-FE52-4019-A489-9C0BF07070FC}"/>
    <cellStyle name="Comma 6 3 15" xfId="4875" xr:uid="{BE30BC66-8E40-4078-86E2-72C5D5CB134B}"/>
    <cellStyle name="Comma 6 3 2" xfId="2145" xr:uid="{00000000-0005-0000-0000-0000D0080000}"/>
    <cellStyle name="Comma 6 3 2 10" xfId="7510" xr:uid="{C780075C-FF3C-4DBA-8E23-B0B9381BBF62}"/>
    <cellStyle name="Comma 6 3 2 10 2" xfId="18044" xr:uid="{281E15A3-49DF-4758-BA2E-1E35294BCC17}"/>
    <cellStyle name="Comma 6 3 2 11" xfId="10138" xr:uid="{CBC16146-18C9-47F5-BD5E-EB59EFCC6136}"/>
    <cellStyle name="Comma 6 3 2 11 2" xfId="20672" xr:uid="{97BA54D1-B96D-43DA-8F1C-761CDDEED2C0}"/>
    <cellStyle name="Comma 6 3 2 12" xfId="12765" xr:uid="{C20E9091-A7C6-4A41-97C5-8E0FFD5169AD}"/>
    <cellStyle name="Comma 6 3 2 12 2" xfId="23299" xr:uid="{24CC5DDB-D0EC-45A7-94BF-B89BBEF9F851}"/>
    <cellStyle name="Comma 6 3 2 13" xfId="15417" xr:uid="{B0AA9BB8-2D65-4827-BD7E-79D9B7E03512}"/>
    <cellStyle name="Comma 6 3 2 14" xfId="4877" xr:uid="{287016EB-269C-44B6-9FE5-382C357A2AE8}"/>
    <cellStyle name="Comma 6 3 2 2" xfId="2146" xr:uid="{00000000-0005-0000-0000-0000D1080000}"/>
    <cellStyle name="Comma 6 3 2 2 2" xfId="2147" xr:uid="{00000000-0005-0000-0000-0000D2080000}"/>
    <cellStyle name="Comma 6 3 2 2 2 2" xfId="2148" xr:uid="{00000000-0005-0000-0000-0000D3080000}"/>
    <cellStyle name="Comma 6 3 2 2 2 2 2" xfId="7513" xr:uid="{7C1C9723-8E80-4221-91F4-3BB5B942E2FD}"/>
    <cellStyle name="Comma 6 3 2 2 2 2 2 2" xfId="18047" xr:uid="{68D04346-F41C-48BD-AA8A-62589932C745}"/>
    <cellStyle name="Comma 6 3 2 2 2 2 3" xfId="10141" xr:uid="{1707A782-AE14-40C5-A5FA-FEE0B2F0DE02}"/>
    <cellStyle name="Comma 6 3 2 2 2 2 3 2" xfId="20675" xr:uid="{B2C3ED2F-F9D7-478A-9E7E-F7B56742A8B0}"/>
    <cellStyle name="Comma 6 3 2 2 2 2 4" xfId="12768" xr:uid="{0C5E9A76-791C-44E1-9151-3266B2CEF6D1}"/>
    <cellStyle name="Comma 6 3 2 2 2 2 4 2" xfId="23302" xr:uid="{ADC8BEF5-A7F1-4A1B-8719-44C148B77F6F}"/>
    <cellStyle name="Comma 6 3 2 2 2 2 5" xfId="15420" xr:uid="{05384507-751C-408E-8D51-8AFD0717FD8B}"/>
    <cellStyle name="Comma 6 3 2 2 2 2 6" xfId="4880" xr:uid="{42800E78-90F3-4E39-802E-B1CA0C01E312}"/>
    <cellStyle name="Comma 6 3 2 2 2 3" xfId="7512" xr:uid="{963B89E1-9035-4396-9DF4-A559ECC8A7FD}"/>
    <cellStyle name="Comma 6 3 2 2 2 3 2" xfId="18046" xr:uid="{A8791527-3A21-43EC-87CA-EE2B35190F00}"/>
    <cellStyle name="Comma 6 3 2 2 2 4" xfId="10140" xr:uid="{C37B1E6C-AB16-4B1A-9E49-EA7DF3A03732}"/>
    <cellStyle name="Comma 6 3 2 2 2 4 2" xfId="20674" xr:uid="{C64E48E2-3C28-42E0-AFD2-EAEFAB0ECFCD}"/>
    <cellStyle name="Comma 6 3 2 2 2 5" xfId="12767" xr:uid="{7D886512-78B9-40C0-8AF3-2A0F98ECC426}"/>
    <cellStyle name="Comma 6 3 2 2 2 5 2" xfId="23301" xr:uid="{21567DEB-6E3B-4BBC-B129-0C8F953076EB}"/>
    <cellStyle name="Comma 6 3 2 2 2 6" xfId="15419" xr:uid="{53BF331B-BFBE-4C05-AF0E-F6692A45E5BF}"/>
    <cellStyle name="Comma 6 3 2 2 2 7" xfId="4879" xr:uid="{6CC0AA34-428D-4CDF-8994-C1A98BF4D662}"/>
    <cellStyle name="Comma 6 3 2 2 3" xfId="2149" xr:uid="{00000000-0005-0000-0000-0000D4080000}"/>
    <cellStyle name="Comma 6 3 2 2 3 2" xfId="7514" xr:uid="{7CD01C3C-69CD-478D-8AB4-28205170B991}"/>
    <cellStyle name="Comma 6 3 2 2 3 2 2" xfId="18048" xr:uid="{BB5EE2B7-897D-4B97-A622-5BEC8DDE3FCE}"/>
    <cellStyle name="Comma 6 3 2 2 3 3" xfId="10142" xr:uid="{B74E3038-47D1-414A-89C3-9007B399538F}"/>
    <cellStyle name="Comma 6 3 2 2 3 3 2" xfId="20676" xr:uid="{01FFA4E5-F6FF-4643-8141-AA18F6F67A59}"/>
    <cellStyle name="Comma 6 3 2 2 3 4" xfId="12769" xr:uid="{FA776544-7260-44EB-8FB8-95EBF4D0F855}"/>
    <cellStyle name="Comma 6 3 2 2 3 4 2" xfId="23303" xr:uid="{95F3D820-B0F2-4A6E-9316-374D1C302161}"/>
    <cellStyle name="Comma 6 3 2 2 3 5" xfId="15421" xr:uid="{B18AFEA1-7E11-476D-9C88-E165707975B2}"/>
    <cellStyle name="Comma 6 3 2 2 3 6" xfId="4881" xr:uid="{AF004707-5812-4959-9671-C86BD4281ED8}"/>
    <cellStyle name="Comma 6 3 2 2 4" xfId="2150" xr:uid="{00000000-0005-0000-0000-0000D5080000}"/>
    <cellStyle name="Comma 6 3 2 2 4 2" xfId="7515" xr:uid="{CF1ABB39-8070-4B24-A2E7-5D2FDA875D5C}"/>
    <cellStyle name="Comma 6 3 2 2 4 2 2" xfId="18049" xr:uid="{812E524E-4003-4755-98CA-9446E1306C40}"/>
    <cellStyle name="Comma 6 3 2 2 4 3" xfId="10143" xr:uid="{2CDB47E3-A628-4C3E-93C7-FE7A7C53BC61}"/>
    <cellStyle name="Comma 6 3 2 2 4 3 2" xfId="20677" xr:uid="{0494CEE4-868C-4618-A65B-92C142880469}"/>
    <cellStyle name="Comma 6 3 2 2 4 4" xfId="12770" xr:uid="{ACED49F8-60B5-4B40-9564-CC83E21BAE87}"/>
    <cellStyle name="Comma 6 3 2 2 4 4 2" xfId="23304" xr:uid="{0204FC1C-CAFD-4DB0-811A-12DA8879784D}"/>
    <cellStyle name="Comma 6 3 2 2 4 5" xfId="15422" xr:uid="{DF18F338-AB0D-4D85-B8CE-F850A5932BAC}"/>
    <cellStyle name="Comma 6 3 2 2 4 6" xfId="4882" xr:uid="{1224AE76-322F-43A6-B898-A5E51F6AC4B0}"/>
    <cellStyle name="Comma 6 3 2 2 5" xfId="7511" xr:uid="{80DCA89B-F01E-4589-AC35-1AAA9B7565E7}"/>
    <cellStyle name="Comma 6 3 2 2 5 2" xfId="18045" xr:uid="{DE71D744-6346-4618-8EC9-8C1CAB3AB983}"/>
    <cellStyle name="Comma 6 3 2 2 6" xfId="10139" xr:uid="{31EA87F0-8732-4F3C-9E83-649F92C1B17A}"/>
    <cellStyle name="Comma 6 3 2 2 6 2" xfId="20673" xr:uid="{C13FDE19-D189-44BC-85EA-905D1E247848}"/>
    <cellStyle name="Comma 6 3 2 2 7" xfId="12766" xr:uid="{A7B35975-6501-4EA5-B88F-0C5AF630882C}"/>
    <cellStyle name="Comma 6 3 2 2 7 2" xfId="23300" xr:uid="{D431D695-1DA4-4072-9CD9-335F59E9B9D4}"/>
    <cellStyle name="Comma 6 3 2 2 8" xfId="15418" xr:uid="{F35CB420-8284-461A-8905-95F31F3816A7}"/>
    <cellStyle name="Comma 6 3 2 2 9" xfId="4878" xr:uid="{FF65F5A9-5DC1-4CF1-9844-B07A4B4DBEDC}"/>
    <cellStyle name="Comma 6 3 2 3" xfId="2151" xr:uid="{00000000-0005-0000-0000-0000D6080000}"/>
    <cellStyle name="Comma 6 3 2 3 2" xfId="2152" xr:uid="{00000000-0005-0000-0000-0000D7080000}"/>
    <cellStyle name="Comma 6 3 2 3 2 2" xfId="2153" xr:uid="{00000000-0005-0000-0000-0000D8080000}"/>
    <cellStyle name="Comma 6 3 2 3 2 2 2" xfId="7518" xr:uid="{A44B47D5-5C9A-496F-8341-D37983D4143D}"/>
    <cellStyle name="Comma 6 3 2 3 2 2 2 2" xfId="18052" xr:uid="{6ED98C0B-8A65-4053-947D-A26469EB519E}"/>
    <cellStyle name="Comma 6 3 2 3 2 2 3" xfId="10146" xr:uid="{AD6A23FD-858F-4B67-8CB4-61CD2E2593EB}"/>
    <cellStyle name="Comma 6 3 2 3 2 2 3 2" xfId="20680" xr:uid="{E5E1EF14-7384-4FEE-9CBB-C3B524845127}"/>
    <cellStyle name="Comma 6 3 2 3 2 2 4" xfId="12773" xr:uid="{58821598-F15D-4489-B9FC-F4ACB10E7C95}"/>
    <cellStyle name="Comma 6 3 2 3 2 2 4 2" xfId="23307" xr:uid="{CF44033D-4AF7-4310-A498-15E45C4AE7CF}"/>
    <cellStyle name="Comma 6 3 2 3 2 2 5" xfId="15425" xr:uid="{32430736-7921-49A8-BB7B-811C0795FB8B}"/>
    <cellStyle name="Comma 6 3 2 3 2 2 6" xfId="4885" xr:uid="{C79F6B73-EBC6-41B6-9562-AB05E4F72972}"/>
    <cellStyle name="Comma 6 3 2 3 2 3" xfId="7517" xr:uid="{521F9907-B30E-403E-930B-2F0E10453A16}"/>
    <cellStyle name="Comma 6 3 2 3 2 3 2" xfId="18051" xr:uid="{A1584A9A-5DF6-490E-9991-9EDE3DB885CF}"/>
    <cellStyle name="Comma 6 3 2 3 2 4" xfId="10145" xr:uid="{56FDD33C-F1CC-4529-A4E2-DF1F1EA6AB91}"/>
    <cellStyle name="Comma 6 3 2 3 2 4 2" xfId="20679" xr:uid="{35BEA4C1-21B7-45DB-9FD7-55C1C3AB69CC}"/>
    <cellStyle name="Comma 6 3 2 3 2 5" xfId="12772" xr:uid="{DFC16361-7687-444B-900C-DB8733617C63}"/>
    <cellStyle name="Comma 6 3 2 3 2 5 2" xfId="23306" xr:uid="{CC7964BC-4009-4AA4-A31A-E82096AFDED2}"/>
    <cellStyle name="Comma 6 3 2 3 2 6" xfId="15424" xr:uid="{79A82C19-A1A3-4DBC-B1BE-AEF65995A2AF}"/>
    <cellStyle name="Comma 6 3 2 3 2 7" xfId="4884" xr:uid="{E08B48C7-ED97-47B4-8221-32635DE0155D}"/>
    <cellStyle name="Comma 6 3 2 3 3" xfId="2154" xr:uid="{00000000-0005-0000-0000-0000D9080000}"/>
    <cellStyle name="Comma 6 3 2 3 3 2" xfId="7519" xr:uid="{3C5A63DE-1B9B-4BDA-B094-B8EBC7FB6FFA}"/>
    <cellStyle name="Comma 6 3 2 3 3 2 2" xfId="18053" xr:uid="{686E54A0-CCAC-4023-AF68-5E4F266320B8}"/>
    <cellStyle name="Comma 6 3 2 3 3 3" xfId="10147" xr:uid="{83532237-1BCE-4146-A3BF-037411284ED8}"/>
    <cellStyle name="Comma 6 3 2 3 3 3 2" xfId="20681" xr:uid="{B42365C6-467C-448B-96D6-86C5542062C4}"/>
    <cellStyle name="Comma 6 3 2 3 3 4" xfId="12774" xr:uid="{CBFEFBAC-B268-41B7-A8CF-27B02FE71AA8}"/>
    <cellStyle name="Comma 6 3 2 3 3 4 2" xfId="23308" xr:uid="{AAD6844F-D22E-44F1-A219-3C3FB2BA81D2}"/>
    <cellStyle name="Comma 6 3 2 3 3 5" xfId="15426" xr:uid="{E7B05B9E-B975-4D0B-8041-F57C8DDEE9B0}"/>
    <cellStyle name="Comma 6 3 2 3 3 6" xfId="4886" xr:uid="{247860D5-E0D7-46A0-981E-FBC33612AD47}"/>
    <cellStyle name="Comma 6 3 2 3 4" xfId="2155" xr:uid="{00000000-0005-0000-0000-0000DA080000}"/>
    <cellStyle name="Comma 6 3 2 3 4 2" xfId="7520" xr:uid="{4BF5E7D3-288F-47A6-AC70-E54CD5318AF8}"/>
    <cellStyle name="Comma 6 3 2 3 4 2 2" xfId="18054" xr:uid="{528A9F7B-B0F0-40BE-91F3-B6A4F80F6F92}"/>
    <cellStyle name="Comma 6 3 2 3 4 3" xfId="10148" xr:uid="{0BD774F1-03FE-4B90-88F3-6C258CCDC086}"/>
    <cellStyle name="Comma 6 3 2 3 4 3 2" xfId="20682" xr:uid="{BECAEE51-9686-41E4-948A-1DA9F702F331}"/>
    <cellStyle name="Comma 6 3 2 3 4 4" xfId="12775" xr:uid="{A85E6DED-956A-4B20-A9FB-4C4E0D23E9B1}"/>
    <cellStyle name="Comma 6 3 2 3 4 4 2" xfId="23309" xr:uid="{11C74B1E-2367-411D-8480-05B58BE93BF7}"/>
    <cellStyle name="Comma 6 3 2 3 4 5" xfId="15427" xr:uid="{DA1C69DF-64DE-413F-AA27-32839E9C6A2C}"/>
    <cellStyle name="Comma 6 3 2 3 4 6" xfId="4887" xr:uid="{4E3FDA8A-CE45-4438-87BA-0CD452139D5B}"/>
    <cellStyle name="Comma 6 3 2 3 5" xfId="7516" xr:uid="{17BE8799-D692-44C4-B15F-826B3A7DFB15}"/>
    <cellStyle name="Comma 6 3 2 3 5 2" xfId="18050" xr:uid="{ED54E1D5-71A6-41F1-95A6-573ABA4B0F65}"/>
    <cellStyle name="Comma 6 3 2 3 6" xfId="10144" xr:uid="{69982987-6400-4AFE-8B94-553A6189623D}"/>
    <cellStyle name="Comma 6 3 2 3 6 2" xfId="20678" xr:uid="{9B078DBA-CB7D-43C0-8A51-0D09620D21D3}"/>
    <cellStyle name="Comma 6 3 2 3 7" xfId="12771" xr:uid="{14D4CD29-1EFE-43B6-9C88-1560A77D79E1}"/>
    <cellStyle name="Comma 6 3 2 3 7 2" xfId="23305" xr:uid="{52F1DD5D-6E2A-45D7-A116-F9017C51A89D}"/>
    <cellStyle name="Comma 6 3 2 3 8" xfId="15423" xr:uid="{05168D0F-C5FC-46EB-9322-CC9E918744FA}"/>
    <cellStyle name="Comma 6 3 2 3 9" xfId="4883" xr:uid="{CA8FDAA5-3769-48F5-95F5-3D52F7F64BAA}"/>
    <cellStyle name="Comma 6 3 2 4" xfId="2156" xr:uid="{00000000-0005-0000-0000-0000DB080000}"/>
    <cellStyle name="Comma 6 3 2 4 2" xfId="2157" xr:uid="{00000000-0005-0000-0000-0000DC080000}"/>
    <cellStyle name="Comma 6 3 2 4 2 2" xfId="2158" xr:uid="{00000000-0005-0000-0000-0000DD080000}"/>
    <cellStyle name="Comma 6 3 2 4 2 2 2" xfId="7523" xr:uid="{6DDA5861-5A46-4B07-9951-D9BFD3994B69}"/>
    <cellStyle name="Comma 6 3 2 4 2 2 2 2" xfId="18057" xr:uid="{8AEF7878-8D3E-4ECC-875B-66D4B955CD3E}"/>
    <cellStyle name="Comma 6 3 2 4 2 2 3" xfId="10151" xr:uid="{B77145CD-201D-40DE-819A-02FA056B7D39}"/>
    <cellStyle name="Comma 6 3 2 4 2 2 3 2" xfId="20685" xr:uid="{1BE5D068-1A6B-4394-B1ED-EA77EEC78B53}"/>
    <cellStyle name="Comma 6 3 2 4 2 2 4" xfId="12778" xr:uid="{E5F97DAC-AAD3-44E9-A997-1772B78F4D76}"/>
    <cellStyle name="Comma 6 3 2 4 2 2 4 2" xfId="23312" xr:uid="{0E7E567A-0EF4-4750-AFC0-13FEBDAE6FF7}"/>
    <cellStyle name="Comma 6 3 2 4 2 2 5" xfId="15430" xr:uid="{66D1DABD-28B4-4640-B42C-0AA1673D924A}"/>
    <cellStyle name="Comma 6 3 2 4 2 2 6" xfId="4890" xr:uid="{ABE8C9FB-C32C-4DA2-BC1A-CF8EA2D3486E}"/>
    <cellStyle name="Comma 6 3 2 4 2 3" xfId="7522" xr:uid="{71C97F17-013F-4A52-8208-36536B9E673F}"/>
    <cellStyle name="Comma 6 3 2 4 2 3 2" xfId="18056" xr:uid="{252CBF2E-2869-4FE7-8338-43E6EB4E3343}"/>
    <cellStyle name="Comma 6 3 2 4 2 4" xfId="10150" xr:uid="{E3BCC72E-97CC-4908-9936-CB2757CC7FEA}"/>
    <cellStyle name="Comma 6 3 2 4 2 4 2" xfId="20684" xr:uid="{9F4A7B74-C21F-4704-8FE9-AF849862BED0}"/>
    <cellStyle name="Comma 6 3 2 4 2 5" xfId="12777" xr:uid="{5110F647-41DA-4F2D-B2F2-58953CEA422E}"/>
    <cellStyle name="Comma 6 3 2 4 2 5 2" xfId="23311" xr:uid="{4556FA26-1A33-46B6-9A94-5CA99F8F32E1}"/>
    <cellStyle name="Comma 6 3 2 4 2 6" xfId="15429" xr:uid="{967BC594-765A-4FDD-B924-E80BAC23BE72}"/>
    <cellStyle name="Comma 6 3 2 4 2 7" xfId="4889" xr:uid="{1AC4A184-28BD-4628-AE3A-A1AD3E589DE8}"/>
    <cellStyle name="Comma 6 3 2 4 3" xfId="2159" xr:uid="{00000000-0005-0000-0000-0000DE080000}"/>
    <cellStyle name="Comma 6 3 2 4 3 2" xfId="7524" xr:uid="{67F2093C-4912-4C1F-B210-2D19EACCBE90}"/>
    <cellStyle name="Comma 6 3 2 4 3 2 2" xfId="18058" xr:uid="{11E23194-9EED-4F7D-B8DE-65310AFC69F6}"/>
    <cellStyle name="Comma 6 3 2 4 3 3" xfId="10152" xr:uid="{A9B0C709-487F-4A08-AC37-3286B35FBC13}"/>
    <cellStyle name="Comma 6 3 2 4 3 3 2" xfId="20686" xr:uid="{D7B6DE9A-0167-4177-8F9C-3A3C993BD47D}"/>
    <cellStyle name="Comma 6 3 2 4 3 4" xfId="12779" xr:uid="{4E4CC1CE-EC88-45B0-A2FD-5236BF78BFA6}"/>
    <cellStyle name="Comma 6 3 2 4 3 4 2" xfId="23313" xr:uid="{BEE6B1E8-3455-4E5C-A7A0-277A0C0A080F}"/>
    <cellStyle name="Comma 6 3 2 4 3 5" xfId="15431" xr:uid="{04E58B32-6240-4F5F-8D23-2CD16B575735}"/>
    <cellStyle name="Comma 6 3 2 4 3 6" xfId="4891" xr:uid="{8B5937CF-8E6B-4503-8FE5-DF1FD4B4575D}"/>
    <cellStyle name="Comma 6 3 2 4 4" xfId="2160" xr:uid="{00000000-0005-0000-0000-0000DF080000}"/>
    <cellStyle name="Comma 6 3 2 4 4 2" xfId="7525" xr:uid="{C27C2387-9F76-4028-B925-19B951ACCA0A}"/>
    <cellStyle name="Comma 6 3 2 4 4 2 2" xfId="18059" xr:uid="{214CCF4E-1F4C-403C-B360-CEC198ABBA6C}"/>
    <cellStyle name="Comma 6 3 2 4 4 3" xfId="10153" xr:uid="{960B9E5F-E745-4275-8F75-D6DF46438B86}"/>
    <cellStyle name="Comma 6 3 2 4 4 3 2" xfId="20687" xr:uid="{575E0F81-D7A1-48F8-9804-41BED28798E3}"/>
    <cellStyle name="Comma 6 3 2 4 4 4" xfId="12780" xr:uid="{A55A9AB3-FCF3-4815-9D46-5CAFCDB7917C}"/>
    <cellStyle name="Comma 6 3 2 4 4 4 2" xfId="23314" xr:uid="{9CE610C0-568F-4FE5-B9CA-659C7FEC1A42}"/>
    <cellStyle name="Comma 6 3 2 4 4 5" xfId="15432" xr:uid="{EB9BBA9F-4F97-4D07-8F09-9BB67AE76414}"/>
    <cellStyle name="Comma 6 3 2 4 4 6" xfId="4892" xr:uid="{921DF5D6-109F-4D5A-8903-1EAB4FAFF03B}"/>
    <cellStyle name="Comma 6 3 2 4 5" xfId="7521" xr:uid="{9DA4FDF4-3B20-4BFD-ACD7-21522FC7D1C6}"/>
    <cellStyle name="Comma 6 3 2 4 5 2" xfId="18055" xr:uid="{911DDA3E-2E5A-462E-BB5C-7377C0AC3901}"/>
    <cellStyle name="Comma 6 3 2 4 6" xfId="10149" xr:uid="{CDC69A17-DFA7-4E6B-A31F-0B90DEC4F852}"/>
    <cellStyle name="Comma 6 3 2 4 6 2" xfId="20683" xr:uid="{965846FA-5B25-47B1-BB00-730114E4EDB1}"/>
    <cellStyle name="Comma 6 3 2 4 7" xfId="12776" xr:uid="{4FA35114-9F53-41A1-A0B8-572E76DFF619}"/>
    <cellStyle name="Comma 6 3 2 4 7 2" xfId="23310" xr:uid="{5BC1D359-D681-4020-8892-BFF38D57DFC9}"/>
    <cellStyle name="Comma 6 3 2 4 8" xfId="15428" xr:uid="{8829104C-AEA6-4D6A-9AED-7264DD61C0A0}"/>
    <cellStyle name="Comma 6 3 2 4 9" xfId="4888" xr:uid="{6C1B813C-1E9B-4988-82D8-5D183F3CF12E}"/>
    <cellStyle name="Comma 6 3 2 5" xfId="2161" xr:uid="{00000000-0005-0000-0000-0000E0080000}"/>
    <cellStyle name="Comma 6 3 2 5 2" xfId="2162" xr:uid="{00000000-0005-0000-0000-0000E1080000}"/>
    <cellStyle name="Comma 6 3 2 5 2 2" xfId="2163" xr:uid="{00000000-0005-0000-0000-0000E2080000}"/>
    <cellStyle name="Comma 6 3 2 5 2 2 2" xfId="7528" xr:uid="{C725681E-9397-4F76-8374-FA83E4D5E4C1}"/>
    <cellStyle name="Comma 6 3 2 5 2 2 2 2" xfId="18062" xr:uid="{0C7C4594-B654-42E3-81E6-584C97BC70ED}"/>
    <cellStyle name="Comma 6 3 2 5 2 2 3" xfId="10156" xr:uid="{3960779E-F360-467C-AEFD-2CD7F106A234}"/>
    <cellStyle name="Comma 6 3 2 5 2 2 3 2" xfId="20690" xr:uid="{64FB6596-0DB2-46E0-AF7C-60396F17E90C}"/>
    <cellStyle name="Comma 6 3 2 5 2 2 4" xfId="12783" xr:uid="{A8E96CC0-2D23-4DB1-90C2-52330EBCBD9F}"/>
    <cellStyle name="Comma 6 3 2 5 2 2 4 2" xfId="23317" xr:uid="{B8ACC635-D991-4971-96E1-F09223EA005A}"/>
    <cellStyle name="Comma 6 3 2 5 2 2 5" xfId="15435" xr:uid="{62B0340E-618E-4EC2-8D07-2BE56F0EC087}"/>
    <cellStyle name="Comma 6 3 2 5 2 2 6" xfId="4895" xr:uid="{C4072493-8361-4CDB-9DF0-BDCA0FD75E97}"/>
    <cellStyle name="Comma 6 3 2 5 2 3" xfId="7527" xr:uid="{47459063-6B2D-4C0F-930D-5FB0B042EF28}"/>
    <cellStyle name="Comma 6 3 2 5 2 3 2" xfId="18061" xr:uid="{FD98106D-6164-4CC6-922A-0A9C99D0F13F}"/>
    <cellStyle name="Comma 6 3 2 5 2 4" xfId="10155" xr:uid="{C9E90A89-5D29-424F-A647-63083AFEEC20}"/>
    <cellStyle name="Comma 6 3 2 5 2 4 2" xfId="20689" xr:uid="{E9D5DBA4-29AB-4F49-A0D2-BC83D8B5C25E}"/>
    <cellStyle name="Comma 6 3 2 5 2 5" xfId="12782" xr:uid="{E17C229A-0CEC-4861-895A-DDD13B380F98}"/>
    <cellStyle name="Comma 6 3 2 5 2 5 2" xfId="23316" xr:uid="{E35B767B-FA92-4AA9-88CE-204ADB6F8548}"/>
    <cellStyle name="Comma 6 3 2 5 2 6" xfId="15434" xr:uid="{12BFB2C9-4803-445A-872C-6A540B9D9EDF}"/>
    <cellStyle name="Comma 6 3 2 5 2 7" xfId="4894" xr:uid="{D6BBBD53-876F-43F2-A4A4-1F69041AC431}"/>
    <cellStyle name="Comma 6 3 2 5 3" xfId="2164" xr:uid="{00000000-0005-0000-0000-0000E3080000}"/>
    <cellStyle name="Comma 6 3 2 5 3 2" xfId="7529" xr:uid="{962F6ACB-726C-4BC3-B9C6-908EFAA70CF0}"/>
    <cellStyle name="Comma 6 3 2 5 3 2 2" xfId="18063" xr:uid="{E834406F-4D5F-426F-81B3-72243CD8B0FE}"/>
    <cellStyle name="Comma 6 3 2 5 3 3" xfId="10157" xr:uid="{E9E7C736-784D-4EBF-9D4A-7D4E0AA9F38E}"/>
    <cellStyle name="Comma 6 3 2 5 3 3 2" xfId="20691" xr:uid="{0528332F-3C92-408D-8F27-C3AC1BE7F667}"/>
    <cellStyle name="Comma 6 3 2 5 3 4" xfId="12784" xr:uid="{C5F29910-B6BE-4B65-B8DF-74A230BCF9E6}"/>
    <cellStyle name="Comma 6 3 2 5 3 4 2" xfId="23318" xr:uid="{2C2DD794-C7D6-45C1-B10C-524A88B70F98}"/>
    <cellStyle name="Comma 6 3 2 5 3 5" xfId="15436" xr:uid="{757FE372-3656-4BF5-9106-45858BA26413}"/>
    <cellStyle name="Comma 6 3 2 5 3 6" xfId="4896" xr:uid="{8315E49D-F4B6-4327-B31F-9FAC5A842EBD}"/>
    <cellStyle name="Comma 6 3 2 5 4" xfId="2165" xr:uid="{00000000-0005-0000-0000-0000E4080000}"/>
    <cellStyle name="Comma 6 3 2 5 4 2" xfId="7530" xr:uid="{EDFDEFDD-48CD-4B14-A5BF-8CCA3DA25911}"/>
    <cellStyle name="Comma 6 3 2 5 4 2 2" xfId="18064" xr:uid="{809C3B1D-7FAD-4943-BCCF-DEABF4DCD814}"/>
    <cellStyle name="Comma 6 3 2 5 4 3" xfId="10158" xr:uid="{278B5A21-062F-4B8B-BAD9-B736C609458C}"/>
    <cellStyle name="Comma 6 3 2 5 4 3 2" xfId="20692" xr:uid="{EBF6CD3E-8198-4B01-9D79-BBC82E42C622}"/>
    <cellStyle name="Comma 6 3 2 5 4 4" xfId="12785" xr:uid="{5F95A6C1-9BEA-40CB-9207-316D48B944A6}"/>
    <cellStyle name="Comma 6 3 2 5 4 4 2" xfId="23319" xr:uid="{1D55E356-1239-49D1-8082-0F8D1ACBF410}"/>
    <cellStyle name="Comma 6 3 2 5 4 5" xfId="15437" xr:uid="{4FA12898-B12C-40D6-93A8-AA593B756388}"/>
    <cellStyle name="Comma 6 3 2 5 4 6" xfId="4897" xr:uid="{F0321FC5-EF19-46D6-8DAF-E7081B2108C0}"/>
    <cellStyle name="Comma 6 3 2 5 5" xfId="7526" xr:uid="{79EE7062-3A7C-4223-B8F0-FEE109D9B839}"/>
    <cellStyle name="Comma 6 3 2 5 5 2" xfId="18060" xr:uid="{D55F0E76-7A41-4EBA-B6A8-80F9391107E0}"/>
    <cellStyle name="Comma 6 3 2 5 6" xfId="10154" xr:uid="{7ED125D0-3598-480F-B242-E15F7E3DC294}"/>
    <cellStyle name="Comma 6 3 2 5 6 2" xfId="20688" xr:uid="{7F12FBD7-2DFC-4989-B7FD-09DCE4E892F7}"/>
    <cellStyle name="Comma 6 3 2 5 7" xfId="12781" xr:uid="{0DD1DA04-824C-4402-830D-DAAD916A93DE}"/>
    <cellStyle name="Comma 6 3 2 5 7 2" xfId="23315" xr:uid="{C6F7F37B-C665-4301-9744-D7BF56E76453}"/>
    <cellStyle name="Comma 6 3 2 5 8" xfId="15433" xr:uid="{31AE9A81-B24B-4CE8-B1C3-D276DEAD5DBD}"/>
    <cellStyle name="Comma 6 3 2 5 9" xfId="4893" xr:uid="{B770FDE1-E479-4C79-B6AD-F064D57BAC53}"/>
    <cellStyle name="Comma 6 3 2 6" xfId="2166" xr:uid="{00000000-0005-0000-0000-0000E5080000}"/>
    <cellStyle name="Comma 6 3 2 6 2" xfId="2167" xr:uid="{00000000-0005-0000-0000-0000E6080000}"/>
    <cellStyle name="Comma 6 3 2 6 2 2" xfId="7532" xr:uid="{7D3E2A92-1194-433F-A12F-21AA3FDA7E4C}"/>
    <cellStyle name="Comma 6 3 2 6 2 2 2" xfId="18066" xr:uid="{EE66E302-B365-41A1-A993-3E58D88B1316}"/>
    <cellStyle name="Comma 6 3 2 6 2 3" xfId="10160" xr:uid="{54F3592B-42D8-480D-B27C-4F4E62AD60DF}"/>
    <cellStyle name="Comma 6 3 2 6 2 3 2" xfId="20694" xr:uid="{DCAC36D6-20D7-4ADA-89A6-1E99AA0FEF27}"/>
    <cellStyle name="Comma 6 3 2 6 2 4" xfId="12787" xr:uid="{AB30E6DE-5267-420D-A4F4-AACF839960CB}"/>
    <cellStyle name="Comma 6 3 2 6 2 4 2" xfId="23321" xr:uid="{6AD12185-1807-4911-91B8-13788BDA28FF}"/>
    <cellStyle name="Comma 6 3 2 6 2 5" xfId="15439" xr:uid="{AED404CB-C2C6-4203-BB8F-8EE7C5BFEEC7}"/>
    <cellStyle name="Comma 6 3 2 6 2 6" xfId="4899" xr:uid="{26EC853D-39E5-4793-AE49-4553A8AE275B}"/>
    <cellStyle name="Comma 6 3 2 6 3" xfId="2168" xr:uid="{00000000-0005-0000-0000-0000E7080000}"/>
    <cellStyle name="Comma 6 3 2 6 3 2" xfId="7533" xr:uid="{08C91135-49AD-45D9-A9FA-3268F6A67B7A}"/>
    <cellStyle name="Comma 6 3 2 6 3 2 2" xfId="18067" xr:uid="{07FF9E1E-2EF9-48A2-AA21-CEF6BCFEED21}"/>
    <cellStyle name="Comma 6 3 2 6 3 3" xfId="10161" xr:uid="{A36E1D9A-3088-47AF-A07B-B66DC878B153}"/>
    <cellStyle name="Comma 6 3 2 6 3 3 2" xfId="20695" xr:uid="{1971EC72-F5AC-46CA-BD47-B8EF01336903}"/>
    <cellStyle name="Comma 6 3 2 6 3 4" xfId="12788" xr:uid="{AEBB94A1-A63F-40C6-8DDF-D3EBC92533A9}"/>
    <cellStyle name="Comma 6 3 2 6 3 4 2" xfId="23322" xr:uid="{C7AED196-14A6-419F-A2A0-3CE62AEE15F3}"/>
    <cellStyle name="Comma 6 3 2 6 3 5" xfId="15440" xr:uid="{797A659C-C3BD-41B4-92FB-59EE6985F5C8}"/>
    <cellStyle name="Comma 6 3 2 6 3 6" xfId="4900" xr:uid="{1D8947C0-AEF2-4367-BF94-19845CE8C5A4}"/>
    <cellStyle name="Comma 6 3 2 6 4" xfId="7531" xr:uid="{4CA6236C-513B-4ACD-9480-1BB75D72EDB6}"/>
    <cellStyle name="Comma 6 3 2 6 4 2" xfId="18065" xr:uid="{97DF1619-DD89-45F2-B642-A8F31FF4B39C}"/>
    <cellStyle name="Comma 6 3 2 6 5" xfId="10159" xr:uid="{0CE9CA80-9D72-4E34-87E3-AC68CAB2A9D8}"/>
    <cellStyle name="Comma 6 3 2 6 5 2" xfId="20693" xr:uid="{F104D89F-7F15-4680-BA17-C1F27779482E}"/>
    <cellStyle name="Comma 6 3 2 6 6" xfId="12786" xr:uid="{230C7A02-41EA-409A-94A6-07A29E364649}"/>
    <cellStyle name="Comma 6 3 2 6 6 2" xfId="23320" xr:uid="{725CF749-82A9-40A3-B12B-099F57C012F8}"/>
    <cellStyle name="Comma 6 3 2 6 7" xfId="15438" xr:uid="{44FAB49B-958D-483A-8CC6-9AB7DB13E76E}"/>
    <cellStyle name="Comma 6 3 2 6 8" xfId="4898" xr:uid="{0C71329C-AEA7-4F3A-B6C0-CDC7179192F0}"/>
    <cellStyle name="Comma 6 3 2 7" xfId="2169" xr:uid="{00000000-0005-0000-0000-0000E8080000}"/>
    <cellStyle name="Comma 6 3 2 7 2" xfId="2170" xr:uid="{00000000-0005-0000-0000-0000E9080000}"/>
    <cellStyle name="Comma 6 3 2 7 2 2" xfId="7535" xr:uid="{9459FACD-D7B5-49AF-81CE-5AACFECCD776}"/>
    <cellStyle name="Comma 6 3 2 7 2 2 2" xfId="18069" xr:uid="{9E514265-7D30-4BE7-B364-E9C8F57CE644}"/>
    <cellStyle name="Comma 6 3 2 7 2 3" xfId="10163" xr:uid="{4B154B6B-3DFC-48C4-AC1B-360737D4E6A7}"/>
    <cellStyle name="Comma 6 3 2 7 2 3 2" xfId="20697" xr:uid="{02E0DF8E-A859-4D5B-B9DA-E5BD27C1BF32}"/>
    <cellStyle name="Comma 6 3 2 7 2 4" xfId="12790" xr:uid="{11043D30-C9AA-4E5F-84D0-217C01D7F20B}"/>
    <cellStyle name="Comma 6 3 2 7 2 4 2" xfId="23324" xr:uid="{C2A63BF8-0073-4112-9069-251B742F3F63}"/>
    <cellStyle name="Comma 6 3 2 7 2 5" xfId="15442" xr:uid="{589BCF09-6499-4835-8720-CE78B452F4C0}"/>
    <cellStyle name="Comma 6 3 2 7 2 6" xfId="4902" xr:uid="{BC744C40-AFAA-4B92-8A44-7DF70DD8D70C}"/>
    <cellStyle name="Comma 6 3 2 7 3" xfId="7534" xr:uid="{AF98EF31-8760-47AC-8D59-D6750255F442}"/>
    <cellStyle name="Comma 6 3 2 7 3 2" xfId="18068" xr:uid="{DB6196C6-7E0E-4480-8357-1BCB20405B2B}"/>
    <cellStyle name="Comma 6 3 2 7 4" xfId="10162" xr:uid="{0AF1227A-283F-435B-B896-92CD2135A3DE}"/>
    <cellStyle name="Comma 6 3 2 7 4 2" xfId="20696" xr:uid="{09D135EE-2DFD-4872-91AD-B828CD0493A9}"/>
    <cellStyle name="Comma 6 3 2 7 5" xfId="12789" xr:uid="{488ABD55-92A1-4A68-BEB5-ADDD0AA3EE84}"/>
    <cellStyle name="Comma 6 3 2 7 5 2" xfId="23323" xr:uid="{03CB33C2-DA4D-4DCF-8A75-85BB24900E24}"/>
    <cellStyle name="Comma 6 3 2 7 6" xfId="15441" xr:uid="{F53270B3-BCDD-4334-BAC1-760EF044735B}"/>
    <cellStyle name="Comma 6 3 2 7 7" xfId="4901" xr:uid="{1A95CB24-9AF8-4B8E-9272-6E849798F97D}"/>
    <cellStyle name="Comma 6 3 2 8" xfId="2171" xr:uid="{00000000-0005-0000-0000-0000EA080000}"/>
    <cellStyle name="Comma 6 3 2 8 2" xfId="7536" xr:uid="{F968C57C-EE67-4E0B-8972-4FFCE081EFB6}"/>
    <cellStyle name="Comma 6 3 2 8 2 2" xfId="18070" xr:uid="{54AFEE78-7166-4274-A3F2-BADDF9F268D1}"/>
    <cellStyle name="Comma 6 3 2 8 3" xfId="10164" xr:uid="{FCD66CC4-5EB1-4CC0-8D8D-E2B4703AF558}"/>
    <cellStyle name="Comma 6 3 2 8 3 2" xfId="20698" xr:uid="{45B5D451-0A86-4122-868F-EAFF417B108A}"/>
    <cellStyle name="Comma 6 3 2 8 4" xfId="12791" xr:uid="{1E8039A8-BA0D-4D9E-9E05-0C9F07ACDF33}"/>
    <cellStyle name="Comma 6 3 2 8 4 2" xfId="23325" xr:uid="{83397DA8-791F-4CE4-B71C-BA33D837D0F6}"/>
    <cellStyle name="Comma 6 3 2 8 5" xfId="15443" xr:uid="{DBF3F744-388B-41E1-84B5-91E710ADD8FB}"/>
    <cellStyle name="Comma 6 3 2 8 6" xfId="4903" xr:uid="{2204D1FD-19F0-46C4-BE94-168FEC1661F8}"/>
    <cellStyle name="Comma 6 3 2 9" xfId="2172" xr:uid="{00000000-0005-0000-0000-0000EB080000}"/>
    <cellStyle name="Comma 6 3 2 9 2" xfId="7537" xr:uid="{E62A7F3F-A61F-4B7F-A903-54C4A6726408}"/>
    <cellStyle name="Comma 6 3 2 9 2 2" xfId="18071" xr:uid="{9A85330F-A108-4675-8924-9C4FB345AF82}"/>
    <cellStyle name="Comma 6 3 2 9 3" xfId="10165" xr:uid="{FDB0587D-31BB-4441-A460-89B66701D46E}"/>
    <cellStyle name="Comma 6 3 2 9 3 2" xfId="20699" xr:uid="{D4B038B2-E547-455C-8CA5-AF8B30CD6B81}"/>
    <cellStyle name="Comma 6 3 2 9 4" xfId="12792" xr:uid="{6C6417F4-E352-474D-8895-5A5E9DFCFF55}"/>
    <cellStyle name="Comma 6 3 2 9 4 2" xfId="23326" xr:uid="{C274750F-F64D-40D5-8756-D8F96BA9059F}"/>
    <cellStyle name="Comma 6 3 2 9 5" xfId="15444" xr:uid="{FF55496A-F10E-47D7-B414-27021DD2A5F9}"/>
    <cellStyle name="Comma 6 3 2 9 6" xfId="4904" xr:uid="{A8C5C79D-E880-451A-9F0C-ADA223125394}"/>
    <cellStyle name="Comma 6 3 3" xfId="2173" xr:uid="{00000000-0005-0000-0000-0000EC080000}"/>
    <cellStyle name="Comma 6 3 3 2" xfId="2174" xr:uid="{00000000-0005-0000-0000-0000ED080000}"/>
    <cellStyle name="Comma 6 3 3 2 2" xfId="2175" xr:uid="{00000000-0005-0000-0000-0000EE080000}"/>
    <cellStyle name="Comma 6 3 3 2 2 2" xfId="7540" xr:uid="{A34F3E38-E732-4B28-9829-CC7EA51B76D8}"/>
    <cellStyle name="Comma 6 3 3 2 2 2 2" xfId="18074" xr:uid="{A5031A49-B055-4060-9B33-1C9C67AD8B1F}"/>
    <cellStyle name="Comma 6 3 3 2 2 3" xfId="10168" xr:uid="{84115A17-D663-488D-9E7E-13FD772072F3}"/>
    <cellStyle name="Comma 6 3 3 2 2 3 2" xfId="20702" xr:uid="{33868024-38C3-466D-BD65-1213B9F99EAA}"/>
    <cellStyle name="Comma 6 3 3 2 2 4" xfId="12795" xr:uid="{9024891E-7A7D-4B8C-99D5-0E6972E650C5}"/>
    <cellStyle name="Comma 6 3 3 2 2 4 2" xfId="23329" xr:uid="{4CB3B87D-BC78-4A21-B35C-2B6BFB19799C}"/>
    <cellStyle name="Comma 6 3 3 2 2 5" xfId="15447" xr:uid="{550DB082-A15D-4D55-8E4E-3D76FD237624}"/>
    <cellStyle name="Comma 6 3 3 2 2 6" xfId="4907" xr:uid="{095DD5AD-10DF-4B54-9236-FD3B34B93977}"/>
    <cellStyle name="Comma 6 3 3 2 3" xfId="7539" xr:uid="{296D1B05-915F-4AAD-B504-DA6E7E6A414C}"/>
    <cellStyle name="Comma 6 3 3 2 3 2" xfId="18073" xr:uid="{95B977B1-55F6-41D8-BA60-F6DA72B93AC7}"/>
    <cellStyle name="Comma 6 3 3 2 4" xfId="10167" xr:uid="{4B63B253-F4BB-4F9A-9A40-FA5D413491C3}"/>
    <cellStyle name="Comma 6 3 3 2 4 2" xfId="20701" xr:uid="{7388D638-7102-4694-94B4-1D56B1FDD50F}"/>
    <cellStyle name="Comma 6 3 3 2 5" xfId="12794" xr:uid="{BD69DB6F-CFE6-43E1-84B3-C5FAF8095CD2}"/>
    <cellStyle name="Comma 6 3 3 2 5 2" xfId="23328" xr:uid="{E097A69E-84F7-4922-A449-B5995973375F}"/>
    <cellStyle name="Comma 6 3 3 2 6" xfId="15446" xr:uid="{232C3FFE-927B-4825-8DCE-68379D825AB2}"/>
    <cellStyle name="Comma 6 3 3 2 7" xfId="4906" xr:uid="{171FCF55-56D1-4A93-A689-DA1ED5DC8E7E}"/>
    <cellStyle name="Comma 6 3 3 3" xfId="2176" xr:uid="{00000000-0005-0000-0000-0000EF080000}"/>
    <cellStyle name="Comma 6 3 3 3 2" xfId="7541" xr:uid="{147FC9EF-2A4E-4CE5-944F-E6AEB70AB708}"/>
    <cellStyle name="Comma 6 3 3 3 2 2" xfId="18075" xr:uid="{B26F9410-77CA-4D42-B948-00806B11ACD9}"/>
    <cellStyle name="Comma 6 3 3 3 3" xfId="10169" xr:uid="{415669C9-60B7-4E43-B2BF-D16FAEFD877A}"/>
    <cellStyle name="Comma 6 3 3 3 3 2" xfId="20703" xr:uid="{402B2B5B-19C2-4066-9940-038730237923}"/>
    <cellStyle name="Comma 6 3 3 3 4" xfId="12796" xr:uid="{6080DDDD-BF75-4CA0-B758-B9CF9F246F9A}"/>
    <cellStyle name="Comma 6 3 3 3 4 2" xfId="23330" xr:uid="{31EF368D-027C-44AE-BE2B-6624F1658A47}"/>
    <cellStyle name="Comma 6 3 3 3 5" xfId="15448" xr:uid="{6F40A236-B038-43A7-ADD8-6B73B9840BC4}"/>
    <cellStyle name="Comma 6 3 3 3 6" xfId="4908" xr:uid="{6A0F68F9-AD07-4D20-BC80-14CB5DEE0163}"/>
    <cellStyle name="Comma 6 3 3 4" xfId="2177" xr:uid="{00000000-0005-0000-0000-0000F0080000}"/>
    <cellStyle name="Comma 6 3 3 4 2" xfId="7542" xr:uid="{42CD6D69-2CD8-462F-B8E6-B1A0B7089843}"/>
    <cellStyle name="Comma 6 3 3 4 2 2" xfId="18076" xr:uid="{EBB4628E-A91A-4CF2-BDF1-D26711912CEA}"/>
    <cellStyle name="Comma 6 3 3 4 3" xfId="10170" xr:uid="{70269CF9-9782-4464-AD87-CE35280A646F}"/>
    <cellStyle name="Comma 6 3 3 4 3 2" xfId="20704" xr:uid="{2AD9D156-8434-4B8A-BF26-93D0F1718588}"/>
    <cellStyle name="Comma 6 3 3 4 4" xfId="12797" xr:uid="{5B90FBDE-901B-44BB-95A0-575F5A85FF38}"/>
    <cellStyle name="Comma 6 3 3 4 4 2" xfId="23331" xr:uid="{53B3C1CB-F4C7-4507-B584-D4631C9661AF}"/>
    <cellStyle name="Comma 6 3 3 4 5" xfId="15449" xr:uid="{995B3D70-0C5A-428D-82DF-D08D4DF55B00}"/>
    <cellStyle name="Comma 6 3 3 4 6" xfId="4909" xr:uid="{3D2BF6AC-9477-4524-8107-6726EE641852}"/>
    <cellStyle name="Comma 6 3 3 5" xfId="7538" xr:uid="{CD720BF3-6D16-4C59-8FED-7525526B027A}"/>
    <cellStyle name="Comma 6 3 3 5 2" xfId="18072" xr:uid="{82B786E8-62DB-49CA-A978-6C9DF307F388}"/>
    <cellStyle name="Comma 6 3 3 6" xfId="10166" xr:uid="{0B755617-7BDD-4EE2-80D5-2E05D129F230}"/>
    <cellStyle name="Comma 6 3 3 6 2" xfId="20700" xr:uid="{7331BFD6-F662-4BE9-9E7C-96BD257E7973}"/>
    <cellStyle name="Comma 6 3 3 7" xfId="12793" xr:uid="{F91428B0-6864-4142-86C3-0687038EF4A3}"/>
    <cellStyle name="Comma 6 3 3 7 2" xfId="23327" xr:uid="{1F468A78-ACD3-48B0-AC51-D0F1ECEB300E}"/>
    <cellStyle name="Comma 6 3 3 8" xfId="15445" xr:uid="{A7A7FB72-129F-4EB5-95EF-638B87C5B55B}"/>
    <cellStyle name="Comma 6 3 3 9" xfId="4905" xr:uid="{CF6962E4-9B95-496E-9359-23C5055B25D7}"/>
    <cellStyle name="Comma 6 3 4" xfId="2178" xr:uid="{00000000-0005-0000-0000-0000F1080000}"/>
    <cellStyle name="Comma 6 3 4 2" xfId="2179" xr:uid="{00000000-0005-0000-0000-0000F2080000}"/>
    <cellStyle name="Comma 6 3 4 2 2" xfId="2180" xr:uid="{00000000-0005-0000-0000-0000F3080000}"/>
    <cellStyle name="Comma 6 3 4 2 2 2" xfId="7545" xr:uid="{A1696BD4-7159-4C6A-97BE-E5AD26F94CBB}"/>
    <cellStyle name="Comma 6 3 4 2 2 2 2" xfId="18079" xr:uid="{B1BF7E14-8B77-46E3-9CF1-889DF6C54375}"/>
    <cellStyle name="Comma 6 3 4 2 2 3" xfId="10173" xr:uid="{4D7079C1-28B1-4E47-BF49-E8550CFA01DC}"/>
    <cellStyle name="Comma 6 3 4 2 2 3 2" xfId="20707" xr:uid="{7A55787B-9E34-4DE1-A8F9-61245CAA2B5F}"/>
    <cellStyle name="Comma 6 3 4 2 2 4" xfId="12800" xr:uid="{135B673F-B346-4B8A-9A56-103FC0A6A496}"/>
    <cellStyle name="Comma 6 3 4 2 2 4 2" xfId="23334" xr:uid="{71A38A9C-068A-4644-A432-597BE1F6FEB3}"/>
    <cellStyle name="Comma 6 3 4 2 2 5" xfId="15452" xr:uid="{0FF09A90-C131-4FD0-B370-CA7FF18A4E7C}"/>
    <cellStyle name="Comma 6 3 4 2 2 6" xfId="4912" xr:uid="{76234594-CE32-42D2-A78A-3D2915B780E1}"/>
    <cellStyle name="Comma 6 3 4 2 3" xfId="7544" xr:uid="{25D28D2D-63CF-4B3A-B5FD-E4DDD3FF3BEA}"/>
    <cellStyle name="Comma 6 3 4 2 3 2" xfId="18078" xr:uid="{F55237D1-52DA-41D7-AB62-91681B7CEA0C}"/>
    <cellStyle name="Comma 6 3 4 2 4" xfId="10172" xr:uid="{624A5B50-247B-4E99-B329-187FA2F2CE0D}"/>
    <cellStyle name="Comma 6 3 4 2 4 2" xfId="20706" xr:uid="{A9459DA7-C5AB-4BDA-AB7A-E69B79BFA7D7}"/>
    <cellStyle name="Comma 6 3 4 2 5" xfId="12799" xr:uid="{1BBC2703-2364-40F4-A403-019BBFBA51FC}"/>
    <cellStyle name="Comma 6 3 4 2 5 2" xfId="23333" xr:uid="{71CD7D67-31CD-4A87-9226-2A6C7EA4361E}"/>
    <cellStyle name="Comma 6 3 4 2 6" xfId="15451" xr:uid="{7BEF4680-3739-4E38-90D5-D5BFF3D06CF0}"/>
    <cellStyle name="Comma 6 3 4 2 7" xfId="4911" xr:uid="{17E3C6FE-7EC7-489A-BB27-B55308A65402}"/>
    <cellStyle name="Comma 6 3 4 3" xfId="2181" xr:uid="{00000000-0005-0000-0000-0000F4080000}"/>
    <cellStyle name="Comma 6 3 4 3 2" xfId="7546" xr:uid="{086F1609-7AA4-4A43-B93E-BBA6A6090F55}"/>
    <cellStyle name="Comma 6 3 4 3 2 2" xfId="18080" xr:uid="{B0A45B9E-F35D-4D31-8CFF-BFAF4EB4C9C8}"/>
    <cellStyle name="Comma 6 3 4 3 3" xfId="10174" xr:uid="{F0C47E9D-1C4A-48C1-AD52-F3F052C36906}"/>
    <cellStyle name="Comma 6 3 4 3 3 2" xfId="20708" xr:uid="{2370071F-A401-4BF8-9620-7E76795D4C29}"/>
    <cellStyle name="Comma 6 3 4 3 4" xfId="12801" xr:uid="{5FB64996-7A1E-40DA-A770-000ED62A8585}"/>
    <cellStyle name="Comma 6 3 4 3 4 2" xfId="23335" xr:uid="{4474765B-A40A-49D9-AEF6-2B8811D8533F}"/>
    <cellStyle name="Comma 6 3 4 3 5" xfId="15453" xr:uid="{C74AF6ED-4622-43F4-9277-8EC9CC94EA13}"/>
    <cellStyle name="Comma 6 3 4 3 6" xfId="4913" xr:uid="{37340FAE-3EC6-4EC2-8B21-160B623103E2}"/>
    <cellStyle name="Comma 6 3 4 4" xfId="2182" xr:uid="{00000000-0005-0000-0000-0000F5080000}"/>
    <cellStyle name="Comma 6 3 4 4 2" xfId="7547" xr:uid="{379C7F00-C843-4D02-98FD-159655BBC50D}"/>
    <cellStyle name="Comma 6 3 4 4 2 2" xfId="18081" xr:uid="{5B0FD419-9C7C-4D54-95D7-27EE76A7309A}"/>
    <cellStyle name="Comma 6 3 4 4 3" xfId="10175" xr:uid="{B5FADE32-B3FC-42A0-9E8E-A3A9B9355A6E}"/>
    <cellStyle name="Comma 6 3 4 4 3 2" xfId="20709" xr:uid="{94208D82-78D9-418E-A63A-078D2BC3FAC5}"/>
    <cellStyle name="Comma 6 3 4 4 4" xfId="12802" xr:uid="{670B7F11-ED05-4C12-B5D9-74C3CC55F9D9}"/>
    <cellStyle name="Comma 6 3 4 4 4 2" xfId="23336" xr:uid="{C2F6CB18-E34E-44E7-87F3-48E1A3313E3A}"/>
    <cellStyle name="Comma 6 3 4 4 5" xfId="15454" xr:uid="{7529020F-1ABC-44A8-AAF3-EC3D3232F465}"/>
    <cellStyle name="Comma 6 3 4 4 6" xfId="4914" xr:uid="{BF253016-BFA4-4573-9E6A-506ECB8BD49E}"/>
    <cellStyle name="Comma 6 3 4 5" xfId="7543" xr:uid="{7262EE92-9060-4E05-A1C6-8A2A6A33A28F}"/>
    <cellStyle name="Comma 6 3 4 5 2" xfId="18077" xr:uid="{E6173884-8D02-42E7-9ADE-851239BAA5C4}"/>
    <cellStyle name="Comma 6 3 4 6" xfId="10171" xr:uid="{EEFFB574-3BA3-477B-8969-E36DE2A77A08}"/>
    <cellStyle name="Comma 6 3 4 6 2" xfId="20705" xr:uid="{9C2FA4B5-D434-42B0-BD38-33203F9FCCFF}"/>
    <cellStyle name="Comma 6 3 4 7" xfId="12798" xr:uid="{D95CA674-C3B6-4DDB-AA4C-6B9B8AB53CD1}"/>
    <cellStyle name="Comma 6 3 4 7 2" xfId="23332" xr:uid="{86B01A89-C47D-4717-8077-C090FE3FAA38}"/>
    <cellStyle name="Comma 6 3 4 8" xfId="15450" xr:uid="{733F8CB8-7782-45FA-93C3-BBE270982D03}"/>
    <cellStyle name="Comma 6 3 4 9" xfId="4910" xr:uid="{2B52C839-65CC-4420-9AF6-D3ACD6A7BE21}"/>
    <cellStyle name="Comma 6 3 5" xfId="2183" xr:uid="{00000000-0005-0000-0000-0000F6080000}"/>
    <cellStyle name="Comma 6 3 5 2" xfId="2184" xr:uid="{00000000-0005-0000-0000-0000F7080000}"/>
    <cellStyle name="Comma 6 3 5 2 2" xfId="2185" xr:uid="{00000000-0005-0000-0000-0000F8080000}"/>
    <cellStyle name="Comma 6 3 5 2 2 2" xfId="7550" xr:uid="{B542E2D4-C859-45F1-B00A-85EDB3EDEFF2}"/>
    <cellStyle name="Comma 6 3 5 2 2 2 2" xfId="18084" xr:uid="{08B8BE54-8C7B-4694-9907-B9E04B4AD59F}"/>
    <cellStyle name="Comma 6 3 5 2 2 3" xfId="10178" xr:uid="{769A3A8E-DFCA-4B17-8037-B50E740185CB}"/>
    <cellStyle name="Comma 6 3 5 2 2 3 2" xfId="20712" xr:uid="{C5A4482F-EE12-4B67-B03C-5ACE66C33807}"/>
    <cellStyle name="Comma 6 3 5 2 2 4" xfId="12805" xr:uid="{635F499E-9AC3-4D33-B639-4F006B373EBF}"/>
    <cellStyle name="Comma 6 3 5 2 2 4 2" xfId="23339" xr:uid="{A867A122-5A2E-4552-94F4-C01DA719E17F}"/>
    <cellStyle name="Comma 6 3 5 2 2 5" xfId="15457" xr:uid="{457784E2-3E28-4AB0-A507-82B9271DB23B}"/>
    <cellStyle name="Comma 6 3 5 2 2 6" xfId="4917" xr:uid="{7381844B-84DA-4777-A938-4C59E7C46F5D}"/>
    <cellStyle name="Comma 6 3 5 2 3" xfId="7549" xr:uid="{76500F57-7EB6-4955-BDFB-0A2ECBE0FD2C}"/>
    <cellStyle name="Comma 6 3 5 2 3 2" xfId="18083" xr:uid="{829F33BB-520C-4172-9C84-9CD6AC733D14}"/>
    <cellStyle name="Comma 6 3 5 2 4" xfId="10177" xr:uid="{59421548-C5FD-4560-AE33-9F5D4E2CEE71}"/>
    <cellStyle name="Comma 6 3 5 2 4 2" xfId="20711" xr:uid="{A029E7E9-5344-422A-8130-4A071EDFF46F}"/>
    <cellStyle name="Comma 6 3 5 2 5" xfId="12804" xr:uid="{59C9D168-D288-4D4F-B5F7-2F37EA08D2CE}"/>
    <cellStyle name="Comma 6 3 5 2 5 2" xfId="23338" xr:uid="{9F0ADA2C-D27C-4968-BCA0-33D13109B674}"/>
    <cellStyle name="Comma 6 3 5 2 6" xfId="15456" xr:uid="{808DEC1C-CD7D-4E6F-ABCF-995D9E7BA106}"/>
    <cellStyle name="Comma 6 3 5 2 7" xfId="4916" xr:uid="{295094E4-89F7-46DF-AEBD-E344A2424B56}"/>
    <cellStyle name="Comma 6 3 5 3" xfId="2186" xr:uid="{00000000-0005-0000-0000-0000F9080000}"/>
    <cellStyle name="Comma 6 3 5 3 2" xfId="7551" xr:uid="{B2F13E5A-54C3-4441-8AB5-155650C8BFFD}"/>
    <cellStyle name="Comma 6 3 5 3 2 2" xfId="18085" xr:uid="{B43E4A80-8C9F-401D-BB1C-02E07C019FDC}"/>
    <cellStyle name="Comma 6 3 5 3 3" xfId="10179" xr:uid="{6BC23E68-3579-49D6-9A4A-AA0CB9A136CA}"/>
    <cellStyle name="Comma 6 3 5 3 3 2" xfId="20713" xr:uid="{E2BD83E1-8EFF-4996-8992-64268B9A213F}"/>
    <cellStyle name="Comma 6 3 5 3 4" xfId="12806" xr:uid="{0E02EFF6-6463-4284-8735-2497C6C30672}"/>
    <cellStyle name="Comma 6 3 5 3 4 2" xfId="23340" xr:uid="{610F27A0-68E2-4B26-8F14-8FE00F48EE2C}"/>
    <cellStyle name="Comma 6 3 5 3 5" xfId="15458" xr:uid="{53B26134-7B02-47B5-A879-DB0E7AA318F1}"/>
    <cellStyle name="Comma 6 3 5 3 6" xfId="4918" xr:uid="{BB28BFC7-240F-49F3-8C52-7C3165992E20}"/>
    <cellStyle name="Comma 6 3 5 4" xfId="2187" xr:uid="{00000000-0005-0000-0000-0000FA080000}"/>
    <cellStyle name="Comma 6 3 5 4 2" xfId="7552" xr:uid="{CEED26CC-CBC4-4839-9589-87B0F0DD0390}"/>
    <cellStyle name="Comma 6 3 5 4 2 2" xfId="18086" xr:uid="{90B94284-7894-4832-B76E-4DFBB06C613D}"/>
    <cellStyle name="Comma 6 3 5 4 3" xfId="10180" xr:uid="{C20184D7-C28A-4D5E-9AA1-6DA678E8BC81}"/>
    <cellStyle name="Comma 6 3 5 4 3 2" xfId="20714" xr:uid="{3890F423-290D-4662-99D4-4505A3A87017}"/>
    <cellStyle name="Comma 6 3 5 4 4" xfId="12807" xr:uid="{94AEBADE-5045-4E80-AA84-710467DED7DC}"/>
    <cellStyle name="Comma 6 3 5 4 4 2" xfId="23341" xr:uid="{CA8B1BC1-1610-4E99-8BAF-2AA4EEA211D0}"/>
    <cellStyle name="Comma 6 3 5 4 5" xfId="15459" xr:uid="{6F486E54-5953-4427-BD18-52CA13966D5E}"/>
    <cellStyle name="Comma 6 3 5 4 6" xfId="4919" xr:uid="{A13C3989-1AD9-49D7-91DD-FC5EEA5DEE47}"/>
    <cellStyle name="Comma 6 3 5 5" xfId="7548" xr:uid="{ED1DEF40-87C1-42DF-8071-376C9F26A945}"/>
    <cellStyle name="Comma 6 3 5 5 2" xfId="18082" xr:uid="{D9027E1F-AAA5-47F6-A03A-EA0A8440A5E2}"/>
    <cellStyle name="Comma 6 3 5 6" xfId="10176" xr:uid="{D500E98F-85E1-4C12-9007-9484C61A03E2}"/>
    <cellStyle name="Comma 6 3 5 6 2" xfId="20710" xr:uid="{EFD4312D-3B3D-4541-9A0D-81DD85F2A7ED}"/>
    <cellStyle name="Comma 6 3 5 7" xfId="12803" xr:uid="{506D596E-2521-4255-9853-0ED3B8E2EBBD}"/>
    <cellStyle name="Comma 6 3 5 7 2" xfId="23337" xr:uid="{C61EE0E0-94EF-4C0E-9CA6-3CB36271436A}"/>
    <cellStyle name="Comma 6 3 5 8" xfId="15455" xr:uid="{863B250A-7F39-42A6-A5BD-15C33B1B3E49}"/>
    <cellStyle name="Comma 6 3 5 9" xfId="4915" xr:uid="{DECDC198-52DC-4951-9CF1-29F4F7ABA9DA}"/>
    <cellStyle name="Comma 6 3 6" xfId="2188" xr:uid="{00000000-0005-0000-0000-0000FB080000}"/>
    <cellStyle name="Comma 6 3 6 2" xfId="2189" xr:uid="{00000000-0005-0000-0000-0000FC080000}"/>
    <cellStyle name="Comma 6 3 6 2 2" xfId="2190" xr:uid="{00000000-0005-0000-0000-0000FD080000}"/>
    <cellStyle name="Comma 6 3 6 2 2 2" xfId="7555" xr:uid="{8F7E3E8D-41CA-4176-9054-0A34378ED3B2}"/>
    <cellStyle name="Comma 6 3 6 2 2 2 2" xfId="18089" xr:uid="{AC078F49-D41C-4018-AC12-1EE498AC3DA3}"/>
    <cellStyle name="Comma 6 3 6 2 2 3" xfId="10183" xr:uid="{520CE026-A48A-4D8D-8CEF-0A49FCE03CA5}"/>
    <cellStyle name="Comma 6 3 6 2 2 3 2" xfId="20717" xr:uid="{3C77A167-3C3C-464C-A778-5EC0FA9A9259}"/>
    <cellStyle name="Comma 6 3 6 2 2 4" xfId="12810" xr:uid="{2F79BEEC-FA9A-4EAF-AD3D-EB4543EE9127}"/>
    <cellStyle name="Comma 6 3 6 2 2 4 2" xfId="23344" xr:uid="{14EE9E63-DEA8-4D84-9E03-FC50691FF8AE}"/>
    <cellStyle name="Comma 6 3 6 2 2 5" xfId="15462" xr:uid="{9C3BEB2C-99D1-4BE5-B058-2D945932E73F}"/>
    <cellStyle name="Comma 6 3 6 2 2 6" xfId="4922" xr:uid="{34463B7A-6DA0-40B5-A2C3-36C0D435F352}"/>
    <cellStyle name="Comma 6 3 6 2 3" xfId="7554" xr:uid="{7FE4FAAA-886D-49DF-B8B6-1D7850FF52E7}"/>
    <cellStyle name="Comma 6 3 6 2 3 2" xfId="18088" xr:uid="{1CE4B060-0DC8-4B08-B1B4-58DD9202A718}"/>
    <cellStyle name="Comma 6 3 6 2 4" xfId="10182" xr:uid="{FBA3D9DD-D592-4AAD-883F-B2EFD4A858B3}"/>
    <cellStyle name="Comma 6 3 6 2 4 2" xfId="20716" xr:uid="{50F9B0F8-0C5D-4403-91EB-FD82C27C7C9E}"/>
    <cellStyle name="Comma 6 3 6 2 5" xfId="12809" xr:uid="{2A8B9821-25A6-45BA-8BF5-44BB2A9A16BF}"/>
    <cellStyle name="Comma 6 3 6 2 5 2" xfId="23343" xr:uid="{595EDED6-21D0-4510-8972-2BE332794BEC}"/>
    <cellStyle name="Comma 6 3 6 2 6" xfId="15461" xr:uid="{0485A019-1068-426C-A4A7-7A799DC3E4FD}"/>
    <cellStyle name="Comma 6 3 6 2 7" xfId="4921" xr:uid="{62B413B0-EDE5-4396-A8A1-F14129D370AA}"/>
    <cellStyle name="Comma 6 3 6 3" xfId="2191" xr:uid="{00000000-0005-0000-0000-0000FE080000}"/>
    <cellStyle name="Comma 6 3 6 3 2" xfId="7556" xr:uid="{757CA8A9-95F5-4AEF-8F5A-7C52C164D723}"/>
    <cellStyle name="Comma 6 3 6 3 2 2" xfId="18090" xr:uid="{B37F5657-1316-41FB-8BDC-668985FECAFF}"/>
    <cellStyle name="Comma 6 3 6 3 3" xfId="10184" xr:uid="{1CBE4995-B8A3-4A90-B9DD-7E4D0139B96B}"/>
    <cellStyle name="Comma 6 3 6 3 3 2" xfId="20718" xr:uid="{A8A4BF9C-5B49-4C40-A2AD-61DD3C3F5CB7}"/>
    <cellStyle name="Comma 6 3 6 3 4" xfId="12811" xr:uid="{1BDF5958-EAC4-4244-AD27-2E4A38DD0A01}"/>
    <cellStyle name="Comma 6 3 6 3 4 2" xfId="23345" xr:uid="{C8F5D7D0-63F9-4B26-B3D1-46CE1A7A3768}"/>
    <cellStyle name="Comma 6 3 6 3 5" xfId="15463" xr:uid="{522563E8-8886-4011-9493-B7B878E6DDA8}"/>
    <cellStyle name="Comma 6 3 6 3 6" xfId="4923" xr:uid="{D08C1750-45AB-4735-B315-50F427EF4DB7}"/>
    <cellStyle name="Comma 6 3 6 4" xfId="2192" xr:uid="{00000000-0005-0000-0000-0000FF080000}"/>
    <cellStyle name="Comma 6 3 6 4 2" xfId="7557" xr:uid="{910D2B59-5E3D-4065-B036-331BE3C0DDC4}"/>
    <cellStyle name="Comma 6 3 6 4 2 2" xfId="18091" xr:uid="{FC46C877-E0F1-4F9F-8E09-AF6A495EF1B1}"/>
    <cellStyle name="Comma 6 3 6 4 3" xfId="10185" xr:uid="{DC2B9DE1-B53C-497F-8F29-734765009D3B}"/>
    <cellStyle name="Comma 6 3 6 4 3 2" xfId="20719" xr:uid="{CF5D3635-D78F-404D-8694-447E6D4E9B38}"/>
    <cellStyle name="Comma 6 3 6 4 4" xfId="12812" xr:uid="{DB5DFD3D-9CE1-4544-BF53-3A9F4192EDE9}"/>
    <cellStyle name="Comma 6 3 6 4 4 2" xfId="23346" xr:uid="{242B27FD-19AE-42BD-9851-9B7E11C8FC10}"/>
    <cellStyle name="Comma 6 3 6 4 5" xfId="15464" xr:uid="{DF85AA97-F571-4CC1-A67D-20A0FF9A974A}"/>
    <cellStyle name="Comma 6 3 6 4 6" xfId="4924" xr:uid="{142A21BF-D19C-44AC-A564-8A09841B3B86}"/>
    <cellStyle name="Comma 6 3 6 5" xfId="7553" xr:uid="{562BFB61-C255-4D4C-A51C-8751CD82CDDE}"/>
    <cellStyle name="Comma 6 3 6 5 2" xfId="18087" xr:uid="{9F6004FE-EBE5-4FBA-8E6F-B95B5DDA8E9D}"/>
    <cellStyle name="Comma 6 3 6 6" xfId="10181" xr:uid="{6511E86C-7B1E-40EB-BC52-0B998324A467}"/>
    <cellStyle name="Comma 6 3 6 6 2" xfId="20715" xr:uid="{67704502-79DE-4BF3-8F97-7F9D7373EFC3}"/>
    <cellStyle name="Comma 6 3 6 7" xfId="12808" xr:uid="{98F85247-AC50-4A5A-AD32-8D259199249C}"/>
    <cellStyle name="Comma 6 3 6 7 2" xfId="23342" xr:uid="{0AF2FF4F-9584-42D5-BFCC-84DDA52880C7}"/>
    <cellStyle name="Comma 6 3 6 8" xfId="15460" xr:uid="{0F3785F3-ECF8-431A-801F-1FBC0CFA72DE}"/>
    <cellStyle name="Comma 6 3 6 9" xfId="4920" xr:uid="{4D221B56-B101-4C76-90C7-F8A558640EE0}"/>
    <cellStyle name="Comma 6 3 7" xfId="2193" xr:uid="{00000000-0005-0000-0000-000000090000}"/>
    <cellStyle name="Comma 6 3 7 2" xfId="2194" xr:uid="{00000000-0005-0000-0000-000001090000}"/>
    <cellStyle name="Comma 6 3 7 2 2" xfId="7559" xr:uid="{DD60C4CA-DE73-41D5-8972-31BFD8C8467B}"/>
    <cellStyle name="Comma 6 3 7 2 2 2" xfId="18093" xr:uid="{2F1751C5-ABD2-4187-80BD-1F88869827C7}"/>
    <cellStyle name="Comma 6 3 7 2 3" xfId="10187" xr:uid="{3764D857-886E-4B38-9526-5AFE632DCAF8}"/>
    <cellStyle name="Comma 6 3 7 2 3 2" xfId="20721" xr:uid="{4AB79648-B0F5-4C9F-B4F4-1273A6185612}"/>
    <cellStyle name="Comma 6 3 7 2 4" xfId="12814" xr:uid="{22546B7B-B042-430F-A2D3-DF9C21CBFF98}"/>
    <cellStyle name="Comma 6 3 7 2 4 2" xfId="23348" xr:uid="{5703E5FB-C126-47D6-BB86-56D95EC88DBC}"/>
    <cellStyle name="Comma 6 3 7 2 5" xfId="15466" xr:uid="{BF684713-47C0-49C5-954E-C7450ED90987}"/>
    <cellStyle name="Comma 6 3 7 2 6" xfId="4926" xr:uid="{B3A8301A-66AD-4F81-8991-A7B34F66C94A}"/>
    <cellStyle name="Comma 6 3 7 3" xfId="2195" xr:uid="{00000000-0005-0000-0000-000002090000}"/>
    <cellStyle name="Comma 6 3 7 3 2" xfId="7560" xr:uid="{FB3A0296-EE54-4F63-8086-1B586CFDBF56}"/>
    <cellStyle name="Comma 6 3 7 3 2 2" xfId="18094" xr:uid="{8D450D11-E681-4807-9224-D2EBC3B265DF}"/>
    <cellStyle name="Comma 6 3 7 3 3" xfId="10188" xr:uid="{CCD1C0ED-4DB6-4B2B-96E0-A971408502D5}"/>
    <cellStyle name="Comma 6 3 7 3 3 2" xfId="20722" xr:uid="{195DEF79-2E43-4FA6-A524-8FC8F4A60EA2}"/>
    <cellStyle name="Comma 6 3 7 3 4" xfId="12815" xr:uid="{54346AE1-1699-4DBC-A12F-830C466E94C7}"/>
    <cellStyle name="Comma 6 3 7 3 4 2" xfId="23349" xr:uid="{11422249-8436-43CF-A56C-5570671DE70A}"/>
    <cellStyle name="Comma 6 3 7 3 5" xfId="15467" xr:uid="{DC0A9EE5-6CF0-4C9D-B3A3-2FF9DE65D8A5}"/>
    <cellStyle name="Comma 6 3 7 3 6" xfId="4927" xr:uid="{B14F0C33-19A7-4365-AFD6-5C5950BB2E38}"/>
    <cellStyle name="Comma 6 3 7 4" xfId="7558" xr:uid="{5C99F05E-0F56-43EA-95FD-06A4BAD060F7}"/>
    <cellStyle name="Comma 6 3 7 4 2" xfId="18092" xr:uid="{B23C408B-BBE5-4B68-B1BD-54ACE3F705F3}"/>
    <cellStyle name="Comma 6 3 7 5" xfId="10186" xr:uid="{2BFB3A9B-DFEA-435B-90AD-E2CA552F0F45}"/>
    <cellStyle name="Comma 6 3 7 5 2" xfId="20720" xr:uid="{D593EB78-86D5-4B73-AA0A-AF88832BE7AF}"/>
    <cellStyle name="Comma 6 3 7 6" xfId="12813" xr:uid="{7AF461C9-2D66-4593-8A6E-3201F25081ED}"/>
    <cellStyle name="Comma 6 3 7 6 2" xfId="23347" xr:uid="{4DC65758-6BB2-4D78-BC58-4082067F4D8A}"/>
    <cellStyle name="Comma 6 3 7 7" xfId="15465" xr:uid="{63881B12-13BD-4404-87CE-44FCCF43E3F6}"/>
    <cellStyle name="Comma 6 3 7 8" xfId="4925" xr:uid="{E0C820AD-8AE7-4066-A704-F333A67EE7BC}"/>
    <cellStyle name="Comma 6 3 8" xfId="2196" xr:uid="{00000000-0005-0000-0000-000003090000}"/>
    <cellStyle name="Comma 6 3 8 2" xfId="2197" xr:uid="{00000000-0005-0000-0000-000004090000}"/>
    <cellStyle name="Comma 6 3 8 2 2" xfId="7562" xr:uid="{79E340BC-ABEE-47D1-AE3E-CBD4DFBF896A}"/>
    <cellStyle name="Comma 6 3 8 2 2 2" xfId="18096" xr:uid="{CFCABA27-8E31-4B47-A91B-4EE8021196E1}"/>
    <cellStyle name="Comma 6 3 8 2 3" xfId="10190" xr:uid="{27187857-292F-41D8-BAB2-68923AED83AF}"/>
    <cellStyle name="Comma 6 3 8 2 3 2" xfId="20724" xr:uid="{A76D9E4D-59E0-4EBF-B1D3-663237118BDD}"/>
    <cellStyle name="Comma 6 3 8 2 4" xfId="12817" xr:uid="{4250B266-F39D-4BE3-A530-EE58FA43A884}"/>
    <cellStyle name="Comma 6 3 8 2 4 2" xfId="23351" xr:uid="{61D88510-03C2-4D4D-858F-818786BA53F1}"/>
    <cellStyle name="Comma 6 3 8 2 5" xfId="15469" xr:uid="{0EA88020-7324-418B-B80D-7B3D8DD64EFF}"/>
    <cellStyle name="Comma 6 3 8 2 6" xfId="4929" xr:uid="{783AF12F-9B2C-4390-B5B1-E8E53559323A}"/>
    <cellStyle name="Comma 6 3 8 3" xfId="7561" xr:uid="{F0173B19-7306-4492-B9C6-F1605CD1010B}"/>
    <cellStyle name="Comma 6 3 8 3 2" xfId="18095" xr:uid="{484A2273-4F29-4BA0-98A6-E88CFFB6EE65}"/>
    <cellStyle name="Comma 6 3 8 4" xfId="10189" xr:uid="{4E0EA6DC-4329-47DF-A6A5-56B2D221C23F}"/>
    <cellStyle name="Comma 6 3 8 4 2" xfId="20723" xr:uid="{424EF89E-7C44-4587-B782-4222428C5158}"/>
    <cellStyle name="Comma 6 3 8 5" xfId="12816" xr:uid="{01C08948-7B0E-41CE-A843-CE1DE2EC8522}"/>
    <cellStyle name="Comma 6 3 8 5 2" xfId="23350" xr:uid="{195F7E25-20E0-4BBA-8FD4-19D16539F831}"/>
    <cellStyle name="Comma 6 3 8 6" xfId="15468" xr:uid="{2D3A8D40-4C2A-45E3-B90C-F46E5BF0CC69}"/>
    <cellStyle name="Comma 6 3 8 7" xfId="4928" xr:uid="{E5B8C627-BC40-467A-9543-24B0D167DB93}"/>
    <cellStyle name="Comma 6 3 9" xfId="2198" xr:uid="{00000000-0005-0000-0000-000005090000}"/>
    <cellStyle name="Comma 6 3 9 2" xfId="7563" xr:uid="{F4DB1E02-9BCB-4085-B3DD-60721CF86F42}"/>
    <cellStyle name="Comma 6 3 9 2 2" xfId="18097" xr:uid="{699DEC42-D2A0-4DDA-99B2-53A8A87557A2}"/>
    <cellStyle name="Comma 6 3 9 3" xfId="10191" xr:uid="{9F4266D8-62A6-4328-8462-662655B5E7E3}"/>
    <cellStyle name="Comma 6 3 9 3 2" xfId="20725" xr:uid="{D0AC7D2F-1CBC-4171-B14F-A22603CB6CB3}"/>
    <cellStyle name="Comma 6 3 9 4" xfId="12818" xr:uid="{B45F8216-B583-444C-A09E-C5895B55A4BE}"/>
    <cellStyle name="Comma 6 3 9 4 2" xfId="23352" xr:uid="{ACC3E2BB-52FB-41EE-9420-8EC09ADB4EDB}"/>
    <cellStyle name="Comma 6 3 9 5" xfId="15470" xr:uid="{9337F1CE-49AF-433A-AE8B-1044424200FC}"/>
    <cellStyle name="Comma 6 3 9 6" xfId="4930" xr:uid="{4915A340-BF88-4F50-8EDD-B061FED46A98}"/>
    <cellStyle name="Comma 6 4" xfId="2199" xr:uid="{00000000-0005-0000-0000-000006090000}"/>
    <cellStyle name="Comma 6 4 10" xfId="2200" xr:uid="{00000000-0005-0000-0000-000007090000}"/>
    <cellStyle name="Comma 6 4 10 2" xfId="7565" xr:uid="{60767C7E-1F84-4373-A362-550F0A2B1A5A}"/>
    <cellStyle name="Comma 6 4 10 2 2" xfId="18099" xr:uid="{1EA12BE9-CA24-4A2B-91BF-4337B00C4C72}"/>
    <cellStyle name="Comma 6 4 10 3" xfId="10193" xr:uid="{23FB9BB5-A507-459F-95FC-F457594EFC77}"/>
    <cellStyle name="Comma 6 4 10 3 2" xfId="20727" xr:uid="{9A510972-1203-4759-BCD0-03232B982AF0}"/>
    <cellStyle name="Comma 6 4 10 4" xfId="12820" xr:uid="{FA5285D4-821A-43EA-B1B0-1F9C274F3EA7}"/>
    <cellStyle name="Comma 6 4 10 4 2" xfId="23354" xr:uid="{DCEE667F-1FDE-4150-9ABC-F81F4630682B}"/>
    <cellStyle name="Comma 6 4 10 5" xfId="15472" xr:uid="{C2D2DA75-584B-4515-833D-56E261DE3DBC}"/>
    <cellStyle name="Comma 6 4 10 6" xfId="4932" xr:uid="{CC7CD9D3-7B9F-43CF-B4D1-20FD56BC44BD}"/>
    <cellStyle name="Comma 6 4 11" xfId="7564" xr:uid="{233D054C-AD4A-4754-B0D2-F1C2BE869054}"/>
    <cellStyle name="Comma 6 4 11 2" xfId="18098" xr:uid="{DF8E68E4-7D69-4D80-941F-0171B7762099}"/>
    <cellStyle name="Comma 6 4 12" xfId="10192" xr:uid="{5AB25539-F867-40CF-95CE-FAC4B869278E}"/>
    <cellStyle name="Comma 6 4 12 2" xfId="20726" xr:uid="{7E38D23F-1928-45D7-8F01-CD6937E9BAA5}"/>
    <cellStyle name="Comma 6 4 13" xfId="12819" xr:uid="{2DBA23E3-5C30-4D67-A54A-615D5011817E}"/>
    <cellStyle name="Comma 6 4 13 2" xfId="23353" xr:uid="{B91E4938-4962-4CBB-AF26-78B853470CC3}"/>
    <cellStyle name="Comma 6 4 14" xfId="15471" xr:uid="{987D7045-2834-45C8-9FEC-C01EF77A92D8}"/>
    <cellStyle name="Comma 6 4 15" xfId="4931" xr:uid="{3199F920-2DA9-4F65-AAEE-165EB7E84EBE}"/>
    <cellStyle name="Comma 6 4 2" xfId="2201" xr:uid="{00000000-0005-0000-0000-000008090000}"/>
    <cellStyle name="Comma 6 4 2 10" xfId="7566" xr:uid="{AC78BF97-5CC4-45DF-A913-D6C723162FBA}"/>
    <cellStyle name="Comma 6 4 2 10 2" xfId="18100" xr:uid="{CC253934-C39E-4F62-A135-829CF795F40B}"/>
    <cellStyle name="Comma 6 4 2 11" xfId="10194" xr:uid="{7F503917-15E0-4AA2-8AC0-0F84CD7A6906}"/>
    <cellStyle name="Comma 6 4 2 11 2" xfId="20728" xr:uid="{433EB207-1671-4D79-A5D6-A401CE8CDED5}"/>
    <cellStyle name="Comma 6 4 2 12" xfId="12821" xr:uid="{9B4B2DBE-EA97-4EBC-A6DA-DAEA509006AF}"/>
    <cellStyle name="Comma 6 4 2 12 2" xfId="23355" xr:uid="{150B1FA0-E46F-444A-A21A-43C6F20A46EE}"/>
    <cellStyle name="Comma 6 4 2 13" xfId="15473" xr:uid="{113AAEF6-A77F-47B0-A995-6B01F19F387A}"/>
    <cellStyle name="Comma 6 4 2 14" xfId="4933" xr:uid="{66B2FA58-3C64-478D-BDF6-8188110CF648}"/>
    <cellStyle name="Comma 6 4 2 2" xfId="2202" xr:uid="{00000000-0005-0000-0000-000009090000}"/>
    <cellStyle name="Comma 6 4 2 2 2" xfId="2203" xr:uid="{00000000-0005-0000-0000-00000A090000}"/>
    <cellStyle name="Comma 6 4 2 2 2 2" xfId="2204" xr:uid="{00000000-0005-0000-0000-00000B090000}"/>
    <cellStyle name="Comma 6 4 2 2 2 2 2" xfId="7569" xr:uid="{7C24B8F3-8AC1-4043-A386-BD137FD04C0E}"/>
    <cellStyle name="Comma 6 4 2 2 2 2 2 2" xfId="18103" xr:uid="{AE3D569E-7C72-42B6-BA99-683C829EC251}"/>
    <cellStyle name="Comma 6 4 2 2 2 2 3" xfId="10197" xr:uid="{4477A523-96EA-4023-8AB0-A2CE447E61D3}"/>
    <cellStyle name="Comma 6 4 2 2 2 2 3 2" xfId="20731" xr:uid="{F0926DAF-9B94-474B-B511-883F03F33156}"/>
    <cellStyle name="Comma 6 4 2 2 2 2 4" xfId="12824" xr:uid="{BE4D489E-998A-4CBB-BA16-742986B11589}"/>
    <cellStyle name="Comma 6 4 2 2 2 2 4 2" xfId="23358" xr:uid="{6448B2AA-C59D-4315-AA51-5179CB5FC058}"/>
    <cellStyle name="Comma 6 4 2 2 2 2 5" xfId="15476" xr:uid="{C9034536-FF57-4AF7-A2FC-085319D6C07C}"/>
    <cellStyle name="Comma 6 4 2 2 2 2 6" xfId="4936" xr:uid="{7ABE22ED-5940-41B7-AAAD-7D92B67B1B7A}"/>
    <cellStyle name="Comma 6 4 2 2 2 3" xfId="7568" xr:uid="{802216E9-EF53-4258-8E4C-B33BA028D597}"/>
    <cellStyle name="Comma 6 4 2 2 2 3 2" xfId="18102" xr:uid="{111B05F6-D763-4C5D-86FE-1491B4997E46}"/>
    <cellStyle name="Comma 6 4 2 2 2 4" xfId="10196" xr:uid="{0EEE1198-904B-4747-A256-658ED3C5D00F}"/>
    <cellStyle name="Comma 6 4 2 2 2 4 2" xfId="20730" xr:uid="{D514CC19-FCBC-4927-9FA9-AD14F0A638C1}"/>
    <cellStyle name="Comma 6 4 2 2 2 5" xfId="12823" xr:uid="{F40F27E3-DF85-4211-9857-E17B6F7140C8}"/>
    <cellStyle name="Comma 6 4 2 2 2 5 2" xfId="23357" xr:uid="{32CEB588-8227-4477-9794-6756D01A5A60}"/>
    <cellStyle name="Comma 6 4 2 2 2 6" xfId="15475" xr:uid="{2CFB092D-6B39-4E19-A77D-C003C95F1715}"/>
    <cellStyle name="Comma 6 4 2 2 2 7" xfId="4935" xr:uid="{9838F3F5-50C1-48A2-8D31-B8BF4B904A18}"/>
    <cellStyle name="Comma 6 4 2 2 3" xfId="2205" xr:uid="{00000000-0005-0000-0000-00000C090000}"/>
    <cellStyle name="Comma 6 4 2 2 3 2" xfId="7570" xr:uid="{25F5ADB0-8193-4F94-9FD5-CC0A1AFF30D4}"/>
    <cellStyle name="Comma 6 4 2 2 3 2 2" xfId="18104" xr:uid="{425B7EEB-FF71-4DC2-B47F-A13F66DA2A55}"/>
    <cellStyle name="Comma 6 4 2 2 3 3" xfId="10198" xr:uid="{EC9F0FAA-B210-4122-B68E-194404C7AB25}"/>
    <cellStyle name="Comma 6 4 2 2 3 3 2" xfId="20732" xr:uid="{823885E7-9325-404B-8546-10B4B5FEC32F}"/>
    <cellStyle name="Comma 6 4 2 2 3 4" xfId="12825" xr:uid="{272DE56F-7A6D-4444-AD65-75EA6EFB4E7F}"/>
    <cellStyle name="Comma 6 4 2 2 3 4 2" xfId="23359" xr:uid="{ED57BF73-B861-4B89-BED3-CBEE2B0C8300}"/>
    <cellStyle name="Comma 6 4 2 2 3 5" xfId="15477" xr:uid="{2E7C6F20-6983-4BE4-AABD-AB1B4CA7CAC9}"/>
    <cellStyle name="Comma 6 4 2 2 3 6" xfId="4937" xr:uid="{158BE395-389D-4238-ACEC-F4338E180BEA}"/>
    <cellStyle name="Comma 6 4 2 2 4" xfId="2206" xr:uid="{00000000-0005-0000-0000-00000D090000}"/>
    <cellStyle name="Comma 6 4 2 2 4 2" xfId="7571" xr:uid="{A04B0860-5B70-41B8-A3D3-74FC2066F581}"/>
    <cellStyle name="Comma 6 4 2 2 4 2 2" xfId="18105" xr:uid="{C09A2B3E-C078-4480-B8F6-16A40F597614}"/>
    <cellStyle name="Comma 6 4 2 2 4 3" xfId="10199" xr:uid="{4054E3B5-0BA6-4259-BE9B-617A6CAB547E}"/>
    <cellStyle name="Comma 6 4 2 2 4 3 2" xfId="20733" xr:uid="{171A1B8D-6550-401F-A982-CBBAEE8C4098}"/>
    <cellStyle name="Comma 6 4 2 2 4 4" xfId="12826" xr:uid="{927370EB-5B90-4291-9D57-ABD4446F202D}"/>
    <cellStyle name="Comma 6 4 2 2 4 4 2" xfId="23360" xr:uid="{5F401A7C-D84E-41EC-B098-AB387E67C1CA}"/>
    <cellStyle name="Comma 6 4 2 2 4 5" xfId="15478" xr:uid="{1063A906-4A8B-4B61-8F7F-C1B178EA9FD1}"/>
    <cellStyle name="Comma 6 4 2 2 4 6" xfId="4938" xr:uid="{52C97512-77C4-4F08-ACD1-8DBD1B38E197}"/>
    <cellStyle name="Comma 6 4 2 2 5" xfId="7567" xr:uid="{B2EEDD21-55C8-4C1F-88E7-A06B4B9F9AD6}"/>
    <cellStyle name="Comma 6 4 2 2 5 2" xfId="18101" xr:uid="{39367FD9-FF8E-4E9C-A648-9E6E1785073E}"/>
    <cellStyle name="Comma 6 4 2 2 6" xfId="10195" xr:uid="{D3F7E9DA-FAFC-47E5-9CBF-E155E8C3CE38}"/>
    <cellStyle name="Comma 6 4 2 2 6 2" xfId="20729" xr:uid="{3FED04C4-2CB7-432F-B396-BD5EDA5184EC}"/>
    <cellStyle name="Comma 6 4 2 2 7" xfId="12822" xr:uid="{FCB4035F-8630-4EDA-88D1-B4F96A257172}"/>
    <cellStyle name="Comma 6 4 2 2 7 2" xfId="23356" xr:uid="{9657A479-DE6A-4032-90EC-44E7434B110F}"/>
    <cellStyle name="Comma 6 4 2 2 8" xfId="15474" xr:uid="{9CB6F0F9-A645-4B43-A42C-039D2ECCA43E}"/>
    <cellStyle name="Comma 6 4 2 2 9" xfId="4934" xr:uid="{EBFB585F-ADEE-4CFB-B283-CEB8DF9B6C89}"/>
    <cellStyle name="Comma 6 4 2 3" xfId="2207" xr:uid="{00000000-0005-0000-0000-00000E090000}"/>
    <cellStyle name="Comma 6 4 2 3 2" xfId="2208" xr:uid="{00000000-0005-0000-0000-00000F090000}"/>
    <cellStyle name="Comma 6 4 2 3 2 2" xfId="2209" xr:uid="{00000000-0005-0000-0000-000010090000}"/>
    <cellStyle name="Comma 6 4 2 3 2 2 2" xfId="7574" xr:uid="{95A6F079-1579-4F80-A235-88E1D07ADD28}"/>
    <cellStyle name="Comma 6 4 2 3 2 2 2 2" xfId="18108" xr:uid="{E8336CC3-F940-4186-8703-715EA61CFE13}"/>
    <cellStyle name="Comma 6 4 2 3 2 2 3" xfId="10202" xr:uid="{D26A2C41-BBE2-494E-A3E3-382F354A74FF}"/>
    <cellStyle name="Comma 6 4 2 3 2 2 3 2" xfId="20736" xr:uid="{389087DE-BBBF-4603-B828-80CA632C640E}"/>
    <cellStyle name="Comma 6 4 2 3 2 2 4" xfId="12829" xr:uid="{18B5E2C6-DBED-4E6A-9DF5-E01BF1AE2C92}"/>
    <cellStyle name="Comma 6 4 2 3 2 2 4 2" xfId="23363" xr:uid="{8B8CE430-8166-4CC2-A2F5-E016A995AE63}"/>
    <cellStyle name="Comma 6 4 2 3 2 2 5" xfId="15481" xr:uid="{D1DBFF04-9C08-40F4-A095-8222AFDB7C7B}"/>
    <cellStyle name="Comma 6 4 2 3 2 2 6" xfId="4941" xr:uid="{E865730D-5422-4DC4-BF5D-300375AFE269}"/>
    <cellStyle name="Comma 6 4 2 3 2 3" xfId="7573" xr:uid="{888B1B75-F30D-4947-8D14-CE65F6AB0703}"/>
    <cellStyle name="Comma 6 4 2 3 2 3 2" xfId="18107" xr:uid="{4D0D11BB-C04F-4136-B675-34C96E2A7435}"/>
    <cellStyle name="Comma 6 4 2 3 2 4" xfId="10201" xr:uid="{8CE79B90-BFD6-476F-B87D-163F34C4AC7F}"/>
    <cellStyle name="Comma 6 4 2 3 2 4 2" xfId="20735" xr:uid="{E699D022-099D-4C20-B578-4ACFDB1E5DE4}"/>
    <cellStyle name="Comma 6 4 2 3 2 5" xfId="12828" xr:uid="{03F15E5A-9953-4A1F-AB6B-D83DBA352365}"/>
    <cellStyle name="Comma 6 4 2 3 2 5 2" xfId="23362" xr:uid="{34BD3C9A-05E7-4D01-AEB8-ECDDFD0A0728}"/>
    <cellStyle name="Comma 6 4 2 3 2 6" xfId="15480" xr:uid="{6475C15F-0ACB-4B82-920D-E8B128DE2481}"/>
    <cellStyle name="Comma 6 4 2 3 2 7" xfId="4940" xr:uid="{DBCDAE6A-CE51-44A7-8A4A-F115F0B01882}"/>
    <cellStyle name="Comma 6 4 2 3 3" xfId="2210" xr:uid="{00000000-0005-0000-0000-000011090000}"/>
    <cellStyle name="Comma 6 4 2 3 3 2" xfId="7575" xr:uid="{43BEB416-B573-46E4-A03D-7F8672A37650}"/>
    <cellStyle name="Comma 6 4 2 3 3 2 2" xfId="18109" xr:uid="{0775ED07-329C-4933-90A7-2B251F3A94C7}"/>
    <cellStyle name="Comma 6 4 2 3 3 3" xfId="10203" xr:uid="{D2CE074E-21EA-430B-9E6E-0F4F60B5D021}"/>
    <cellStyle name="Comma 6 4 2 3 3 3 2" xfId="20737" xr:uid="{B71C093C-9CC8-4621-9495-7C83D7482512}"/>
    <cellStyle name="Comma 6 4 2 3 3 4" xfId="12830" xr:uid="{989A3039-BB88-4748-810F-542BE82C9567}"/>
    <cellStyle name="Comma 6 4 2 3 3 4 2" xfId="23364" xr:uid="{7236ED86-605A-49FA-864B-7977FBA0FD51}"/>
    <cellStyle name="Comma 6 4 2 3 3 5" xfId="15482" xr:uid="{BB6F0254-85F0-4440-AF99-91BE064ABE6F}"/>
    <cellStyle name="Comma 6 4 2 3 3 6" xfId="4942" xr:uid="{CF551935-AEE2-45E0-9D90-3C8E73899C4E}"/>
    <cellStyle name="Comma 6 4 2 3 4" xfId="2211" xr:uid="{00000000-0005-0000-0000-000012090000}"/>
    <cellStyle name="Comma 6 4 2 3 4 2" xfId="7576" xr:uid="{6973B018-93AB-474B-990F-D383C8CBF989}"/>
    <cellStyle name="Comma 6 4 2 3 4 2 2" xfId="18110" xr:uid="{A7E6384B-3842-4115-B624-BC07FD1119AB}"/>
    <cellStyle name="Comma 6 4 2 3 4 3" xfId="10204" xr:uid="{648F762A-DAEC-412E-8729-D53498A4B72B}"/>
    <cellStyle name="Comma 6 4 2 3 4 3 2" xfId="20738" xr:uid="{7DEB7BAB-11DA-42C4-BB50-E7A527AA17EA}"/>
    <cellStyle name="Comma 6 4 2 3 4 4" xfId="12831" xr:uid="{F62E569F-E229-40A8-8641-DE0682530164}"/>
    <cellStyle name="Comma 6 4 2 3 4 4 2" xfId="23365" xr:uid="{4F2DB39D-2666-4E0A-AEF0-AC52AB185575}"/>
    <cellStyle name="Comma 6 4 2 3 4 5" xfId="15483" xr:uid="{F28C4815-1302-475A-8D77-6936DEB6A0F7}"/>
    <cellStyle name="Comma 6 4 2 3 4 6" xfId="4943" xr:uid="{72C9D573-9EB0-4242-A074-C981C9EDD2C3}"/>
    <cellStyle name="Comma 6 4 2 3 5" xfId="7572" xr:uid="{1DF80832-ABDE-448A-9A01-F8BB8A372785}"/>
    <cellStyle name="Comma 6 4 2 3 5 2" xfId="18106" xr:uid="{EBE77B33-C4A1-4D5A-B205-46535DED7620}"/>
    <cellStyle name="Comma 6 4 2 3 6" xfId="10200" xr:uid="{E4B546AE-8E43-4906-BEF0-D172DC66ED58}"/>
    <cellStyle name="Comma 6 4 2 3 6 2" xfId="20734" xr:uid="{3B53FEA4-49E4-4895-B235-2D18C591FEBD}"/>
    <cellStyle name="Comma 6 4 2 3 7" xfId="12827" xr:uid="{7781F61A-5F30-489C-803B-3260F6BE7FBD}"/>
    <cellStyle name="Comma 6 4 2 3 7 2" xfId="23361" xr:uid="{BA68C383-2B27-42D0-BCD1-7195D2475742}"/>
    <cellStyle name="Comma 6 4 2 3 8" xfId="15479" xr:uid="{D57CD484-57AF-4F99-8A87-03ADBB7C1ADF}"/>
    <cellStyle name="Comma 6 4 2 3 9" xfId="4939" xr:uid="{29D08711-D892-4027-9E3D-67DD02E117F6}"/>
    <cellStyle name="Comma 6 4 2 4" xfId="2212" xr:uid="{00000000-0005-0000-0000-000013090000}"/>
    <cellStyle name="Comma 6 4 2 4 2" xfId="2213" xr:uid="{00000000-0005-0000-0000-000014090000}"/>
    <cellStyle name="Comma 6 4 2 4 2 2" xfId="2214" xr:uid="{00000000-0005-0000-0000-000015090000}"/>
    <cellStyle name="Comma 6 4 2 4 2 2 2" xfId="7579" xr:uid="{8E75CF24-2FA9-4BB2-8CD0-C1E4F09AE7C4}"/>
    <cellStyle name="Comma 6 4 2 4 2 2 2 2" xfId="18113" xr:uid="{F0346172-D818-4F7D-A1D6-DEF981FE5A87}"/>
    <cellStyle name="Comma 6 4 2 4 2 2 3" xfId="10207" xr:uid="{72BFEF38-E8EB-4821-BB82-96C8545CD6C8}"/>
    <cellStyle name="Comma 6 4 2 4 2 2 3 2" xfId="20741" xr:uid="{0FD5CF93-6577-4726-9E06-B3278DA07EFB}"/>
    <cellStyle name="Comma 6 4 2 4 2 2 4" xfId="12834" xr:uid="{D4B71FDF-8FE4-4C1F-A6C9-32FFDA517AE6}"/>
    <cellStyle name="Comma 6 4 2 4 2 2 4 2" xfId="23368" xr:uid="{1488E349-D043-4999-BC7F-5DDCD50A5E0D}"/>
    <cellStyle name="Comma 6 4 2 4 2 2 5" xfId="15486" xr:uid="{0A5C4676-BD4A-4762-9463-9972FD6AEE63}"/>
    <cellStyle name="Comma 6 4 2 4 2 2 6" xfId="4946" xr:uid="{A01A8B42-2C09-4C78-B100-1EC26DAF3842}"/>
    <cellStyle name="Comma 6 4 2 4 2 3" xfId="7578" xr:uid="{F9A029CA-87FA-41FB-B302-2FFF500571F5}"/>
    <cellStyle name="Comma 6 4 2 4 2 3 2" xfId="18112" xr:uid="{70AD2432-9BA4-45FD-8F81-6191032A4852}"/>
    <cellStyle name="Comma 6 4 2 4 2 4" xfId="10206" xr:uid="{016B206D-6EE5-49DB-9B91-9DE2F519368E}"/>
    <cellStyle name="Comma 6 4 2 4 2 4 2" xfId="20740" xr:uid="{0F968627-A27D-4816-BF19-EE5182AB857E}"/>
    <cellStyle name="Comma 6 4 2 4 2 5" xfId="12833" xr:uid="{045FF395-23D6-4F6D-98AD-EE4CDF6229BA}"/>
    <cellStyle name="Comma 6 4 2 4 2 5 2" xfId="23367" xr:uid="{209AB90F-4950-474B-921C-954615A175C4}"/>
    <cellStyle name="Comma 6 4 2 4 2 6" xfId="15485" xr:uid="{CDD6F41E-3C78-4451-BACA-587C7CCC6298}"/>
    <cellStyle name="Comma 6 4 2 4 2 7" xfId="4945" xr:uid="{45C6AD43-0F60-4A82-9075-024B731E4452}"/>
    <cellStyle name="Comma 6 4 2 4 3" xfId="2215" xr:uid="{00000000-0005-0000-0000-000016090000}"/>
    <cellStyle name="Comma 6 4 2 4 3 2" xfId="7580" xr:uid="{7C107F72-7794-4D7F-A742-CA6238E81EC1}"/>
    <cellStyle name="Comma 6 4 2 4 3 2 2" xfId="18114" xr:uid="{CEA745FE-08A9-4AF7-BD78-049C724F688E}"/>
    <cellStyle name="Comma 6 4 2 4 3 3" xfId="10208" xr:uid="{0E8AB708-142C-4BD6-847B-240FC2CBE2CE}"/>
    <cellStyle name="Comma 6 4 2 4 3 3 2" xfId="20742" xr:uid="{7296BAEC-5389-42C3-90FF-C08ED92685A1}"/>
    <cellStyle name="Comma 6 4 2 4 3 4" xfId="12835" xr:uid="{DC010921-1A69-45FF-B5FD-8E534626A8EA}"/>
    <cellStyle name="Comma 6 4 2 4 3 4 2" xfId="23369" xr:uid="{A0B1DA1D-4B26-4330-9E9A-9B62E6DA27B5}"/>
    <cellStyle name="Comma 6 4 2 4 3 5" xfId="15487" xr:uid="{B9AE09D5-0F83-4DF0-9E2A-4F297E805423}"/>
    <cellStyle name="Comma 6 4 2 4 3 6" xfId="4947" xr:uid="{EAD1BA7B-7FB5-421C-A690-7720603F4BD3}"/>
    <cellStyle name="Comma 6 4 2 4 4" xfId="2216" xr:uid="{00000000-0005-0000-0000-000017090000}"/>
    <cellStyle name="Comma 6 4 2 4 4 2" xfId="7581" xr:uid="{DB05F261-EF95-4195-AC96-39AA730F3BE6}"/>
    <cellStyle name="Comma 6 4 2 4 4 2 2" xfId="18115" xr:uid="{9FBE61F9-BD0C-41C1-A3DD-4A505C794E5F}"/>
    <cellStyle name="Comma 6 4 2 4 4 3" xfId="10209" xr:uid="{27FC3D0F-294D-4FF1-BCF7-20F7A43B7454}"/>
    <cellStyle name="Comma 6 4 2 4 4 3 2" xfId="20743" xr:uid="{F7DA57FA-E9A9-425D-9FF4-1E78890F5FC4}"/>
    <cellStyle name="Comma 6 4 2 4 4 4" xfId="12836" xr:uid="{D932F611-6A90-42CF-B0E9-517F2EE080D3}"/>
    <cellStyle name="Comma 6 4 2 4 4 4 2" xfId="23370" xr:uid="{275DE839-E734-4874-B578-6115CDDBB649}"/>
    <cellStyle name="Comma 6 4 2 4 4 5" xfId="15488" xr:uid="{4C4C52B4-6BA2-4116-B00F-AD87739EF824}"/>
    <cellStyle name="Comma 6 4 2 4 4 6" xfId="4948" xr:uid="{3F80120A-A10D-4C74-9C11-CF923410877F}"/>
    <cellStyle name="Comma 6 4 2 4 5" xfId="7577" xr:uid="{FD20BF3D-0997-43E2-BC38-F5A90ECA0351}"/>
    <cellStyle name="Comma 6 4 2 4 5 2" xfId="18111" xr:uid="{61FD6768-19C0-41FB-93CB-62FB8E247346}"/>
    <cellStyle name="Comma 6 4 2 4 6" xfId="10205" xr:uid="{A5F16D8A-52C1-43D0-A573-40F4BC014DA4}"/>
    <cellStyle name="Comma 6 4 2 4 6 2" xfId="20739" xr:uid="{CF4A7BFB-C16B-4AC8-8111-21436B060BCF}"/>
    <cellStyle name="Comma 6 4 2 4 7" xfId="12832" xr:uid="{D07C0F87-FD36-4F56-9741-AA92B03CDF02}"/>
    <cellStyle name="Comma 6 4 2 4 7 2" xfId="23366" xr:uid="{ECD41E82-913E-46FE-8ADD-EAF137225E31}"/>
    <cellStyle name="Comma 6 4 2 4 8" xfId="15484" xr:uid="{4B04879C-539B-474E-9D31-37E3BB1203D0}"/>
    <cellStyle name="Comma 6 4 2 4 9" xfId="4944" xr:uid="{E0ECFC90-9D17-4DED-9EF7-395BFACCB7E7}"/>
    <cellStyle name="Comma 6 4 2 5" xfId="2217" xr:uid="{00000000-0005-0000-0000-000018090000}"/>
    <cellStyle name="Comma 6 4 2 5 2" xfId="2218" xr:uid="{00000000-0005-0000-0000-000019090000}"/>
    <cellStyle name="Comma 6 4 2 5 2 2" xfId="2219" xr:uid="{00000000-0005-0000-0000-00001A090000}"/>
    <cellStyle name="Comma 6 4 2 5 2 2 2" xfId="7584" xr:uid="{22F534B6-456A-4E6F-B1FA-2C67AE142C6E}"/>
    <cellStyle name="Comma 6 4 2 5 2 2 2 2" xfId="18118" xr:uid="{BA35E944-0490-4B56-A796-BE80CE095B01}"/>
    <cellStyle name="Comma 6 4 2 5 2 2 3" xfId="10212" xr:uid="{435C4910-37C6-4F93-9CAC-888705F6F1C9}"/>
    <cellStyle name="Comma 6 4 2 5 2 2 3 2" xfId="20746" xr:uid="{6A4CAA78-D97C-4813-9E32-4A77D012DB1B}"/>
    <cellStyle name="Comma 6 4 2 5 2 2 4" xfId="12839" xr:uid="{ECAC5541-AEE2-4608-AA3B-AB7F49D0B6DA}"/>
    <cellStyle name="Comma 6 4 2 5 2 2 4 2" xfId="23373" xr:uid="{8EDECA0D-06DC-4D0F-B2AB-458DB1EFD290}"/>
    <cellStyle name="Comma 6 4 2 5 2 2 5" xfId="15491" xr:uid="{3AC46514-0C81-4DB7-8702-09E5632723FE}"/>
    <cellStyle name="Comma 6 4 2 5 2 2 6" xfId="4951" xr:uid="{1D59871A-5F05-43B5-8F8D-30331D23BD8C}"/>
    <cellStyle name="Comma 6 4 2 5 2 3" xfId="7583" xr:uid="{C279AD33-217C-4718-90CE-678A114CB938}"/>
    <cellStyle name="Comma 6 4 2 5 2 3 2" xfId="18117" xr:uid="{4899C1F5-0127-46C4-A2B7-AD86833EA9C2}"/>
    <cellStyle name="Comma 6 4 2 5 2 4" xfId="10211" xr:uid="{C0E4309D-4802-4E6E-99A1-73DE631E7E23}"/>
    <cellStyle name="Comma 6 4 2 5 2 4 2" xfId="20745" xr:uid="{E59BD352-9E0E-4FBF-A2BD-95467BDB7422}"/>
    <cellStyle name="Comma 6 4 2 5 2 5" xfId="12838" xr:uid="{AE7876F6-AE1A-4044-BDFC-B487D2BD3C9A}"/>
    <cellStyle name="Comma 6 4 2 5 2 5 2" xfId="23372" xr:uid="{0BB58C14-F803-4295-89B5-D946E589CA7D}"/>
    <cellStyle name="Comma 6 4 2 5 2 6" xfId="15490" xr:uid="{1C894B4C-B972-4A5D-BBAC-39ABFE98E60A}"/>
    <cellStyle name="Comma 6 4 2 5 2 7" xfId="4950" xr:uid="{A56D591E-C007-4115-A515-BB74B7FB5A77}"/>
    <cellStyle name="Comma 6 4 2 5 3" xfId="2220" xr:uid="{00000000-0005-0000-0000-00001B090000}"/>
    <cellStyle name="Comma 6 4 2 5 3 2" xfId="7585" xr:uid="{E59C8392-B3CF-4495-BC12-2483B467F4FA}"/>
    <cellStyle name="Comma 6 4 2 5 3 2 2" xfId="18119" xr:uid="{FBDE2B4E-CCF6-4A92-9A73-620B5DBBA034}"/>
    <cellStyle name="Comma 6 4 2 5 3 3" xfId="10213" xr:uid="{A3106EBE-1CCA-4918-9037-35CC47771681}"/>
    <cellStyle name="Comma 6 4 2 5 3 3 2" xfId="20747" xr:uid="{05665E67-5591-4D71-8C00-87BB653B4BFE}"/>
    <cellStyle name="Comma 6 4 2 5 3 4" xfId="12840" xr:uid="{48B0B338-079C-484C-AD05-D27C2DBF638D}"/>
    <cellStyle name="Comma 6 4 2 5 3 4 2" xfId="23374" xr:uid="{AE8A780B-0355-4A6A-8797-E4D7B80C15F2}"/>
    <cellStyle name="Comma 6 4 2 5 3 5" xfId="15492" xr:uid="{3AB71FF4-3022-4F2E-9E2B-431851385960}"/>
    <cellStyle name="Comma 6 4 2 5 3 6" xfId="4952" xr:uid="{2C78F7A0-1B4F-4E9C-BC8B-18F10CCB044D}"/>
    <cellStyle name="Comma 6 4 2 5 4" xfId="2221" xr:uid="{00000000-0005-0000-0000-00001C090000}"/>
    <cellStyle name="Comma 6 4 2 5 4 2" xfId="7586" xr:uid="{332307A6-2635-417E-979A-C7D42C9727C8}"/>
    <cellStyle name="Comma 6 4 2 5 4 2 2" xfId="18120" xr:uid="{1394FA57-2812-49F1-A3F9-EAD00D4C588E}"/>
    <cellStyle name="Comma 6 4 2 5 4 3" xfId="10214" xr:uid="{C2E83D43-DD98-4B9B-8AC1-84DF590CD404}"/>
    <cellStyle name="Comma 6 4 2 5 4 3 2" xfId="20748" xr:uid="{6F5749FC-DDD5-4623-A118-5E47B3FCC3A6}"/>
    <cellStyle name="Comma 6 4 2 5 4 4" xfId="12841" xr:uid="{97CC1DF1-C88C-4C91-9688-D35A46F0731D}"/>
    <cellStyle name="Comma 6 4 2 5 4 4 2" xfId="23375" xr:uid="{8B11AC5D-9569-4320-8060-E6C58A25D2CA}"/>
    <cellStyle name="Comma 6 4 2 5 4 5" xfId="15493" xr:uid="{CAF04EB7-DE80-4153-A154-1ECB8BBBA458}"/>
    <cellStyle name="Comma 6 4 2 5 4 6" xfId="4953" xr:uid="{B0A745ED-A4B9-4AAE-A926-917483E80BA3}"/>
    <cellStyle name="Comma 6 4 2 5 5" xfId="7582" xr:uid="{91D4A16A-A66A-49FC-8355-A138069885C7}"/>
    <cellStyle name="Comma 6 4 2 5 5 2" xfId="18116" xr:uid="{27C44E94-E50C-4E8D-A2DE-63984E34F135}"/>
    <cellStyle name="Comma 6 4 2 5 6" xfId="10210" xr:uid="{2424F1A1-149A-4917-A633-3A3D60CBF202}"/>
    <cellStyle name="Comma 6 4 2 5 6 2" xfId="20744" xr:uid="{E37C4A1A-1793-4344-AD91-5F0CCF373D73}"/>
    <cellStyle name="Comma 6 4 2 5 7" xfId="12837" xr:uid="{C33F08A5-FDB0-4287-AF82-9C420ADC66A3}"/>
    <cellStyle name="Comma 6 4 2 5 7 2" xfId="23371" xr:uid="{A52922B7-9583-4973-B0FD-91464BDAC772}"/>
    <cellStyle name="Comma 6 4 2 5 8" xfId="15489" xr:uid="{6FB9EEBE-AAD1-4963-9D9F-601591EF1336}"/>
    <cellStyle name="Comma 6 4 2 5 9" xfId="4949" xr:uid="{95B50E42-DEF3-4F52-B2E5-4D90615E3EF4}"/>
    <cellStyle name="Comma 6 4 2 6" xfId="2222" xr:uid="{00000000-0005-0000-0000-00001D090000}"/>
    <cellStyle name="Comma 6 4 2 6 2" xfId="2223" xr:uid="{00000000-0005-0000-0000-00001E090000}"/>
    <cellStyle name="Comma 6 4 2 6 2 2" xfId="7588" xr:uid="{B51E619F-0324-4101-A721-03FEBDBB4199}"/>
    <cellStyle name="Comma 6 4 2 6 2 2 2" xfId="18122" xr:uid="{69FBB89B-912C-462F-92F9-BB557BE873C3}"/>
    <cellStyle name="Comma 6 4 2 6 2 3" xfId="10216" xr:uid="{A968B669-DA15-4AA4-94EB-F5A2992F2431}"/>
    <cellStyle name="Comma 6 4 2 6 2 3 2" xfId="20750" xr:uid="{7F027698-47E0-475B-8108-30B87B14E6D6}"/>
    <cellStyle name="Comma 6 4 2 6 2 4" xfId="12843" xr:uid="{FFA3548E-26A7-4F36-B5CD-1B134F760FFB}"/>
    <cellStyle name="Comma 6 4 2 6 2 4 2" xfId="23377" xr:uid="{3110BCFF-4B5A-449D-AAD8-387585E5A512}"/>
    <cellStyle name="Comma 6 4 2 6 2 5" xfId="15495" xr:uid="{EF3B593B-F03A-4C90-AAC7-BB9A80C94434}"/>
    <cellStyle name="Comma 6 4 2 6 2 6" xfId="4955" xr:uid="{B2D75748-CAF0-41E0-96CF-F2D7A7A8DD5F}"/>
    <cellStyle name="Comma 6 4 2 6 3" xfId="2224" xr:uid="{00000000-0005-0000-0000-00001F090000}"/>
    <cellStyle name="Comma 6 4 2 6 3 2" xfId="7589" xr:uid="{219D1571-ACFC-41FD-A9B3-84EC6BD0A552}"/>
    <cellStyle name="Comma 6 4 2 6 3 2 2" xfId="18123" xr:uid="{58A0B98B-D49E-4354-AC67-E93681D92809}"/>
    <cellStyle name="Comma 6 4 2 6 3 3" xfId="10217" xr:uid="{2B99696D-35B1-43CC-9A10-BBAD2F1B4F0E}"/>
    <cellStyle name="Comma 6 4 2 6 3 3 2" xfId="20751" xr:uid="{1A8F62A1-3228-4B02-AED8-2902FF4B3E71}"/>
    <cellStyle name="Comma 6 4 2 6 3 4" xfId="12844" xr:uid="{612C628A-F5D3-448F-9E8B-24AB8D273D9F}"/>
    <cellStyle name="Comma 6 4 2 6 3 4 2" xfId="23378" xr:uid="{7D334D69-F1B2-499D-8BC4-F42FFABFA65C}"/>
    <cellStyle name="Comma 6 4 2 6 3 5" xfId="15496" xr:uid="{177B60CE-53EF-4C5B-BD23-115F85C4C106}"/>
    <cellStyle name="Comma 6 4 2 6 3 6" xfId="4956" xr:uid="{FC5FFF46-BDDE-4584-A1D8-BC7BA5BE76D9}"/>
    <cellStyle name="Comma 6 4 2 6 4" xfId="7587" xr:uid="{0B4C1914-C287-4225-9F78-5DD1454EA02C}"/>
    <cellStyle name="Comma 6 4 2 6 4 2" xfId="18121" xr:uid="{A06BA736-2881-4F70-A9D5-1E90B8B239D5}"/>
    <cellStyle name="Comma 6 4 2 6 5" xfId="10215" xr:uid="{F5D8DAAB-7D89-409B-8750-F1244D41F76B}"/>
    <cellStyle name="Comma 6 4 2 6 5 2" xfId="20749" xr:uid="{397183AD-F449-4083-B13A-3FFF9CF6ADEB}"/>
    <cellStyle name="Comma 6 4 2 6 6" xfId="12842" xr:uid="{FF7E2177-28A3-47B4-B363-E0855BDF10D5}"/>
    <cellStyle name="Comma 6 4 2 6 6 2" xfId="23376" xr:uid="{699F450F-FF72-4D63-99DD-31C58F74F93B}"/>
    <cellStyle name="Comma 6 4 2 6 7" xfId="15494" xr:uid="{5F0BD7A4-82B3-427E-9B0E-7595C2032151}"/>
    <cellStyle name="Comma 6 4 2 6 8" xfId="4954" xr:uid="{5915A068-62FD-4D56-8A90-4A84A8392790}"/>
    <cellStyle name="Comma 6 4 2 7" xfId="2225" xr:uid="{00000000-0005-0000-0000-000020090000}"/>
    <cellStyle name="Comma 6 4 2 7 2" xfId="2226" xr:uid="{00000000-0005-0000-0000-000021090000}"/>
    <cellStyle name="Comma 6 4 2 7 2 2" xfId="7591" xr:uid="{033E0D02-2E71-4F31-9B67-3CC14C91A4E6}"/>
    <cellStyle name="Comma 6 4 2 7 2 2 2" xfId="18125" xr:uid="{B87BB8D9-C33B-4F12-A42F-847C577818C2}"/>
    <cellStyle name="Comma 6 4 2 7 2 3" xfId="10219" xr:uid="{EC979BC2-4AC7-48A7-834F-23C9160FBC4F}"/>
    <cellStyle name="Comma 6 4 2 7 2 3 2" xfId="20753" xr:uid="{606F0A27-64DF-4B54-A482-BA9868909D3D}"/>
    <cellStyle name="Comma 6 4 2 7 2 4" xfId="12846" xr:uid="{99B22457-8E15-48BD-A966-58EEB3C50A7B}"/>
    <cellStyle name="Comma 6 4 2 7 2 4 2" xfId="23380" xr:uid="{8CE88597-138F-44FC-9D2F-08DF6024938B}"/>
    <cellStyle name="Comma 6 4 2 7 2 5" xfId="15498" xr:uid="{F34B1664-B492-49B1-89FD-B44FA9AA3B2B}"/>
    <cellStyle name="Comma 6 4 2 7 2 6" xfId="4958" xr:uid="{0330EB3A-9740-4593-83B7-9EFE7D2A09C6}"/>
    <cellStyle name="Comma 6 4 2 7 3" xfId="7590" xr:uid="{90928275-3787-4F62-998E-FE10AB4DD8F9}"/>
    <cellStyle name="Comma 6 4 2 7 3 2" xfId="18124" xr:uid="{61591496-3D09-418F-AFBD-9499C0782655}"/>
    <cellStyle name="Comma 6 4 2 7 4" xfId="10218" xr:uid="{B1765C82-2A43-4DC8-9136-28754D641964}"/>
    <cellStyle name="Comma 6 4 2 7 4 2" xfId="20752" xr:uid="{71274ECD-4495-48A1-BDD8-2AA527565AA0}"/>
    <cellStyle name="Comma 6 4 2 7 5" xfId="12845" xr:uid="{BADC9ECA-E46B-4E4E-83CB-CDA3AC290F8A}"/>
    <cellStyle name="Comma 6 4 2 7 5 2" xfId="23379" xr:uid="{90F7A468-404F-4879-B5F1-CB65520503DC}"/>
    <cellStyle name="Comma 6 4 2 7 6" xfId="15497" xr:uid="{C920E500-B837-4DBC-A5A6-4A027EE6B61B}"/>
    <cellStyle name="Comma 6 4 2 7 7" xfId="4957" xr:uid="{C1A52BF7-8307-4EC3-A236-54E857690E48}"/>
    <cellStyle name="Comma 6 4 2 8" xfId="2227" xr:uid="{00000000-0005-0000-0000-000022090000}"/>
    <cellStyle name="Comma 6 4 2 8 2" xfId="7592" xr:uid="{FCAB9166-6257-44D7-BE80-8EF975347939}"/>
    <cellStyle name="Comma 6 4 2 8 2 2" xfId="18126" xr:uid="{4ADC2771-D488-426E-A328-6B3E8F2130E4}"/>
    <cellStyle name="Comma 6 4 2 8 3" xfId="10220" xr:uid="{15482ACB-61B7-4338-84CD-E4E9E64F1FB1}"/>
    <cellStyle name="Comma 6 4 2 8 3 2" xfId="20754" xr:uid="{48C16124-52A0-4A38-AD5C-004AC77305F8}"/>
    <cellStyle name="Comma 6 4 2 8 4" xfId="12847" xr:uid="{6DEF5489-11F1-4CD2-B163-8BF38F573F3F}"/>
    <cellStyle name="Comma 6 4 2 8 4 2" xfId="23381" xr:uid="{5C94E616-C4C9-45EE-BE44-11D92F4E9395}"/>
    <cellStyle name="Comma 6 4 2 8 5" xfId="15499" xr:uid="{7D426A55-2BEF-4ABC-9986-E29AA48AD363}"/>
    <cellStyle name="Comma 6 4 2 8 6" xfId="4959" xr:uid="{A0A4B9F4-B44F-4CDC-B95F-31DBB4711C56}"/>
    <cellStyle name="Comma 6 4 2 9" xfId="2228" xr:uid="{00000000-0005-0000-0000-000023090000}"/>
    <cellStyle name="Comma 6 4 2 9 2" xfId="7593" xr:uid="{4D3EC885-5353-4F8D-B8CB-DB28BABD96EA}"/>
    <cellStyle name="Comma 6 4 2 9 2 2" xfId="18127" xr:uid="{1C07E0BF-0BAC-4334-B264-2CAC43D31421}"/>
    <cellStyle name="Comma 6 4 2 9 3" xfId="10221" xr:uid="{21BB0B62-953B-4D48-805E-0A24D6D26F8F}"/>
    <cellStyle name="Comma 6 4 2 9 3 2" xfId="20755" xr:uid="{7FC1B547-B570-41E5-8D38-5F7D39A6097E}"/>
    <cellStyle name="Comma 6 4 2 9 4" xfId="12848" xr:uid="{D32D1F27-AAE1-42B8-B7D0-E7B887781661}"/>
    <cellStyle name="Comma 6 4 2 9 4 2" xfId="23382" xr:uid="{76363D0B-9C27-4F93-85AD-C0E8F3116088}"/>
    <cellStyle name="Comma 6 4 2 9 5" xfId="15500" xr:uid="{2548D1E1-EA93-40F6-B046-E04D88EE31F6}"/>
    <cellStyle name="Comma 6 4 2 9 6" xfId="4960" xr:uid="{9799879B-DA10-4035-BDE6-442B55A2775C}"/>
    <cellStyle name="Comma 6 4 3" xfId="2229" xr:uid="{00000000-0005-0000-0000-000024090000}"/>
    <cellStyle name="Comma 6 4 3 2" xfId="2230" xr:uid="{00000000-0005-0000-0000-000025090000}"/>
    <cellStyle name="Comma 6 4 3 2 2" xfId="2231" xr:uid="{00000000-0005-0000-0000-000026090000}"/>
    <cellStyle name="Comma 6 4 3 2 2 2" xfId="7596" xr:uid="{E80D731C-60F6-4169-8987-3392C6096127}"/>
    <cellStyle name="Comma 6 4 3 2 2 2 2" xfId="18130" xr:uid="{BD6E1300-E551-497B-BDA6-18C6A971ED0E}"/>
    <cellStyle name="Comma 6 4 3 2 2 3" xfId="10224" xr:uid="{1ECB59DE-BF05-44D5-B7AC-A327C9F71218}"/>
    <cellStyle name="Comma 6 4 3 2 2 3 2" xfId="20758" xr:uid="{F969A6FC-7587-4635-8F92-31D3B6D176D0}"/>
    <cellStyle name="Comma 6 4 3 2 2 4" xfId="12851" xr:uid="{DAEE01E3-F895-4E2F-99BA-CD78282A8B05}"/>
    <cellStyle name="Comma 6 4 3 2 2 4 2" xfId="23385" xr:uid="{A2D6E31A-71C1-4D8F-96CD-0D834AC1FA3B}"/>
    <cellStyle name="Comma 6 4 3 2 2 5" xfId="15503" xr:uid="{1A0D3A7D-17C3-479C-A9FC-AE5F4C6302CF}"/>
    <cellStyle name="Comma 6 4 3 2 2 6" xfId="4963" xr:uid="{A99017EB-ED79-4BF7-8473-146DF8CFF6A4}"/>
    <cellStyle name="Comma 6 4 3 2 3" xfId="7595" xr:uid="{139FE63B-7944-4D35-A48A-BEC3D9685859}"/>
    <cellStyle name="Comma 6 4 3 2 3 2" xfId="18129" xr:uid="{61E5C799-4722-41A9-A450-278DB0FAF548}"/>
    <cellStyle name="Comma 6 4 3 2 4" xfId="10223" xr:uid="{75A8FBE6-4898-4000-B841-ADCB63B39694}"/>
    <cellStyle name="Comma 6 4 3 2 4 2" xfId="20757" xr:uid="{0E9EAA3F-FF7D-4598-A3E4-4494CC5AA8D0}"/>
    <cellStyle name="Comma 6 4 3 2 5" xfId="12850" xr:uid="{BD5025CC-3776-4DB8-9084-AD88C74A6287}"/>
    <cellStyle name="Comma 6 4 3 2 5 2" xfId="23384" xr:uid="{9BB0773F-5A1E-45D8-9A45-AF7887DADE3C}"/>
    <cellStyle name="Comma 6 4 3 2 6" xfId="15502" xr:uid="{087BE867-80C9-42F9-B092-75853AAF56F1}"/>
    <cellStyle name="Comma 6 4 3 2 7" xfId="4962" xr:uid="{8B264A83-B38C-449E-8990-D927FD2A7E7F}"/>
    <cellStyle name="Comma 6 4 3 3" xfId="2232" xr:uid="{00000000-0005-0000-0000-000027090000}"/>
    <cellStyle name="Comma 6 4 3 3 2" xfId="7597" xr:uid="{1362CA6D-A032-4FDB-845E-59F00B169527}"/>
    <cellStyle name="Comma 6 4 3 3 2 2" xfId="18131" xr:uid="{3600B7A2-C74A-4B27-9259-BC9B499E803D}"/>
    <cellStyle name="Comma 6 4 3 3 3" xfId="10225" xr:uid="{E661F836-339A-45A7-A718-D03E16166541}"/>
    <cellStyle name="Comma 6 4 3 3 3 2" xfId="20759" xr:uid="{81F05FCB-8E61-4B8A-9D32-0725D0D4F045}"/>
    <cellStyle name="Comma 6 4 3 3 4" xfId="12852" xr:uid="{6CAEA9E9-0F9B-41BC-9726-19C9BF683F96}"/>
    <cellStyle name="Comma 6 4 3 3 4 2" xfId="23386" xr:uid="{0844EAFD-CF78-483A-8224-266A03C4E946}"/>
    <cellStyle name="Comma 6 4 3 3 5" xfId="15504" xr:uid="{67C301DF-2D76-4F1E-82AD-C20E78941B7E}"/>
    <cellStyle name="Comma 6 4 3 3 6" xfId="4964" xr:uid="{9A2DDC11-68FA-4128-A5CA-62AE890E8563}"/>
    <cellStyle name="Comma 6 4 3 4" xfId="2233" xr:uid="{00000000-0005-0000-0000-000028090000}"/>
    <cellStyle name="Comma 6 4 3 4 2" xfId="7598" xr:uid="{EF4FEF5E-3CE3-4395-90A4-B261A5B8CE7D}"/>
    <cellStyle name="Comma 6 4 3 4 2 2" xfId="18132" xr:uid="{603D65E0-520A-4723-BF51-88B6920A133C}"/>
    <cellStyle name="Comma 6 4 3 4 3" xfId="10226" xr:uid="{0D54AD9C-5CB8-4CFB-BC34-01623085C45B}"/>
    <cellStyle name="Comma 6 4 3 4 3 2" xfId="20760" xr:uid="{6DA6FB5A-F2B6-422C-9537-63657C14496F}"/>
    <cellStyle name="Comma 6 4 3 4 4" xfId="12853" xr:uid="{03031CCC-2A31-40E9-B11B-D3F8FBAC4C31}"/>
    <cellStyle name="Comma 6 4 3 4 4 2" xfId="23387" xr:uid="{CB258ECC-3A78-4235-AA90-9DDE1BAB56BC}"/>
    <cellStyle name="Comma 6 4 3 4 5" xfId="15505" xr:uid="{489EF6A2-BE96-4080-BB57-DBB2F0B00DED}"/>
    <cellStyle name="Comma 6 4 3 4 6" xfId="4965" xr:uid="{DBB1C8D3-67E0-4207-9339-7074F3063812}"/>
    <cellStyle name="Comma 6 4 3 5" xfId="7594" xr:uid="{3110E77F-02A2-40DB-8CDC-E3F45185DA2E}"/>
    <cellStyle name="Comma 6 4 3 5 2" xfId="18128" xr:uid="{DDD1CBD3-E286-40DA-9E94-D19E3754010A}"/>
    <cellStyle name="Comma 6 4 3 6" xfId="10222" xr:uid="{41B02305-DE98-4496-9F3C-ACF5B685064F}"/>
    <cellStyle name="Comma 6 4 3 6 2" xfId="20756" xr:uid="{BB6BCA4F-EB87-460E-B55F-8A5E95E9A829}"/>
    <cellStyle name="Comma 6 4 3 7" xfId="12849" xr:uid="{59B63DE1-B93A-45B0-83D2-1060C748A0B0}"/>
    <cellStyle name="Comma 6 4 3 7 2" xfId="23383" xr:uid="{7E45326D-07E5-4065-BFD1-E4175FB6DEBB}"/>
    <cellStyle name="Comma 6 4 3 8" xfId="15501" xr:uid="{42297ED6-E438-4610-AECC-BA66E7308FE7}"/>
    <cellStyle name="Comma 6 4 3 9" xfId="4961" xr:uid="{8615F18B-EC0C-4E04-920D-B37691F51199}"/>
    <cellStyle name="Comma 6 4 4" xfId="2234" xr:uid="{00000000-0005-0000-0000-000029090000}"/>
    <cellStyle name="Comma 6 4 4 2" xfId="2235" xr:uid="{00000000-0005-0000-0000-00002A090000}"/>
    <cellStyle name="Comma 6 4 4 2 2" xfId="2236" xr:uid="{00000000-0005-0000-0000-00002B090000}"/>
    <cellStyle name="Comma 6 4 4 2 2 2" xfId="7601" xr:uid="{B0FFA02C-DA07-43BF-A617-D15D19D05EB5}"/>
    <cellStyle name="Comma 6 4 4 2 2 2 2" xfId="18135" xr:uid="{1E9FB8A3-8A17-41C7-83D8-52C70DCF43A4}"/>
    <cellStyle name="Comma 6 4 4 2 2 3" xfId="10229" xr:uid="{49C519EB-B3D7-4BE9-A2AF-CA2913D25E07}"/>
    <cellStyle name="Comma 6 4 4 2 2 3 2" xfId="20763" xr:uid="{693B34FA-2346-48CA-AD00-B2B3258A332F}"/>
    <cellStyle name="Comma 6 4 4 2 2 4" xfId="12856" xr:uid="{B8B8E850-6240-4BDC-895C-567C7E602591}"/>
    <cellStyle name="Comma 6 4 4 2 2 4 2" xfId="23390" xr:uid="{1449E4F9-E3D0-483D-9845-5F9289B769A5}"/>
    <cellStyle name="Comma 6 4 4 2 2 5" xfId="15508" xr:uid="{7A599963-E877-4B4D-BDD5-B2DC8CAA6269}"/>
    <cellStyle name="Comma 6 4 4 2 2 6" xfId="4968" xr:uid="{35D69957-7C99-409D-A7B2-4904000E6FCD}"/>
    <cellStyle name="Comma 6 4 4 2 3" xfId="7600" xr:uid="{47D52C56-F483-48CB-86CC-49E95C3D861C}"/>
    <cellStyle name="Comma 6 4 4 2 3 2" xfId="18134" xr:uid="{CB522666-0EAE-45F3-9C92-71AC9B877CE4}"/>
    <cellStyle name="Comma 6 4 4 2 4" xfId="10228" xr:uid="{BCE83026-481B-4B52-8C52-984791A6805C}"/>
    <cellStyle name="Comma 6 4 4 2 4 2" xfId="20762" xr:uid="{C41A3DD9-1895-4FBD-93D5-75F3B0637311}"/>
    <cellStyle name="Comma 6 4 4 2 5" xfId="12855" xr:uid="{C447F6CD-8F5F-48AF-A78C-BDA48346326C}"/>
    <cellStyle name="Comma 6 4 4 2 5 2" xfId="23389" xr:uid="{A645BD0C-A99C-4093-BBAA-608F979D39DC}"/>
    <cellStyle name="Comma 6 4 4 2 6" xfId="15507" xr:uid="{68416447-E61E-4738-BD69-84CA442A34B5}"/>
    <cellStyle name="Comma 6 4 4 2 7" xfId="4967" xr:uid="{9F28C8E3-949A-4C21-941A-377437293FDF}"/>
    <cellStyle name="Comma 6 4 4 3" xfId="2237" xr:uid="{00000000-0005-0000-0000-00002C090000}"/>
    <cellStyle name="Comma 6 4 4 3 2" xfId="7602" xr:uid="{4E85269D-4A5D-4B65-819B-D8A9E2E37117}"/>
    <cellStyle name="Comma 6 4 4 3 2 2" xfId="18136" xr:uid="{0DF2FD6D-7CB4-403E-BE50-B88C08CB21F6}"/>
    <cellStyle name="Comma 6 4 4 3 3" xfId="10230" xr:uid="{9DE2E856-08EA-4B4A-9D0D-8EB7C9F9F972}"/>
    <cellStyle name="Comma 6 4 4 3 3 2" xfId="20764" xr:uid="{59C36EC2-7094-4E4D-B51C-CC8C6C0A0EBB}"/>
    <cellStyle name="Comma 6 4 4 3 4" xfId="12857" xr:uid="{E33A12E6-B902-4657-86BA-B1D39F8CD480}"/>
    <cellStyle name="Comma 6 4 4 3 4 2" xfId="23391" xr:uid="{C367A36C-2433-42DE-AA99-6340C2C289AD}"/>
    <cellStyle name="Comma 6 4 4 3 5" xfId="15509" xr:uid="{CA9B3A02-2990-4B80-8B36-92CC8FD06A4E}"/>
    <cellStyle name="Comma 6 4 4 3 6" xfId="4969" xr:uid="{7DC79826-A667-4FE4-9649-ABBA2E0BC409}"/>
    <cellStyle name="Comma 6 4 4 4" xfId="2238" xr:uid="{00000000-0005-0000-0000-00002D090000}"/>
    <cellStyle name="Comma 6 4 4 4 2" xfId="7603" xr:uid="{7D77C087-4B9E-4898-8E01-0D2A5A1A68F8}"/>
    <cellStyle name="Comma 6 4 4 4 2 2" xfId="18137" xr:uid="{BB88F5BA-DED4-4120-BBED-1F8869E2FFD6}"/>
    <cellStyle name="Comma 6 4 4 4 3" xfId="10231" xr:uid="{2095F085-71DA-4167-8D47-B4F144164F20}"/>
    <cellStyle name="Comma 6 4 4 4 3 2" xfId="20765" xr:uid="{35EAA980-93BE-44A2-8E50-D698A6CF9CBB}"/>
    <cellStyle name="Comma 6 4 4 4 4" xfId="12858" xr:uid="{69CC06C5-6E12-4AF3-8196-F0D510E036C5}"/>
    <cellStyle name="Comma 6 4 4 4 4 2" xfId="23392" xr:uid="{317EA830-15C1-4479-A342-96489F0DA8B5}"/>
    <cellStyle name="Comma 6 4 4 4 5" xfId="15510" xr:uid="{9D15A388-54A4-4A1D-8F5C-3392280C2717}"/>
    <cellStyle name="Comma 6 4 4 4 6" xfId="4970" xr:uid="{EB66FC5D-89D0-4C10-A643-5271DA3A2BF0}"/>
    <cellStyle name="Comma 6 4 4 5" xfId="7599" xr:uid="{378E3276-7770-403A-AACA-FDFB4249D688}"/>
    <cellStyle name="Comma 6 4 4 5 2" xfId="18133" xr:uid="{65CFE31C-4A06-46F5-9D7B-98D990D77BD8}"/>
    <cellStyle name="Comma 6 4 4 6" xfId="10227" xr:uid="{610F7192-6D1B-4728-9756-74B86B95A5AA}"/>
    <cellStyle name="Comma 6 4 4 6 2" xfId="20761" xr:uid="{EE826A60-920D-4078-A725-33B1DE8D6BF3}"/>
    <cellStyle name="Comma 6 4 4 7" xfId="12854" xr:uid="{8B7C8D53-B632-47FE-A2C5-06904CC47B0F}"/>
    <cellStyle name="Comma 6 4 4 7 2" xfId="23388" xr:uid="{5CCA9718-1585-42FA-9D5F-05D20291453E}"/>
    <cellStyle name="Comma 6 4 4 8" xfId="15506" xr:uid="{D0EF802D-14CF-45FA-824C-7EA49A74A852}"/>
    <cellStyle name="Comma 6 4 4 9" xfId="4966" xr:uid="{7645CD5A-DC31-4C0E-AA77-E3507AC1E520}"/>
    <cellStyle name="Comma 6 4 5" xfId="2239" xr:uid="{00000000-0005-0000-0000-00002E090000}"/>
    <cellStyle name="Comma 6 4 5 2" xfId="2240" xr:uid="{00000000-0005-0000-0000-00002F090000}"/>
    <cellStyle name="Comma 6 4 5 2 2" xfId="2241" xr:uid="{00000000-0005-0000-0000-000030090000}"/>
    <cellStyle name="Comma 6 4 5 2 2 2" xfId="7606" xr:uid="{A3347CCF-941B-4EF4-A519-9DCD99CFC890}"/>
    <cellStyle name="Comma 6 4 5 2 2 2 2" xfId="18140" xr:uid="{85A93354-6130-484C-912B-47EE2BBFE314}"/>
    <cellStyle name="Comma 6 4 5 2 2 3" xfId="10234" xr:uid="{1A12E0D2-E19D-4651-AF3E-A2ABAAE757D4}"/>
    <cellStyle name="Comma 6 4 5 2 2 3 2" xfId="20768" xr:uid="{8F47C833-E9F5-4748-8B88-6CB15B041FFA}"/>
    <cellStyle name="Comma 6 4 5 2 2 4" xfId="12861" xr:uid="{12C6084A-791A-4517-89F1-4D2136CDC78F}"/>
    <cellStyle name="Comma 6 4 5 2 2 4 2" xfId="23395" xr:uid="{9D29DD54-E953-4EB6-B734-252FEB3D187A}"/>
    <cellStyle name="Comma 6 4 5 2 2 5" xfId="15513" xr:uid="{BF1EC3D1-080F-4F38-8D56-2441C85E774C}"/>
    <cellStyle name="Comma 6 4 5 2 2 6" xfId="4973" xr:uid="{7365CB02-1B3B-400F-87BB-3806DCBF276D}"/>
    <cellStyle name="Comma 6 4 5 2 3" xfId="7605" xr:uid="{372051BC-C5C8-43F3-A2CE-F1D768E40A03}"/>
    <cellStyle name="Comma 6 4 5 2 3 2" xfId="18139" xr:uid="{55A81D60-9004-45BD-8F92-8DFF906F3254}"/>
    <cellStyle name="Comma 6 4 5 2 4" xfId="10233" xr:uid="{5FF00712-D123-453C-A2F0-6E67858C2226}"/>
    <cellStyle name="Comma 6 4 5 2 4 2" xfId="20767" xr:uid="{D87893F4-38CF-46AD-B18A-E20DB49973FF}"/>
    <cellStyle name="Comma 6 4 5 2 5" xfId="12860" xr:uid="{CC3AD502-12E2-4DF9-BBFB-FD15997A27DE}"/>
    <cellStyle name="Comma 6 4 5 2 5 2" xfId="23394" xr:uid="{E2CF29BE-61C7-48BE-BE70-4F9B8694164C}"/>
    <cellStyle name="Comma 6 4 5 2 6" xfId="15512" xr:uid="{2D70A072-A217-449E-AAE7-67B0B9E4BAC5}"/>
    <cellStyle name="Comma 6 4 5 2 7" xfId="4972" xr:uid="{47771DBC-2A3C-482F-B956-77423078EE68}"/>
    <cellStyle name="Comma 6 4 5 3" xfId="2242" xr:uid="{00000000-0005-0000-0000-000031090000}"/>
    <cellStyle name="Comma 6 4 5 3 2" xfId="7607" xr:uid="{045AB265-5615-41E3-986C-6505B45B9A4D}"/>
    <cellStyle name="Comma 6 4 5 3 2 2" xfId="18141" xr:uid="{B9B17143-9098-4EE8-B1D3-1C74D31E2A27}"/>
    <cellStyle name="Comma 6 4 5 3 3" xfId="10235" xr:uid="{21C6C268-AE80-44B8-82C5-6B850352B92A}"/>
    <cellStyle name="Comma 6 4 5 3 3 2" xfId="20769" xr:uid="{0F83EEB7-C319-477C-ABD6-5C75963D1799}"/>
    <cellStyle name="Comma 6 4 5 3 4" xfId="12862" xr:uid="{DDDD8463-74CB-4DDA-A7F9-E1A7A8BB92C9}"/>
    <cellStyle name="Comma 6 4 5 3 4 2" xfId="23396" xr:uid="{5719104B-FB66-4D74-92D4-757325E574FA}"/>
    <cellStyle name="Comma 6 4 5 3 5" xfId="15514" xr:uid="{CC48A170-7C2D-44DF-95AF-601A5084118D}"/>
    <cellStyle name="Comma 6 4 5 3 6" xfId="4974" xr:uid="{9F81C85D-BAD9-4AD9-AC08-59BCDBC81F5C}"/>
    <cellStyle name="Comma 6 4 5 4" xfId="2243" xr:uid="{00000000-0005-0000-0000-000032090000}"/>
    <cellStyle name="Comma 6 4 5 4 2" xfId="7608" xr:uid="{0BC60D76-53CA-4BF2-879A-8E8C0974436F}"/>
    <cellStyle name="Comma 6 4 5 4 2 2" xfId="18142" xr:uid="{09704C7C-76D4-48FC-83D6-4D2A66803DD5}"/>
    <cellStyle name="Comma 6 4 5 4 3" xfId="10236" xr:uid="{E9F08A3E-48EA-4697-A014-8BDFCEAA6002}"/>
    <cellStyle name="Comma 6 4 5 4 3 2" xfId="20770" xr:uid="{7B86A32B-FA36-4E2E-8D1E-63EF947C2D66}"/>
    <cellStyle name="Comma 6 4 5 4 4" xfId="12863" xr:uid="{B40BDC07-74BF-45DC-98C5-4D93D0310C7C}"/>
    <cellStyle name="Comma 6 4 5 4 4 2" xfId="23397" xr:uid="{4AFF7EE4-AB26-4FFD-B85A-8F5A1ADF7CE9}"/>
    <cellStyle name="Comma 6 4 5 4 5" xfId="15515" xr:uid="{2B9881A4-A8CA-43F9-98C3-3511B61085F3}"/>
    <cellStyle name="Comma 6 4 5 4 6" xfId="4975" xr:uid="{4746CF0D-CEC7-4496-9E4C-A38D40C8E9F1}"/>
    <cellStyle name="Comma 6 4 5 5" xfId="7604" xr:uid="{5E39B395-8DDB-4C7B-A589-93FFEBE43298}"/>
    <cellStyle name="Comma 6 4 5 5 2" xfId="18138" xr:uid="{8AE15473-1207-4EAC-9B60-20B6C78F1B98}"/>
    <cellStyle name="Comma 6 4 5 6" xfId="10232" xr:uid="{30C44949-2108-4021-A524-49F9596A014C}"/>
    <cellStyle name="Comma 6 4 5 6 2" xfId="20766" xr:uid="{8DDE4C0A-B02F-4B40-B1AC-BA7D903F6628}"/>
    <cellStyle name="Comma 6 4 5 7" xfId="12859" xr:uid="{2E25784D-F6E2-4BD8-A4F2-DC330E01BD90}"/>
    <cellStyle name="Comma 6 4 5 7 2" xfId="23393" xr:uid="{30D82769-00CB-43D3-84AA-92FF3F3A4456}"/>
    <cellStyle name="Comma 6 4 5 8" xfId="15511" xr:uid="{FD90405B-792F-48DA-A255-4ED576EC5EE3}"/>
    <cellStyle name="Comma 6 4 5 9" xfId="4971" xr:uid="{ECDFA83B-3705-4382-A19A-2DAC9C8848DE}"/>
    <cellStyle name="Comma 6 4 6" xfId="2244" xr:uid="{00000000-0005-0000-0000-000033090000}"/>
    <cellStyle name="Comma 6 4 6 2" xfId="2245" xr:uid="{00000000-0005-0000-0000-000034090000}"/>
    <cellStyle name="Comma 6 4 6 2 2" xfId="2246" xr:uid="{00000000-0005-0000-0000-000035090000}"/>
    <cellStyle name="Comma 6 4 6 2 2 2" xfId="7611" xr:uid="{7AD96EA7-1615-40F0-AA2C-1FC52D94A801}"/>
    <cellStyle name="Comma 6 4 6 2 2 2 2" xfId="18145" xr:uid="{22F5AC25-979D-4961-9574-D837DE3E22F1}"/>
    <cellStyle name="Comma 6 4 6 2 2 3" xfId="10239" xr:uid="{5C1400C3-103C-4044-A2DB-D28A0D02FF67}"/>
    <cellStyle name="Comma 6 4 6 2 2 3 2" xfId="20773" xr:uid="{4C569556-A71D-4F40-B398-BA22A120F292}"/>
    <cellStyle name="Comma 6 4 6 2 2 4" xfId="12866" xr:uid="{6C670397-F41E-4F71-A35A-9F917ADEB2E2}"/>
    <cellStyle name="Comma 6 4 6 2 2 4 2" xfId="23400" xr:uid="{DC255E12-B15C-4EFE-96B3-704DF26F8CEE}"/>
    <cellStyle name="Comma 6 4 6 2 2 5" xfId="15518" xr:uid="{BAF6DE52-F094-41C8-965D-9375FD70B4F3}"/>
    <cellStyle name="Comma 6 4 6 2 2 6" xfId="4978" xr:uid="{6CBD1FBA-17A2-4B61-A943-16E91B073168}"/>
    <cellStyle name="Comma 6 4 6 2 3" xfId="7610" xr:uid="{2E442BD0-27A1-4026-9BF3-E08A10D31841}"/>
    <cellStyle name="Comma 6 4 6 2 3 2" xfId="18144" xr:uid="{2004D702-7697-479B-9DD9-A4A34E9C6FF2}"/>
    <cellStyle name="Comma 6 4 6 2 4" xfId="10238" xr:uid="{E5BABCB8-5936-420E-80E5-282B4E8495BC}"/>
    <cellStyle name="Comma 6 4 6 2 4 2" xfId="20772" xr:uid="{BB08B142-145C-4CA4-AAB1-AD722E485F62}"/>
    <cellStyle name="Comma 6 4 6 2 5" xfId="12865" xr:uid="{D5609210-92F3-48D1-851C-3964EF4F8D12}"/>
    <cellStyle name="Comma 6 4 6 2 5 2" xfId="23399" xr:uid="{1EE5D664-E067-4A29-8AC9-4DED27345175}"/>
    <cellStyle name="Comma 6 4 6 2 6" xfId="15517" xr:uid="{0235575C-438C-4AB2-BBA6-F8B11213BC2C}"/>
    <cellStyle name="Comma 6 4 6 2 7" xfId="4977" xr:uid="{A715B22C-1970-4084-B8E3-7A2A0E5B6356}"/>
    <cellStyle name="Comma 6 4 6 3" xfId="2247" xr:uid="{00000000-0005-0000-0000-000036090000}"/>
    <cellStyle name="Comma 6 4 6 3 2" xfId="7612" xr:uid="{2B401C7E-5A5A-4BCF-9690-54BB47CAADEA}"/>
    <cellStyle name="Comma 6 4 6 3 2 2" xfId="18146" xr:uid="{4FAA3C00-A22A-4B27-9D71-3B9D040C535F}"/>
    <cellStyle name="Comma 6 4 6 3 3" xfId="10240" xr:uid="{3DD40F9E-9871-481A-9D46-3827AFCEAC6F}"/>
    <cellStyle name="Comma 6 4 6 3 3 2" xfId="20774" xr:uid="{1191FC91-25FA-4B67-905A-A59E2B305666}"/>
    <cellStyle name="Comma 6 4 6 3 4" xfId="12867" xr:uid="{1F5F88A9-6A94-43C0-A462-AF81BCC9E51F}"/>
    <cellStyle name="Comma 6 4 6 3 4 2" xfId="23401" xr:uid="{AFB6EE50-405B-4F43-B0CD-A744A9FA54CC}"/>
    <cellStyle name="Comma 6 4 6 3 5" xfId="15519" xr:uid="{E7EB92FB-9ED9-48AF-BBE3-5539C6D94A69}"/>
    <cellStyle name="Comma 6 4 6 3 6" xfId="4979" xr:uid="{BB03336A-4C9E-4FDF-BF9F-1896B7CEC117}"/>
    <cellStyle name="Comma 6 4 6 4" xfId="2248" xr:uid="{00000000-0005-0000-0000-000037090000}"/>
    <cellStyle name="Comma 6 4 6 4 2" xfId="7613" xr:uid="{B157DB51-4617-4EBF-A08D-AA72C8290FB6}"/>
    <cellStyle name="Comma 6 4 6 4 2 2" xfId="18147" xr:uid="{61E399C9-6124-4C98-9D34-B229B7A33FA8}"/>
    <cellStyle name="Comma 6 4 6 4 3" xfId="10241" xr:uid="{0DF67B7A-20C6-452D-8DE8-7949BD34E70B}"/>
    <cellStyle name="Comma 6 4 6 4 3 2" xfId="20775" xr:uid="{FF23D4CF-E9CA-481D-BEDA-C72E43986226}"/>
    <cellStyle name="Comma 6 4 6 4 4" xfId="12868" xr:uid="{AC67ABB2-6D2C-4A31-AF07-68B779B8A490}"/>
    <cellStyle name="Comma 6 4 6 4 4 2" xfId="23402" xr:uid="{3A520E3E-7E96-4769-A1D1-03CA29D953B3}"/>
    <cellStyle name="Comma 6 4 6 4 5" xfId="15520" xr:uid="{42D833B2-EDD4-42FA-B6A6-E88BE18D0172}"/>
    <cellStyle name="Comma 6 4 6 4 6" xfId="4980" xr:uid="{A0F47F91-7C6A-404B-AFD2-D26143A0FA18}"/>
    <cellStyle name="Comma 6 4 6 5" xfId="7609" xr:uid="{CA1740A9-7737-4AA9-8DBB-5E9574FD702B}"/>
    <cellStyle name="Comma 6 4 6 5 2" xfId="18143" xr:uid="{71D73CA1-73E7-4CAC-A788-4F77E067CA77}"/>
    <cellStyle name="Comma 6 4 6 6" xfId="10237" xr:uid="{CFEA1C83-226C-43CB-8388-598947985A59}"/>
    <cellStyle name="Comma 6 4 6 6 2" xfId="20771" xr:uid="{5A1ACC4B-A530-4692-A63C-4268CBB71621}"/>
    <cellStyle name="Comma 6 4 6 7" xfId="12864" xr:uid="{3566F397-02B8-45A8-AD0B-D6D2647F6099}"/>
    <cellStyle name="Comma 6 4 6 7 2" xfId="23398" xr:uid="{1920CBD1-A2A7-4936-B3B7-E2A580B32659}"/>
    <cellStyle name="Comma 6 4 6 8" xfId="15516" xr:uid="{2CA2D73F-9DAC-4D39-94C2-8087757114A0}"/>
    <cellStyle name="Comma 6 4 6 9" xfId="4976" xr:uid="{7CABD0C8-1B10-454F-BF4D-AD77B9CF3A5F}"/>
    <cellStyle name="Comma 6 4 7" xfId="2249" xr:uid="{00000000-0005-0000-0000-000038090000}"/>
    <cellStyle name="Comma 6 4 7 2" xfId="2250" xr:uid="{00000000-0005-0000-0000-000039090000}"/>
    <cellStyle name="Comma 6 4 7 2 2" xfId="7615" xr:uid="{8223A652-DAA5-4AC2-823B-AC768046E8E7}"/>
    <cellStyle name="Comma 6 4 7 2 2 2" xfId="18149" xr:uid="{4CE7BA26-5CDB-4260-93A2-C2F0F4C42CA7}"/>
    <cellStyle name="Comma 6 4 7 2 3" xfId="10243" xr:uid="{BD0862D0-110E-44A5-A3C3-EA42E794F01D}"/>
    <cellStyle name="Comma 6 4 7 2 3 2" xfId="20777" xr:uid="{268CE9EB-8731-442E-81C2-4E599F0379E8}"/>
    <cellStyle name="Comma 6 4 7 2 4" xfId="12870" xr:uid="{24D3D38F-E6F7-47E2-9C46-A58FD2B839F6}"/>
    <cellStyle name="Comma 6 4 7 2 4 2" xfId="23404" xr:uid="{98897170-8E27-489B-9068-F5D3A7FF546B}"/>
    <cellStyle name="Comma 6 4 7 2 5" xfId="15522" xr:uid="{EBA59F80-DC7B-455C-A63C-C9065AB9E541}"/>
    <cellStyle name="Comma 6 4 7 2 6" xfId="4982" xr:uid="{7A856B3A-EEE1-43C4-A9C3-4F167791DEBE}"/>
    <cellStyle name="Comma 6 4 7 3" xfId="2251" xr:uid="{00000000-0005-0000-0000-00003A090000}"/>
    <cellStyle name="Comma 6 4 7 3 2" xfId="7616" xr:uid="{5A3BC6E1-B8AB-49CF-A5AD-EE1474A63906}"/>
    <cellStyle name="Comma 6 4 7 3 2 2" xfId="18150" xr:uid="{B5D485E2-A5D5-4C62-86FE-6B20FE6058D8}"/>
    <cellStyle name="Comma 6 4 7 3 3" xfId="10244" xr:uid="{1CF42ADC-5AE4-4BC0-B240-3ADA93B516DC}"/>
    <cellStyle name="Comma 6 4 7 3 3 2" xfId="20778" xr:uid="{E3CF2508-06E8-442E-B5CF-FF2F3A8B8C50}"/>
    <cellStyle name="Comma 6 4 7 3 4" xfId="12871" xr:uid="{B1D75DCE-BBAE-479E-ADB1-2D3CC732FE57}"/>
    <cellStyle name="Comma 6 4 7 3 4 2" xfId="23405" xr:uid="{4EA2A217-F996-4983-814D-DD1DF6F5DA07}"/>
    <cellStyle name="Comma 6 4 7 3 5" xfId="15523" xr:uid="{291738C2-F2E7-4819-A5A0-7E9ED114B699}"/>
    <cellStyle name="Comma 6 4 7 3 6" xfId="4983" xr:uid="{7846FE38-EC09-4823-B442-0E9E18E382E9}"/>
    <cellStyle name="Comma 6 4 7 4" xfId="7614" xr:uid="{F9E4B11B-4F12-47B8-A121-8693E09CB61B}"/>
    <cellStyle name="Comma 6 4 7 4 2" xfId="18148" xr:uid="{64019144-3B3D-4428-B411-7FB7E6561F2B}"/>
    <cellStyle name="Comma 6 4 7 5" xfId="10242" xr:uid="{D22E5AE9-73E9-4F5C-9255-7C11660503F2}"/>
    <cellStyle name="Comma 6 4 7 5 2" xfId="20776" xr:uid="{75E9F9E8-371C-413A-BABA-A98A99C9E430}"/>
    <cellStyle name="Comma 6 4 7 6" xfId="12869" xr:uid="{B0B3EE5C-F453-4EEF-9D4D-5CAAC5FEB66E}"/>
    <cellStyle name="Comma 6 4 7 6 2" xfId="23403" xr:uid="{C07E115A-FBFA-4312-AED2-DB878600B0DA}"/>
    <cellStyle name="Comma 6 4 7 7" xfId="15521" xr:uid="{ABAD349E-1F98-40E7-B49C-6E303C955211}"/>
    <cellStyle name="Comma 6 4 7 8" xfId="4981" xr:uid="{50226C90-A21C-43E3-A29F-47E8AEE30E7A}"/>
    <cellStyle name="Comma 6 4 8" xfId="2252" xr:uid="{00000000-0005-0000-0000-00003B090000}"/>
    <cellStyle name="Comma 6 4 8 2" xfId="2253" xr:uid="{00000000-0005-0000-0000-00003C090000}"/>
    <cellStyle name="Comma 6 4 8 2 2" xfId="7618" xr:uid="{A49C0835-9E76-4308-9C7A-108BF6B0062C}"/>
    <cellStyle name="Comma 6 4 8 2 2 2" xfId="18152" xr:uid="{DE9F826B-1BA9-4349-8340-F010D86EA037}"/>
    <cellStyle name="Comma 6 4 8 2 3" xfId="10246" xr:uid="{B7B93ED1-2EA6-426C-8FF7-5ADDEAFC5D77}"/>
    <cellStyle name="Comma 6 4 8 2 3 2" xfId="20780" xr:uid="{D287205A-579C-4DBC-9A52-6BF50BE3E108}"/>
    <cellStyle name="Comma 6 4 8 2 4" xfId="12873" xr:uid="{5F7ABF1A-AD3C-43FA-8560-FD9C0FB0D32C}"/>
    <cellStyle name="Comma 6 4 8 2 4 2" xfId="23407" xr:uid="{138BAEE0-EFE0-44E9-8F1C-A6DAC10458AF}"/>
    <cellStyle name="Comma 6 4 8 2 5" xfId="15525" xr:uid="{C70A097C-0401-40C5-9F06-21D73B7DCC11}"/>
    <cellStyle name="Comma 6 4 8 2 6" xfId="4985" xr:uid="{1B79D673-3A91-417A-A005-F89A9380AE98}"/>
    <cellStyle name="Comma 6 4 8 3" xfId="7617" xr:uid="{1BBBC181-6E02-4CAD-91CC-2ACDF62C9D96}"/>
    <cellStyle name="Comma 6 4 8 3 2" xfId="18151" xr:uid="{700A2D80-D95B-40F6-95B9-50005101B9D4}"/>
    <cellStyle name="Comma 6 4 8 4" xfId="10245" xr:uid="{7229154F-03D7-47F2-B590-05F1A6034D70}"/>
    <cellStyle name="Comma 6 4 8 4 2" xfId="20779" xr:uid="{B3C6AD6C-3AF5-40AF-8BE4-09D7CBAFC42E}"/>
    <cellStyle name="Comma 6 4 8 5" xfId="12872" xr:uid="{5AF43308-E00D-417F-8113-A90B412F1F4F}"/>
    <cellStyle name="Comma 6 4 8 5 2" xfId="23406" xr:uid="{5D59BCFB-4F46-4C14-90AB-09A7558DB49E}"/>
    <cellStyle name="Comma 6 4 8 6" xfId="15524" xr:uid="{D830CF12-4E83-4913-86C2-B6BC6D5C297A}"/>
    <cellStyle name="Comma 6 4 8 7" xfId="4984" xr:uid="{F366A772-F87D-48A7-9D42-73B8255E1E1E}"/>
    <cellStyle name="Comma 6 4 9" xfId="2254" xr:uid="{00000000-0005-0000-0000-00003D090000}"/>
    <cellStyle name="Comma 6 4 9 2" xfId="7619" xr:uid="{AC6684F3-D30C-4065-82BF-80BF47A6408F}"/>
    <cellStyle name="Comma 6 4 9 2 2" xfId="18153" xr:uid="{B95CB980-C8A1-4309-BE5F-8AFA9FDB2C90}"/>
    <cellStyle name="Comma 6 4 9 3" xfId="10247" xr:uid="{0A3C434C-DFE8-4BB1-890F-87D2DC89FA86}"/>
    <cellStyle name="Comma 6 4 9 3 2" xfId="20781" xr:uid="{5EA642C7-06E6-4E67-96B4-584E9E4C8A75}"/>
    <cellStyle name="Comma 6 4 9 4" xfId="12874" xr:uid="{332BA098-8634-40F0-94C1-9CDFCF4E4151}"/>
    <cellStyle name="Comma 6 4 9 4 2" xfId="23408" xr:uid="{79B7994A-24F6-4436-B6D4-158EA3F75DC2}"/>
    <cellStyle name="Comma 6 4 9 5" xfId="15526" xr:uid="{AE6C7607-CF2D-4A31-8FDF-2C111120655A}"/>
    <cellStyle name="Comma 6 4 9 6" xfId="4986" xr:uid="{7D17D130-B69D-41AF-AA61-4C7014939410}"/>
    <cellStyle name="Comma 6 5" xfId="2255" xr:uid="{00000000-0005-0000-0000-00003E090000}"/>
    <cellStyle name="Comma 6 5 10" xfId="7620" xr:uid="{ACA3DEDF-FB64-41C9-ADE1-A171CB7BFF4A}"/>
    <cellStyle name="Comma 6 5 10 2" xfId="18154" xr:uid="{33BCE2F4-2C2C-4821-8213-08DA2139B73F}"/>
    <cellStyle name="Comma 6 5 11" xfId="10248" xr:uid="{83BACD6F-C7F1-4E46-BFC9-7AAB9240E2E4}"/>
    <cellStyle name="Comma 6 5 11 2" xfId="20782" xr:uid="{451C3E27-8A2D-4E2A-BAB8-8DDD4AFAC4FF}"/>
    <cellStyle name="Comma 6 5 12" xfId="12875" xr:uid="{259DC138-4AFC-46C6-9B8E-6233B129DC67}"/>
    <cellStyle name="Comma 6 5 12 2" xfId="23409" xr:uid="{02300698-69D4-471D-AE07-1A189B563B8D}"/>
    <cellStyle name="Comma 6 5 13" xfId="15527" xr:uid="{3832BAEF-23D3-4AFD-A2DA-75535AFE65F4}"/>
    <cellStyle name="Comma 6 5 14" xfId="4987" xr:uid="{E82BA903-A538-4B62-A83A-5EA20B5175C3}"/>
    <cellStyle name="Comma 6 5 2" xfId="2256" xr:uid="{00000000-0005-0000-0000-00003F090000}"/>
    <cellStyle name="Comma 6 5 2 2" xfId="2257" xr:uid="{00000000-0005-0000-0000-000040090000}"/>
    <cellStyle name="Comma 6 5 2 2 2" xfId="2258" xr:uid="{00000000-0005-0000-0000-000041090000}"/>
    <cellStyle name="Comma 6 5 2 2 2 2" xfId="7623" xr:uid="{554C7D7E-81F1-457C-91DC-F9A43634C487}"/>
    <cellStyle name="Comma 6 5 2 2 2 2 2" xfId="18157" xr:uid="{47A7F562-27EF-41E8-8692-4AD822AF8CAE}"/>
    <cellStyle name="Comma 6 5 2 2 2 3" xfId="10251" xr:uid="{C6E73ABB-61C5-4AA0-A400-931DEC7AE799}"/>
    <cellStyle name="Comma 6 5 2 2 2 3 2" xfId="20785" xr:uid="{2FAD005B-CC08-4075-A18A-DDF3643414D2}"/>
    <cellStyle name="Comma 6 5 2 2 2 4" xfId="12878" xr:uid="{953971CE-8FB4-45B1-9EB7-2522CC5FA7C7}"/>
    <cellStyle name="Comma 6 5 2 2 2 4 2" xfId="23412" xr:uid="{C0438A31-FDD4-4AE7-8F24-EAFD879ED095}"/>
    <cellStyle name="Comma 6 5 2 2 2 5" xfId="15530" xr:uid="{35B33D45-1C6F-40D3-8D22-1E4E0BA1CB9E}"/>
    <cellStyle name="Comma 6 5 2 2 2 6" xfId="4990" xr:uid="{EE43A295-CAE5-4906-9883-8249ABEACD98}"/>
    <cellStyle name="Comma 6 5 2 2 3" xfId="7622" xr:uid="{966DBF1C-68B5-4DA8-B607-8118A2252A8E}"/>
    <cellStyle name="Comma 6 5 2 2 3 2" xfId="18156" xr:uid="{D62F9469-E1C8-4419-AE57-B3165890A98F}"/>
    <cellStyle name="Comma 6 5 2 2 4" xfId="10250" xr:uid="{0916DCC3-A5C3-465D-895B-7483DCDCE2EA}"/>
    <cellStyle name="Comma 6 5 2 2 4 2" xfId="20784" xr:uid="{FB7F9CFF-C5AD-4DB6-A5CF-F5B926087BB4}"/>
    <cellStyle name="Comma 6 5 2 2 5" xfId="12877" xr:uid="{B96D0CAA-25B5-4C9F-9FA5-8001DBF153B9}"/>
    <cellStyle name="Comma 6 5 2 2 5 2" xfId="23411" xr:uid="{5C414E6F-035B-4C6C-ACFA-1D79CA3162A0}"/>
    <cellStyle name="Comma 6 5 2 2 6" xfId="15529" xr:uid="{BF881E80-9016-4E13-BD54-BCAD4760B819}"/>
    <cellStyle name="Comma 6 5 2 2 7" xfId="4989" xr:uid="{1172C81F-F50C-4936-9D35-7E0831E84789}"/>
    <cellStyle name="Comma 6 5 2 3" xfId="2259" xr:uid="{00000000-0005-0000-0000-000042090000}"/>
    <cellStyle name="Comma 6 5 2 3 2" xfId="7624" xr:uid="{218BFFD4-7BA0-4F3B-8748-40F8AACEA159}"/>
    <cellStyle name="Comma 6 5 2 3 2 2" xfId="18158" xr:uid="{36516B8F-C614-4B1D-9FDB-80F937C8C9CF}"/>
    <cellStyle name="Comma 6 5 2 3 3" xfId="10252" xr:uid="{74A1354C-BFBD-4DF6-927D-C55FD7DA36D7}"/>
    <cellStyle name="Comma 6 5 2 3 3 2" xfId="20786" xr:uid="{200FB150-4385-4F23-9003-3B3C00EA5D28}"/>
    <cellStyle name="Comma 6 5 2 3 4" xfId="12879" xr:uid="{7EDB575E-1054-45D7-887C-E2FEAC8697FF}"/>
    <cellStyle name="Comma 6 5 2 3 4 2" xfId="23413" xr:uid="{C6E703BD-FD7C-4AE0-8BD8-83FAB9845254}"/>
    <cellStyle name="Comma 6 5 2 3 5" xfId="15531" xr:uid="{22354C78-5513-4B44-9ED9-80869F4F6190}"/>
    <cellStyle name="Comma 6 5 2 3 6" xfId="4991" xr:uid="{8BDEF4DD-F02C-457B-AE84-6C0612165090}"/>
    <cellStyle name="Comma 6 5 2 4" xfId="2260" xr:uid="{00000000-0005-0000-0000-000043090000}"/>
    <cellStyle name="Comma 6 5 2 4 2" xfId="7625" xr:uid="{B28B6AB8-09CF-42C6-ABB5-76D732A4FE5E}"/>
    <cellStyle name="Comma 6 5 2 4 2 2" xfId="18159" xr:uid="{5CBD3039-5E34-444A-94BF-4AEE25899380}"/>
    <cellStyle name="Comma 6 5 2 4 3" xfId="10253" xr:uid="{13799B60-4DCE-4BDD-A6BC-D5C93D34F451}"/>
    <cellStyle name="Comma 6 5 2 4 3 2" xfId="20787" xr:uid="{2B980D9C-5980-42C5-AC56-FFAD0AA52201}"/>
    <cellStyle name="Comma 6 5 2 4 4" xfId="12880" xr:uid="{0BE38FA9-7535-491E-83B1-BB4A8B06D09F}"/>
    <cellStyle name="Comma 6 5 2 4 4 2" xfId="23414" xr:uid="{43D89D9B-4837-4F81-9C69-68B02E1B6C03}"/>
    <cellStyle name="Comma 6 5 2 4 5" xfId="15532" xr:uid="{F136B8F1-9534-478B-9B10-7F967B50D76C}"/>
    <cellStyle name="Comma 6 5 2 4 6" xfId="4992" xr:uid="{0DB635D5-EE09-4A22-B580-B1D7C04477C1}"/>
    <cellStyle name="Comma 6 5 2 5" xfId="7621" xr:uid="{C62D6020-E6E3-48B6-9E9B-A1AB524FF7CB}"/>
    <cellStyle name="Comma 6 5 2 5 2" xfId="18155" xr:uid="{5D6115C0-B340-457D-822D-1378E1EE6329}"/>
    <cellStyle name="Comma 6 5 2 6" xfId="10249" xr:uid="{279120FC-2948-4F10-A48E-C34115E706E7}"/>
    <cellStyle name="Comma 6 5 2 6 2" xfId="20783" xr:uid="{3969A7FC-BDEB-4D63-B27D-024A1694204D}"/>
    <cellStyle name="Comma 6 5 2 7" xfId="12876" xr:uid="{EA5D0329-122F-420E-8523-70AEED343BE2}"/>
    <cellStyle name="Comma 6 5 2 7 2" xfId="23410" xr:uid="{449B218E-4F8A-4ACA-AE99-4FCF96810EB1}"/>
    <cellStyle name="Comma 6 5 2 8" xfId="15528" xr:uid="{E2437B7B-8D2E-4F2B-92DB-EFA3517BA900}"/>
    <cellStyle name="Comma 6 5 2 9" xfId="4988" xr:uid="{584AD3A0-2195-46BA-B1F5-5ED6456BC81F}"/>
    <cellStyle name="Comma 6 5 3" xfId="2261" xr:uid="{00000000-0005-0000-0000-000044090000}"/>
    <cellStyle name="Comma 6 5 3 2" xfId="2262" xr:uid="{00000000-0005-0000-0000-000045090000}"/>
    <cellStyle name="Comma 6 5 3 2 2" xfId="2263" xr:uid="{00000000-0005-0000-0000-000046090000}"/>
    <cellStyle name="Comma 6 5 3 2 2 2" xfId="7628" xr:uid="{80785E88-EA90-484A-B60F-9325FF8400EF}"/>
    <cellStyle name="Comma 6 5 3 2 2 2 2" xfId="18162" xr:uid="{1C31DB86-A476-482C-B029-5BF2A337AD44}"/>
    <cellStyle name="Comma 6 5 3 2 2 3" xfId="10256" xr:uid="{8D5E84D3-CB54-4382-B07B-0A78B51F0592}"/>
    <cellStyle name="Comma 6 5 3 2 2 3 2" xfId="20790" xr:uid="{3838E4E3-195C-487F-A8C5-48260CE1DD2F}"/>
    <cellStyle name="Comma 6 5 3 2 2 4" xfId="12883" xr:uid="{C61D07F8-CC77-4814-8723-95236CF84C8E}"/>
    <cellStyle name="Comma 6 5 3 2 2 4 2" xfId="23417" xr:uid="{482837B2-B6A0-42C7-BDE1-31F6CBE10C37}"/>
    <cellStyle name="Comma 6 5 3 2 2 5" xfId="15535" xr:uid="{0DF4BA7B-2E9E-4ED5-95F9-B490FF2FB70D}"/>
    <cellStyle name="Comma 6 5 3 2 2 6" xfId="4995" xr:uid="{426B7BDD-47BE-434D-B216-F8347871FA15}"/>
    <cellStyle name="Comma 6 5 3 2 3" xfId="7627" xr:uid="{05972F35-06CC-4F1E-81D5-A1D9466D9AF8}"/>
    <cellStyle name="Comma 6 5 3 2 3 2" xfId="18161" xr:uid="{1E610950-0720-4BD4-8A5C-4EC8A4F9481D}"/>
    <cellStyle name="Comma 6 5 3 2 4" xfId="10255" xr:uid="{1D130624-3788-4AD8-BE96-AFA6CC51E694}"/>
    <cellStyle name="Comma 6 5 3 2 4 2" xfId="20789" xr:uid="{DCF6163B-1284-466F-A147-03825ED1B882}"/>
    <cellStyle name="Comma 6 5 3 2 5" xfId="12882" xr:uid="{BF8D3C7B-6EFF-48AF-8A92-92FB6CD83D14}"/>
    <cellStyle name="Comma 6 5 3 2 5 2" xfId="23416" xr:uid="{D5ED4CAB-D25A-4AB0-A9CC-7C173E1D7D7F}"/>
    <cellStyle name="Comma 6 5 3 2 6" xfId="15534" xr:uid="{8BC5452F-C5A7-42D0-B717-45C4CE5C255D}"/>
    <cellStyle name="Comma 6 5 3 2 7" xfId="4994" xr:uid="{F468F408-C598-4FB1-83EF-6FC47E7F5CF4}"/>
    <cellStyle name="Comma 6 5 3 3" xfId="2264" xr:uid="{00000000-0005-0000-0000-000047090000}"/>
    <cellStyle name="Comma 6 5 3 3 2" xfId="7629" xr:uid="{43686F83-CF3F-4809-8BF5-81BCF6694C60}"/>
    <cellStyle name="Comma 6 5 3 3 2 2" xfId="18163" xr:uid="{E6292443-916B-430F-B59B-E45BA52B1F59}"/>
    <cellStyle name="Comma 6 5 3 3 3" xfId="10257" xr:uid="{BF6FFD6C-CE8A-4B2B-81AF-E079B07720B2}"/>
    <cellStyle name="Comma 6 5 3 3 3 2" xfId="20791" xr:uid="{52E66DCA-0954-4091-9E10-26E8A5B6F4F4}"/>
    <cellStyle name="Comma 6 5 3 3 4" xfId="12884" xr:uid="{0FDCA53B-8468-4D0C-AEED-C01CB6C77B0E}"/>
    <cellStyle name="Comma 6 5 3 3 4 2" xfId="23418" xr:uid="{1EDD6A38-D893-436F-963B-E10FDACDDF2F}"/>
    <cellStyle name="Comma 6 5 3 3 5" xfId="15536" xr:uid="{1F398D91-E289-42FC-A7B3-EB8102028CA6}"/>
    <cellStyle name="Comma 6 5 3 3 6" xfId="4996" xr:uid="{9433CFFF-8621-4AC8-B9E9-70DA57B87E43}"/>
    <cellStyle name="Comma 6 5 3 4" xfId="2265" xr:uid="{00000000-0005-0000-0000-000048090000}"/>
    <cellStyle name="Comma 6 5 3 4 2" xfId="7630" xr:uid="{26FE512B-E0F5-4C65-B941-82CE7F951553}"/>
    <cellStyle name="Comma 6 5 3 4 2 2" xfId="18164" xr:uid="{33A35A24-0C53-47F9-8CD5-C8A5B79A6FA2}"/>
    <cellStyle name="Comma 6 5 3 4 3" xfId="10258" xr:uid="{9F77DCCB-8C94-4CBE-A400-EFF21F33791C}"/>
    <cellStyle name="Comma 6 5 3 4 3 2" xfId="20792" xr:uid="{E1046A5E-FC22-40F4-A2BF-C4E086BCC230}"/>
    <cellStyle name="Comma 6 5 3 4 4" xfId="12885" xr:uid="{8805A451-F2E3-41F7-8A81-5570915D0D5A}"/>
    <cellStyle name="Comma 6 5 3 4 4 2" xfId="23419" xr:uid="{336244F2-D510-4214-98A0-7D04A936710A}"/>
    <cellStyle name="Comma 6 5 3 4 5" xfId="15537" xr:uid="{6FD5C54D-838A-4C56-9792-4EFCE6902BED}"/>
    <cellStyle name="Comma 6 5 3 4 6" xfId="4997" xr:uid="{0756D07C-9E8A-45AF-B3C3-F0C94FB10F23}"/>
    <cellStyle name="Comma 6 5 3 5" xfId="7626" xr:uid="{FC624F63-8B36-4A7E-8382-12480E138B1D}"/>
    <cellStyle name="Comma 6 5 3 5 2" xfId="18160" xr:uid="{07D9AA84-EDCA-441B-AC39-609F82CCEDCB}"/>
    <cellStyle name="Comma 6 5 3 6" xfId="10254" xr:uid="{E1E97BB0-7AEB-410C-847D-9BF6CDDBF006}"/>
    <cellStyle name="Comma 6 5 3 6 2" xfId="20788" xr:uid="{41DD3C29-3AB8-4F7A-AD6D-077659AB5CEF}"/>
    <cellStyle name="Comma 6 5 3 7" xfId="12881" xr:uid="{54826D49-794F-4BD2-88E8-D91B6040101E}"/>
    <cellStyle name="Comma 6 5 3 7 2" xfId="23415" xr:uid="{CDB053E2-48FB-42AC-9969-2684A551A968}"/>
    <cellStyle name="Comma 6 5 3 8" xfId="15533" xr:uid="{DCCA6060-D169-4783-A5FB-53F439786029}"/>
    <cellStyle name="Comma 6 5 3 9" xfId="4993" xr:uid="{7EB8BA1E-3742-4570-97D5-3671A75A6FCE}"/>
    <cellStyle name="Comma 6 5 4" xfId="2266" xr:uid="{00000000-0005-0000-0000-000049090000}"/>
    <cellStyle name="Comma 6 5 4 2" xfId="2267" xr:uid="{00000000-0005-0000-0000-00004A090000}"/>
    <cellStyle name="Comma 6 5 4 2 2" xfId="2268" xr:uid="{00000000-0005-0000-0000-00004B090000}"/>
    <cellStyle name="Comma 6 5 4 2 2 2" xfId="7633" xr:uid="{72873C4C-9680-4D32-99FB-821263E125A2}"/>
    <cellStyle name="Comma 6 5 4 2 2 2 2" xfId="18167" xr:uid="{24F26BA6-CA30-4A5E-9BA1-A8F7FDD9093F}"/>
    <cellStyle name="Comma 6 5 4 2 2 3" xfId="10261" xr:uid="{FDAB8684-5630-4A8F-9DE2-9BBE27678EA2}"/>
    <cellStyle name="Comma 6 5 4 2 2 3 2" xfId="20795" xr:uid="{14E2B6C8-D696-4691-B7ED-F82011BF2CE5}"/>
    <cellStyle name="Comma 6 5 4 2 2 4" xfId="12888" xr:uid="{7A42E0BE-8C51-41EB-9081-CFFFE577AA1D}"/>
    <cellStyle name="Comma 6 5 4 2 2 4 2" xfId="23422" xr:uid="{E6C3637F-EA4D-4F43-94D6-3671493030E1}"/>
    <cellStyle name="Comma 6 5 4 2 2 5" xfId="15540" xr:uid="{9E4555A7-ADE7-4311-AA73-4DC8E02E7856}"/>
    <cellStyle name="Comma 6 5 4 2 2 6" xfId="5000" xr:uid="{897584F5-937B-40AE-9B1A-E7EE064AB9A7}"/>
    <cellStyle name="Comma 6 5 4 2 3" xfId="7632" xr:uid="{B0B32B00-A0B0-4D85-A11A-171C2E385D4E}"/>
    <cellStyle name="Comma 6 5 4 2 3 2" xfId="18166" xr:uid="{68835149-2134-41BD-A560-FB845BCD9384}"/>
    <cellStyle name="Comma 6 5 4 2 4" xfId="10260" xr:uid="{7DA59F44-3665-49AF-8FD5-CE7BE3D34E03}"/>
    <cellStyle name="Comma 6 5 4 2 4 2" xfId="20794" xr:uid="{7F0BAB72-A698-4C73-8792-C9409C18ABBE}"/>
    <cellStyle name="Comma 6 5 4 2 5" xfId="12887" xr:uid="{828D0AA3-8751-41F1-9531-56A421FE5BE7}"/>
    <cellStyle name="Comma 6 5 4 2 5 2" xfId="23421" xr:uid="{28771A12-D1CF-4F3B-8E5F-AE701F4B3B7A}"/>
    <cellStyle name="Comma 6 5 4 2 6" xfId="15539" xr:uid="{3841AE30-4367-45F1-9EBA-134AAF39367D}"/>
    <cellStyle name="Comma 6 5 4 2 7" xfId="4999" xr:uid="{79AB7C5B-EA27-474B-BBEE-ED8A724D5B08}"/>
    <cellStyle name="Comma 6 5 4 3" xfId="2269" xr:uid="{00000000-0005-0000-0000-00004C090000}"/>
    <cellStyle name="Comma 6 5 4 3 2" xfId="7634" xr:uid="{5CA9898A-1A17-42D0-99C1-A0EB4F23D2E6}"/>
    <cellStyle name="Comma 6 5 4 3 2 2" xfId="18168" xr:uid="{7F112A80-567D-4F8B-9A09-FA82A0BE93D0}"/>
    <cellStyle name="Comma 6 5 4 3 3" xfId="10262" xr:uid="{C8AB2C07-B8DF-4274-A93D-C51C68802CFE}"/>
    <cellStyle name="Comma 6 5 4 3 3 2" xfId="20796" xr:uid="{DC52B354-9AE0-4802-800B-90B97791E0C5}"/>
    <cellStyle name="Comma 6 5 4 3 4" xfId="12889" xr:uid="{F2317804-D09A-464E-A377-72BF8B5BD69B}"/>
    <cellStyle name="Comma 6 5 4 3 4 2" xfId="23423" xr:uid="{8914F15A-147B-40FE-ADA0-A8E9154BE8B4}"/>
    <cellStyle name="Comma 6 5 4 3 5" xfId="15541" xr:uid="{F6B97CF6-6895-41AD-B956-AD31A210982F}"/>
    <cellStyle name="Comma 6 5 4 3 6" xfId="5001" xr:uid="{1CF84F9F-1359-4B02-AC86-40EDBAB868F5}"/>
    <cellStyle name="Comma 6 5 4 4" xfId="2270" xr:uid="{00000000-0005-0000-0000-00004D090000}"/>
    <cellStyle name="Comma 6 5 4 4 2" xfId="7635" xr:uid="{134CEA16-8FCE-4E19-950F-E682469DFD1F}"/>
    <cellStyle name="Comma 6 5 4 4 2 2" xfId="18169" xr:uid="{642ACBBB-FF9D-45A0-B3DB-88393A61966E}"/>
    <cellStyle name="Comma 6 5 4 4 3" xfId="10263" xr:uid="{F8A9C3ED-7F8C-4D06-8CAE-533D7C726EDC}"/>
    <cellStyle name="Comma 6 5 4 4 3 2" xfId="20797" xr:uid="{F9762F2B-4335-462F-8F4F-A6608644A24C}"/>
    <cellStyle name="Comma 6 5 4 4 4" xfId="12890" xr:uid="{BA016A84-3268-4954-B15A-96418E4164CF}"/>
    <cellStyle name="Comma 6 5 4 4 4 2" xfId="23424" xr:uid="{6E1DA7EB-60C0-4C06-B39C-7BB8305F53EE}"/>
    <cellStyle name="Comma 6 5 4 4 5" xfId="15542" xr:uid="{CC9D9F6E-E114-4FAF-94B9-E3413C2051D7}"/>
    <cellStyle name="Comma 6 5 4 4 6" xfId="5002" xr:uid="{06753A0A-68E3-4F74-8005-EF74D4C68C55}"/>
    <cellStyle name="Comma 6 5 4 5" xfId="7631" xr:uid="{6EE1E95D-79E1-4251-A69A-C768F46C4BC8}"/>
    <cellStyle name="Comma 6 5 4 5 2" xfId="18165" xr:uid="{6A67D631-09FB-4B11-B3F7-92CEB23DBCE1}"/>
    <cellStyle name="Comma 6 5 4 6" xfId="10259" xr:uid="{80A12FAD-2799-4EFA-8DE2-BC298D8977E0}"/>
    <cellStyle name="Comma 6 5 4 6 2" xfId="20793" xr:uid="{0878D63F-8762-4FE1-A2DE-6FC5B05B801E}"/>
    <cellStyle name="Comma 6 5 4 7" xfId="12886" xr:uid="{57967E62-5E8D-4062-BDD1-CE70AF7F3BAD}"/>
    <cellStyle name="Comma 6 5 4 7 2" xfId="23420" xr:uid="{8D25FA1A-20D3-4972-8C98-C9D756237D3C}"/>
    <cellStyle name="Comma 6 5 4 8" xfId="15538" xr:uid="{B0DE9E04-7CC9-41B8-BF0C-94DB25287F74}"/>
    <cellStyle name="Comma 6 5 4 9" xfId="4998" xr:uid="{B70AA5D7-7EF3-49D3-917A-3A597D7B23FD}"/>
    <cellStyle name="Comma 6 5 5" xfId="2271" xr:uid="{00000000-0005-0000-0000-00004E090000}"/>
    <cellStyle name="Comma 6 5 5 2" xfId="2272" xr:uid="{00000000-0005-0000-0000-00004F090000}"/>
    <cellStyle name="Comma 6 5 5 2 2" xfId="2273" xr:uid="{00000000-0005-0000-0000-000050090000}"/>
    <cellStyle name="Comma 6 5 5 2 2 2" xfId="7638" xr:uid="{3A0FF96B-613F-42BF-937F-193FEB9BC8A6}"/>
    <cellStyle name="Comma 6 5 5 2 2 2 2" xfId="18172" xr:uid="{78F07D46-8751-4BC1-9A5F-537C251A62B5}"/>
    <cellStyle name="Comma 6 5 5 2 2 3" xfId="10266" xr:uid="{D7F3D849-ADC1-4886-B3FC-C927900A3109}"/>
    <cellStyle name="Comma 6 5 5 2 2 3 2" xfId="20800" xr:uid="{417F126B-E3BD-455A-B4A6-D8EF0F7A6995}"/>
    <cellStyle name="Comma 6 5 5 2 2 4" xfId="12893" xr:uid="{97145EB9-1DA7-4BE8-BE1D-5A8A3F263711}"/>
    <cellStyle name="Comma 6 5 5 2 2 4 2" xfId="23427" xr:uid="{CE259195-974A-4F5E-9C1E-C394C49304FA}"/>
    <cellStyle name="Comma 6 5 5 2 2 5" xfId="15545" xr:uid="{6D99E835-252C-45F3-8C53-689627386D1C}"/>
    <cellStyle name="Comma 6 5 5 2 2 6" xfId="5005" xr:uid="{0E5F5D6D-A17D-4E51-BAA4-8ABAB797EC90}"/>
    <cellStyle name="Comma 6 5 5 2 3" xfId="7637" xr:uid="{99CAF043-4836-4022-8C36-034D053ECF15}"/>
    <cellStyle name="Comma 6 5 5 2 3 2" xfId="18171" xr:uid="{4766AB8D-1737-4C36-9A7E-15E3869F27E6}"/>
    <cellStyle name="Comma 6 5 5 2 4" xfId="10265" xr:uid="{71054FD7-55ED-4B25-A6EE-2599C708FA30}"/>
    <cellStyle name="Comma 6 5 5 2 4 2" xfId="20799" xr:uid="{0959236A-68C2-40A8-BCE1-B4FE55B2756F}"/>
    <cellStyle name="Comma 6 5 5 2 5" xfId="12892" xr:uid="{01E0B219-5EDC-41EE-92D8-2456F8F6F4A1}"/>
    <cellStyle name="Comma 6 5 5 2 5 2" xfId="23426" xr:uid="{7CE919E7-E3A8-4365-B4FC-C8FB7F5D536B}"/>
    <cellStyle name="Comma 6 5 5 2 6" xfId="15544" xr:uid="{6CE820F3-E8C7-4F03-A294-588FB4DCFB38}"/>
    <cellStyle name="Comma 6 5 5 2 7" xfId="5004" xr:uid="{97D44499-6CB5-47EF-B43A-6A4779285495}"/>
    <cellStyle name="Comma 6 5 5 3" xfId="2274" xr:uid="{00000000-0005-0000-0000-000051090000}"/>
    <cellStyle name="Comma 6 5 5 3 2" xfId="7639" xr:uid="{A8B0E536-33D8-4D4A-B92B-4FA94DAA5275}"/>
    <cellStyle name="Comma 6 5 5 3 2 2" xfId="18173" xr:uid="{5ED636E6-C850-4154-B1B2-077B5DBC435A}"/>
    <cellStyle name="Comma 6 5 5 3 3" xfId="10267" xr:uid="{AD459443-E5A9-431B-9B53-FFDAF18CF775}"/>
    <cellStyle name="Comma 6 5 5 3 3 2" xfId="20801" xr:uid="{CCFC81B3-7C2B-4266-B2D2-A2D4A2C39CB9}"/>
    <cellStyle name="Comma 6 5 5 3 4" xfId="12894" xr:uid="{86153A77-BFD3-48E0-B2F3-1088A2648E5E}"/>
    <cellStyle name="Comma 6 5 5 3 4 2" xfId="23428" xr:uid="{FE4EA0A8-949B-4B9F-B71B-640F44ABA20C}"/>
    <cellStyle name="Comma 6 5 5 3 5" xfId="15546" xr:uid="{E2058623-22E7-4BB0-81D6-D53293F32C5A}"/>
    <cellStyle name="Comma 6 5 5 3 6" xfId="5006" xr:uid="{07EE5D99-3ED0-4212-BC37-212F55307120}"/>
    <cellStyle name="Comma 6 5 5 4" xfId="2275" xr:uid="{00000000-0005-0000-0000-000052090000}"/>
    <cellStyle name="Comma 6 5 5 4 2" xfId="7640" xr:uid="{B0B8FA45-0302-4575-8AE1-361411ABAB6A}"/>
    <cellStyle name="Comma 6 5 5 4 2 2" xfId="18174" xr:uid="{DB308942-43D1-43A5-8B59-4A32C621C1BE}"/>
    <cellStyle name="Comma 6 5 5 4 3" xfId="10268" xr:uid="{5BA848AA-E90D-4C69-8203-04E5957F4066}"/>
    <cellStyle name="Comma 6 5 5 4 3 2" xfId="20802" xr:uid="{7C8C7334-B71D-48D0-B3E2-C4835E3E1D21}"/>
    <cellStyle name="Comma 6 5 5 4 4" xfId="12895" xr:uid="{AB0EDFC4-9C8C-4862-92CE-67A897ED5A32}"/>
    <cellStyle name="Comma 6 5 5 4 4 2" xfId="23429" xr:uid="{341CC5A4-56C7-42E8-9664-75ADB2F572C9}"/>
    <cellStyle name="Comma 6 5 5 4 5" xfId="15547" xr:uid="{D8D8F951-4F53-4438-8D99-C30DE92B22B0}"/>
    <cellStyle name="Comma 6 5 5 4 6" xfId="5007" xr:uid="{3E844013-5F32-4B89-9FF6-3DE451066CA1}"/>
    <cellStyle name="Comma 6 5 5 5" xfId="7636" xr:uid="{EAFCC8EA-B381-404F-9742-B183C17B2DA2}"/>
    <cellStyle name="Comma 6 5 5 5 2" xfId="18170" xr:uid="{E186FA46-F635-407D-87F9-5759AED56D9E}"/>
    <cellStyle name="Comma 6 5 5 6" xfId="10264" xr:uid="{FFCA0CF9-E908-45FF-8643-C0D788E245FE}"/>
    <cellStyle name="Comma 6 5 5 6 2" xfId="20798" xr:uid="{D2A82D9C-292C-4F54-BF7B-CD8C40DCD3EB}"/>
    <cellStyle name="Comma 6 5 5 7" xfId="12891" xr:uid="{9C36522D-FD49-4B95-8D8A-E699247DEC5D}"/>
    <cellStyle name="Comma 6 5 5 7 2" xfId="23425" xr:uid="{C1B3BF0B-C0AD-4300-BE95-26D7DCDA47BB}"/>
    <cellStyle name="Comma 6 5 5 8" xfId="15543" xr:uid="{EB67F114-EFA5-49E4-A016-B9F47DCB77D4}"/>
    <cellStyle name="Comma 6 5 5 9" xfId="5003" xr:uid="{08C387E5-66F3-4250-AA2D-F1EA61ACE6FC}"/>
    <cellStyle name="Comma 6 5 6" xfId="2276" xr:uid="{00000000-0005-0000-0000-000053090000}"/>
    <cellStyle name="Comma 6 5 6 2" xfId="2277" xr:uid="{00000000-0005-0000-0000-000054090000}"/>
    <cellStyle name="Comma 6 5 6 2 2" xfId="7642" xr:uid="{09F2DEFA-E5A3-45E7-9F70-11E42DB68542}"/>
    <cellStyle name="Comma 6 5 6 2 2 2" xfId="18176" xr:uid="{CAB2BB3B-8FF5-4CD6-8530-09D388DEB956}"/>
    <cellStyle name="Comma 6 5 6 2 3" xfId="10270" xr:uid="{3B8BDC0E-FB25-44A6-935F-F7A3BED7DAA3}"/>
    <cellStyle name="Comma 6 5 6 2 3 2" xfId="20804" xr:uid="{688C8285-1784-4D86-9602-E4D9BC03263C}"/>
    <cellStyle name="Comma 6 5 6 2 4" xfId="12897" xr:uid="{AA0EA799-B0BA-41E1-A0C3-78965A7784A1}"/>
    <cellStyle name="Comma 6 5 6 2 4 2" xfId="23431" xr:uid="{04312879-3E83-412B-AABE-F004EBD90C6F}"/>
    <cellStyle name="Comma 6 5 6 2 5" xfId="15549" xr:uid="{C9F85584-AB0C-433B-8A22-0BCC439A08C1}"/>
    <cellStyle name="Comma 6 5 6 2 6" xfId="5009" xr:uid="{5B348BB7-21A3-4876-9EB4-29BCE2832306}"/>
    <cellStyle name="Comma 6 5 6 3" xfId="2278" xr:uid="{00000000-0005-0000-0000-000055090000}"/>
    <cellStyle name="Comma 6 5 6 3 2" xfId="7643" xr:uid="{97A4B63B-05F7-47AE-A567-1376D60F69E2}"/>
    <cellStyle name="Comma 6 5 6 3 2 2" xfId="18177" xr:uid="{202A1577-19C3-4D81-9CC1-E5CFE5445CF6}"/>
    <cellStyle name="Comma 6 5 6 3 3" xfId="10271" xr:uid="{C5173249-6AEA-434B-ADA2-0F58B199FD95}"/>
    <cellStyle name="Comma 6 5 6 3 3 2" xfId="20805" xr:uid="{A965B7F3-DDD2-47AD-8FA0-6C96B790A483}"/>
    <cellStyle name="Comma 6 5 6 3 4" xfId="12898" xr:uid="{655BDC9F-CABD-4CA7-8E37-377AFE1487DD}"/>
    <cellStyle name="Comma 6 5 6 3 4 2" xfId="23432" xr:uid="{F4E132E1-4FB5-4CED-BACC-17E734A8E444}"/>
    <cellStyle name="Comma 6 5 6 3 5" xfId="15550" xr:uid="{2CDF05DE-7CFA-4145-B3D7-F8EDB3E6507E}"/>
    <cellStyle name="Comma 6 5 6 3 6" xfId="5010" xr:uid="{A8EDB488-091F-4E5F-8DEB-B7567A4BCE72}"/>
    <cellStyle name="Comma 6 5 6 4" xfId="7641" xr:uid="{66E563A6-6265-469F-ABF1-22FE6ABED3A8}"/>
    <cellStyle name="Comma 6 5 6 4 2" xfId="18175" xr:uid="{44DEF2E6-970C-4DCC-ABE2-BCD6F561AC27}"/>
    <cellStyle name="Comma 6 5 6 5" xfId="10269" xr:uid="{15A5B6B1-92A0-4A00-A261-0D78D6A4AFD6}"/>
    <cellStyle name="Comma 6 5 6 5 2" xfId="20803" xr:uid="{DF6C32F1-0830-41BA-8EFA-86286BF67C33}"/>
    <cellStyle name="Comma 6 5 6 6" xfId="12896" xr:uid="{A1B733AF-EEBC-4D51-BFDA-3A70FDA71D53}"/>
    <cellStyle name="Comma 6 5 6 6 2" xfId="23430" xr:uid="{4D5DAC19-4A27-47B0-B752-4AFE88BACBE5}"/>
    <cellStyle name="Comma 6 5 6 7" xfId="15548" xr:uid="{271472F9-2E2D-42A1-B7FF-2457CAE4B895}"/>
    <cellStyle name="Comma 6 5 6 8" xfId="5008" xr:uid="{DA27CD46-D3EC-40F7-ACDD-EF1E759F7850}"/>
    <cellStyle name="Comma 6 5 7" xfId="2279" xr:uid="{00000000-0005-0000-0000-000056090000}"/>
    <cellStyle name="Comma 6 5 7 2" xfId="2280" xr:uid="{00000000-0005-0000-0000-000057090000}"/>
    <cellStyle name="Comma 6 5 7 2 2" xfId="7645" xr:uid="{D16E03A4-3556-4347-9C9A-A745F006EE24}"/>
    <cellStyle name="Comma 6 5 7 2 2 2" xfId="18179" xr:uid="{57B93FC3-A5DB-4797-BE06-733F340780A3}"/>
    <cellStyle name="Comma 6 5 7 2 3" xfId="10273" xr:uid="{1017AC8C-5300-457E-8AC0-957EB9C1505B}"/>
    <cellStyle name="Comma 6 5 7 2 3 2" xfId="20807" xr:uid="{2BDA5BEE-6793-4AE9-9405-6279249727C3}"/>
    <cellStyle name="Comma 6 5 7 2 4" xfId="12900" xr:uid="{DFEECAFD-7B5C-4D35-A4F6-DFEB4D660AD7}"/>
    <cellStyle name="Comma 6 5 7 2 4 2" xfId="23434" xr:uid="{07F9FA10-E98B-410C-BD36-39F17D2DF01D}"/>
    <cellStyle name="Comma 6 5 7 2 5" xfId="15552" xr:uid="{B4C3A1D6-BA96-43E5-958A-5D9BD7DF7778}"/>
    <cellStyle name="Comma 6 5 7 2 6" xfId="5012" xr:uid="{5705524B-E9CD-420D-B513-A35BA2C98A20}"/>
    <cellStyle name="Comma 6 5 7 3" xfId="7644" xr:uid="{F274C1B3-EC91-4B45-88D7-726DEB706F7E}"/>
    <cellStyle name="Comma 6 5 7 3 2" xfId="18178" xr:uid="{ED290D7B-0E25-41F8-B665-364CE54D2BCA}"/>
    <cellStyle name="Comma 6 5 7 4" xfId="10272" xr:uid="{B2522904-1BDB-4386-B8A7-FF4FA5DC65C1}"/>
    <cellStyle name="Comma 6 5 7 4 2" xfId="20806" xr:uid="{33EA8FC2-892B-4212-81FE-C76B131E8F01}"/>
    <cellStyle name="Comma 6 5 7 5" xfId="12899" xr:uid="{DADD7911-F5F7-4294-A4BA-D78AC372C7A0}"/>
    <cellStyle name="Comma 6 5 7 5 2" xfId="23433" xr:uid="{98E98F97-507F-4C7E-8394-75FCFD1786F4}"/>
    <cellStyle name="Comma 6 5 7 6" xfId="15551" xr:uid="{5E4F71B5-01F0-4769-8DDE-3BC42D2CE031}"/>
    <cellStyle name="Comma 6 5 7 7" xfId="5011" xr:uid="{C3BF93F7-22B8-489F-B1EB-C389710CB1AD}"/>
    <cellStyle name="Comma 6 5 8" xfId="2281" xr:uid="{00000000-0005-0000-0000-000058090000}"/>
    <cellStyle name="Comma 6 5 8 2" xfId="7646" xr:uid="{71F7E447-8374-4CE7-AB5B-023CA7DA71EB}"/>
    <cellStyle name="Comma 6 5 8 2 2" xfId="18180" xr:uid="{21B1ECF9-4109-48C0-A82F-E13FA1249204}"/>
    <cellStyle name="Comma 6 5 8 3" xfId="10274" xr:uid="{5FBC2F03-A9CD-43EC-B1B1-B68DFB6BFD56}"/>
    <cellStyle name="Comma 6 5 8 3 2" xfId="20808" xr:uid="{801C21C5-6A6C-41A0-A001-A8B8285BF1FA}"/>
    <cellStyle name="Comma 6 5 8 4" xfId="12901" xr:uid="{61B1BBE6-4547-447E-964E-6942FCCA104D}"/>
    <cellStyle name="Comma 6 5 8 4 2" xfId="23435" xr:uid="{813098BA-B8E3-4B3C-839A-9111DC2978A0}"/>
    <cellStyle name="Comma 6 5 8 5" xfId="15553" xr:uid="{A54A760B-995B-4523-ABB9-E4ECA8A91B92}"/>
    <cellStyle name="Comma 6 5 8 6" xfId="5013" xr:uid="{D22B85B9-B408-4D0E-AB49-17EB336E696F}"/>
    <cellStyle name="Comma 6 5 9" xfId="2282" xr:uid="{00000000-0005-0000-0000-000059090000}"/>
    <cellStyle name="Comma 6 5 9 2" xfId="7647" xr:uid="{87B5C199-B408-453E-AB6B-84129EB5C8BA}"/>
    <cellStyle name="Comma 6 5 9 2 2" xfId="18181" xr:uid="{0517FE1A-8E6B-4265-A970-52CC34EBC69F}"/>
    <cellStyle name="Comma 6 5 9 3" xfId="10275" xr:uid="{B67261B7-38EF-4F90-B071-C45361A48576}"/>
    <cellStyle name="Comma 6 5 9 3 2" xfId="20809" xr:uid="{869459A1-679D-448A-A5A1-257EC9753881}"/>
    <cellStyle name="Comma 6 5 9 4" xfId="12902" xr:uid="{66AEDE94-71C2-4924-A2BE-DE549ADF90ED}"/>
    <cellStyle name="Comma 6 5 9 4 2" xfId="23436" xr:uid="{01505811-1317-4223-A25C-D37B8A329217}"/>
    <cellStyle name="Comma 6 5 9 5" xfId="15554" xr:uid="{BFDF61F0-2D7C-4133-A828-816DB9C1E60B}"/>
    <cellStyle name="Comma 6 5 9 6" xfId="5014" xr:uid="{056B4C87-119E-4892-B2B7-ADDA44D7F6BC}"/>
    <cellStyle name="Comma 6 6" xfId="2283" xr:uid="{00000000-0005-0000-0000-00005A090000}"/>
    <cellStyle name="Comma 6 6 2" xfId="2284" xr:uid="{00000000-0005-0000-0000-00005B090000}"/>
    <cellStyle name="Comma 6 6 2 2" xfId="2285" xr:uid="{00000000-0005-0000-0000-00005C090000}"/>
    <cellStyle name="Comma 6 6 2 2 2" xfId="7650" xr:uid="{E905EA14-4ADA-4A08-9A8D-2460E56E33D2}"/>
    <cellStyle name="Comma 6 6 2 2 2 2" xfId="18184" xr:uid="{C9AB9902-89F6-41D8-A58F-747257DF3D45}"/>
    <cellStyle name="Comma 6 6 2 2 3" xfId="10278" xr:uid="{A73BC40B-447F-4DD7-BA7E-586F4034E810}"/>
    <cellStyle name="Comma 6 6 2 2 3 2" xfId="20812" xr:uid="{B1D3439A-6629-4CBA-BD5E-A7175003734C}"/>
    <cellStyle name="Comma 6 6 2 2 4" xfId="12905" xr:uid="{F6A231AA-DCB1-4D72-96BD-7C13481C21EB}"/>
    <cellStyle name="Comma 6 6 2 2 4 2" xfId="23439" xr:uid="{1C890FD1-77A1-46D9-A1E7-D04E594F19F9}"/>
    <cellStyle name="Comma 6 6 2 2 5" xfId="15557" xr:uid="{CB35DED8-1ED8-40E6-AAC6-5333AF6AF218}"/>
    <cellStyle name="Comma 6 6 2 2 6" xfId="5017" xr:uid="{A88DF0DF-840B-4FE0-80DE-81E052E1AB77}"/>
    <cellStyle name="Comma 6 6 2 3" xfId="7649" xr:uid="{D6CBC328-E547-4D77-9B4A-7FE2033A8D7E}"/>
    <cellStyle name="Comma 6 6 2 3 2" xfId="18183" xr:uid="{5691074F-7444-45FB-8945-676AAFF21743}"/>
    <cellStyle name="Comma 6 6 2 4" xfId="10277" xr:uid="{84EEFE16-85DB-4100-A438-DFA87BA9B959}"/>
    <cellStyle name="Comma 6 6 2 4 2" xfId="20811" xr:uid="{CA11BB08-B512-49E2-AC7F-2A02B4B597FD}"/>
    <cellStyle name="Comma 6 6 2 5" xfId="12904" xr:uid="{B78BA114-8E6F-41D4-BA3C-8193A6B62B2A}"/>
    <cellStyle name="Comma 6 6 2 5 2" xfId="23438" xr:uid="{3891BE86-E16B-4217-80C1-5AAC8269FB0B}"/>
    <cellStyle name="Comma 6 6 2 6" xfId="15556" xr:uid="{1BAA1055-D1C7-470D-8DCC-2DF156429ECB}"/>
    <cellStyle name="Comma 6 6 2 7" xfId="5016" xr:uid="{EE538FB6-5059-4EED-9C24-CBB7FCA3650B}"/>
    <cellStyle name="Comma 6 6 3" xfId="2286" xr:uid="{00000000-0005-0000-0000-00005D090000}"/>
    <cellStyle name="Comma 6 6 3 2" xfId="7651" xr:uid="{C2A5D385-E687-4704-9B7A-9085C70135B0}"/>
    <cellStyle name="Comma 6 6 3 2 2" xfId="18185" xr:uid="{74C7047C-1ABC-4CF9-B30F-5210AD84E22C}"/>
    <cellStyle name="Comma 6 6 3 3" xfId="10279" xr:uid="{4D483A9A-324C-4BD3-8CB9-EC0CB283FFA2}"/>
    <cellStyle name="Comma 6 6 3 3 2" xfId="20813" xr:uid="{B712469E-30EF-4951-8ED2-7C895212EA6B}"/>
    <cellStyle name="Comma 6 6 3 4" xfId="12906" xr:uid="{2C0A9827-F4AD-47E9-B00D-3B5F51CCDF5E}"/>
    <cellStyle name="Comma 6 6 3 4 2" xfId="23440" xr:uid="{D45F3E05-3197-4C7F-86EE-8D86FD002471}"/>
    <cellStyle name="Comma 6 6 3 5" xfId="15558" xr:uid="{88A4ED92-5F90-4834-8FC7-06E224D8E3D2}"/>
    <cellStyle name="Comma 6 6 3 6" xfId="5018" xr:uid="{925C01FA-5469-4F38-91D4-9D4A2E2F7A83}"/>
    <cellStyle name="Comma 6 6 4" xfId="2287" xr:uid="{00000000-0005-0000-0000-00005E090000}"/>
    <cellStyle name="Comma 6 6 4 2" xfId="7652" xr:uid="{1F9F8B87-5476-4FAC-AA04-A4C7F0B0FCD4}"/>
    <cellStyle name="Comma 6 6 4 2 2" xfId="18186" xr:uid="{E06422F7-05AB-4611-964F-DA9EC4DD4D95}"/>
    <cellStyle name="Comma 6 6 4 3" xfId="10280" xr:uid="{29058703-4592-4F4F-866F-065BA998B566}"/>
    <cellStyle name="Comma 6 6 4 3 2" xfId="20814" xr:uid="{BA457CF9-8732-4741-B728-B315C2747389}"/>
    <cellStyle name="Comma 6 6 4 4" xfId="12907" xr:uid="{A1B4E1D4-22E8-4410-BC24-E8033600D99C}"/>
    <cellStyle name="Comma 6 6 4 4 2" xfId="23441" xr:uid="{0FF984DD-F373-4C70-9D9D-80F0FB26994C}"/>
    <cellStyle name="Comma 6 6 4 5" xfId="15559" xr:uid="{4B43C618-F76D-497C-94C2-FD09C5DDB8A3}"/>
    <cellStyle name="Comma 6 6 4 6" xfId="5019" xr:uid="{193EC341-D2D8-4D84-9ABA-0718FE67D34D}"/>
    <cellStyle name="Comma 6 6 5" xfId="7648" xr:uid="{0C416363-2988-497A-ACCF-0001EAB55CB0}"/>
    <cellStyle name="Comma 6 6 5 2" xfId="18182" xr:uid="{D26D8CCC-3256-4BD5-A1D6-AE27FCEFAEDC}"/>
    <cellStyle name="Comma 6 6 6" xfId="10276" xr:uid="{AF396D71-ACD6-48CE-B01A-60572EB7C45B}"/>
    <cellStyle name="Comma 6 6 6 2" xfId="20810" xr:uid="{D4DD6D0C-41B8-4CF3-BB3E-A16D6C858CAD}"/>
    <cellStyle name="Comma 6 6 7" xfId="12903" xr:uid="{167BD907-29F1-450B-BDF0-F962AFFC461C}"/>
    <cellStyle name="Comma 6 6 7 2" xfId="23437" xr:uid="{F85831D1-F4F6-47DA-8BF1-15DEAEBD9FE4}"/>
    <cellStyle name="Comma 6 6 8" xfId="15555" xr:uid="{0E171A03-09F1-4A08-AD5A-C438B8D2306C}"/>
    <cellStyle name="Comma 6 6 9" xfId="5015" xr:uid="{3E2FE56C-FD1D-41F6-8BBB-4987F8B767EE}"/>
    <cellStyle name="Comma 6 7" xfId="2288" xr:uid="{00000000-0005-0000-0000-00005F090000}"/>
    <cellStyle name="Comma 6 7 2" xfId="2289" xr:uid="{00000000-0005-0000-0000-000060090000}"/>
    <cellStyle name="Comma 6 7 2 2" xfId="2290" xr:uid="{00000000-0005-0000-0000-000061090000}"/>
    <cellStyle name="Comma 6 7 2 2 2" xfId="7655" xr:uid="{13B18884-B9EE-4094-9FB0-C515F21E33CE}"/>
    <cellStyle name="Comma 6 7 2 2 2 2" xfId="18189" xr:uid="{1E95BC4F-BDBE-4D58-9F33-A967C583262B}"/>
    <cellStyle name="Comma 6 7 2 2 3" xfId="10283" xr:uid="{F0F35D0D-0387-4D4B-B9E2-84B588E69D3B}"/>
    <cellStyle name="Comma 6 7 2 2 3 2" xfId="20817" xr:uid="{291D1DDC-5A01-4C64-8654-F6E50BEF96DC}"/>
    <cellStyle name="Comma 6 7 2 2 4" xfId="12910" xr:uid="{BCD7FB5F-F940-47F2-8693-B9F838ABB624}"/>
    <cellStyle name="Comma 6 7 2 2 4 2" xfId="23444" xr:uid="{15515C09-150C-4733-BC9C-A27F043AACB2}"/>
    <cellStyle name="Comma 6 7 2 2 5" xfId="15562" xr:uid="{CF1C6FAA-CFEF-4635-ADFC-DADCDD002BDF}"/>
    <cellStyle name="Comma 6 7 2 2 6" xfId="5022" xr:uid="{66BC4617-89B3-4013-AC85-5C46A845E0E0}"/>
    <cellStyle name="Comma 6 7 2 3" xfId="7654" xr:uid="{7C3000B8-33BF-4CC4-8BF1-0F53F22C0B02}"/>
    <cellStyle name="Comma 6 7 2 3 2" xfId="18188" xr:uid="{EF9E0437-AD44-4088-A160-40B7F8C65305}"/>
    <cellStyle name="Comma 6 7 2 4" xfId="10282" xr:uid="{C15D75B5-EB97-4D5C-9CF2-53A7873456D3}"/>
    <cellStyle name="Comma 6 7 2 4 2" xfId="20816" xr:uid="{546F8376-5DB0-4D8C-8E4C-87DE8F5833F6}"/>
    <cellStyle name="Comma 6 7 2 5" xfId="12909" xr:uid="{62B9053E-69DF-4AC1-A61A-BD2078D7F487}"/>
    <cellStyle name="Comma 6 7 2 5 2" xfId="23443" xr:uid="{A126B396-08E7-41FC-BCC8-1C809FFE63FE}"/>
    <cellStyle name="Comma 6 7 2 6" xfId="15561" xr:uid="{15E12979-8BAC-4948-A1CC-39EF09E40D36}"/>
    <cellStyle name="Comma 6 7 2 7" xfId="5021" xr:uid="{6D8A8B39-6A3A-4933-94F2-5C7EBA3E72AF}"/>
    <cellStyle name="Comma 6 7 3" xfId="2291" xr:uid="{00000000-0005-0000-0000-000062090000}"/>
    <cellStyle name="Comma 6 7 3 2" xfId="7656" xr:uid="{49E2FF29-F4C3-4E36-AE77-4636945E75B5}"/>
    <cellStyle name="Comma 6 7 3 2 2" xfId="18190" xr:uid="{5F055EEC-81C8-4C62-B597-5ED93016C31E}"/>
    <cellStyle name="Comma 6 7 3 3" xfId="10284" xr:uid="{723451A1-A60B-4A65-B700-F2BAC938F59A}"/>
    <cellStyle name="Comma 6 7 3 3 2" xfId="20818" xr:uid="{CDBEC958-8932-4CB4-98FF-13AE97A9835D}"/>
    <cellStyle name="Comma 6 7 3 4" xfId="12911" xr:uid="{CA040349-8ABA-46E8-B3EB-84DAD6773C61}"/>
    <cellStyle name="Comma 6 7 3 4 2" xfId="23445" xr:uid="{A40E3B71-0F21-4B6A-B33D-9E5E7FA6C54A}"/>
    <cellStyle name="Comma 6 7 3 5" xfId="15563" xr:uid="{E2ACE333-E931-49C1-84F0-4C9F70E8FB2D}"/>
    <cellStyle name="Comma 6 7 3 6" xfId="5023" xr:uid="{7F47C1D2-A6EF-4ADB-B749-E297320C63B1}"/>
    <cellStyle name="Comma 6 7 4" xfId="2292" xr:uid="{00000000-0005-0000-0000-000063090000}"/>
    <cellStyle name="Comma 6 7 4 2" xfId="7657" xr:uid="{CB6E0EBC-D62D-461B-9F73-DC23A68E83AE}"/>
    <cellStyle name="Comma 6 7 4 2 2" xfId="18191" xr:uid="{DDA1F135-81C4-4523-AAEC-D7AFEDD62496}"/>
    <cellStyle name="Comma 6 7 4 3" xfId="10285" xr:uid="{86526A7A-22C5-44FC-BECE-C8D51F8511CD}"/>
    <cellStyle name="Comma 6 7 4 3 2" xfId="20819" xr:uid="{9B18927F-2308-4F4B-B701-60A0DD44FC7A}"/>
    <cellStyle name="Comma 6 7 4 4" xfId="12912" xr:uid="{44AE26FC-C979-43A8-8ADB-51FBAB5B953F}"/>
    <cellStyle name="Comma 6 7 4 4 2" xfId="23446" xr:uid="{C5C25A75-91D7-445F-9BBA-9AC954FBAD37}"/>
    <cellStyle name="Comma 6 7 4 5" xfId="15564" xr:uid="{98A5E3EE-3F78-468E-94B8-A46B3A2D6AA7}"/>
    <cellStyle name="Comma 6 7 4 6" xfId="5024" xr:uid="{4793BED3-1925-4D3E-BFFF-0CF8A8244DAE}"/>
    <cellStyle name="Comma 6 7 5" xfId="7653" xr:uid="{041A2F81-443E-4D7F-886F-8A3E44016EDE}"/>
    <cellStyle name="Comma 6 7 5 2" xfId="18187" xr:uid="{F44FBECA-E91F-4E43-B709-319C8ACA734A}"/>
    <cellStyle name="Comma 6 7 6" xfId="10281" xr:uid="{150CC2A3-95CF-45BA-A4B1-74F9D83927F5}"/>
    <cellStyle name="Comma 6 7 6 2" xfId="20815" xr:uid="{308E9217-3347-4459-9FA7-28C4D7699925}"/>
    <cellStyle name="Comma 6 7 7" xfId="12908" xr:uid="{E97E90E3-63F0-472D-8654-BC2B6AEDB646}"/>
    <cellStyle name="Comma 6 7 7 2" xfId="23442" xr:uid="{884B03A4-5827-4EC1-97E0-8993311D9102}"/>
    <cellStyle name="Comma 6 7 8" xfId="15560" xr:uid="{EAA85122-CAB1-4F80-8018-9D8D49F87F14}"/>
    <cellStyle name="Comma 6 7 9" xfId="5020" xr:uid="{60709E8E-6CEA-4E7F-B0C8-867557FD06CC}"/>
    <cellStyle name="Comma 6 8" xfId="2293" xr:uid="{00000000-0005-0000-0000-000064090000}"/>
    <cellStyle name="Comma 6 8 2" xfId="2294" xr:uid="{00000000-0005-0000-0000-000065090000}"/>
    <cellStyle name="Comma 6 8 2 2" xfId="2295" xr:uid="{00000000-0005-0000-0000-000066090000}"/>
    <cellStyle name="Comma 6 8 2 2 2" xfId="7660" xr:uid="{AA37A4B9-48C3-4396-8B95-3CACD82DB924}"/>
    <cellStyle name="Comma 6 8 2 2 2 2" xfId="18194" xr:uid="{825CE8F7-4F0F-4010-940D-9396E07F2C61}"/>
    <cellStyle name="Comma 6 8 2 2 3" xfId="10288" xr:uid="{CF88D072-B9D5-432A-87A6-0ABD96045633}"/>
    <cellStyle name="Comma 6 8 2 2 3 2" xfId="20822" xr:uid="{361AC4EB-CCEA-4EC7-8BDA-CAD8183B9F49}"/>
    <cellStyle name="Comma 6 8 2 2 4" xfId="12915" xr:uid="{01D55A06-6A30-4359-807D-E3687ED217F2}"/>
    <cellStyle name="Comma 6 8 2 2 4 2" xfId="23449" xr:uid="{493638D7-2100-414B-9821-4D475B4D1612}"/>
    <cellStyle name="Comma 6 8 2 2 5" xfId="15567" xr:uid="{0DED4DC4-BC2B-45A2-B806-1F6681E105C5}"/>
    <cellStyle name="Comma 6 8 2 2 6" xfId="5027" xr:uid="{4E3E9B7B-F405-44C6-8C7C-0921EDE7031B}"/>
    <cellStyle name="Comma 6 8 2 3" xfId="7659" xr:uid="{D6BEBE3A-3734-43D4-AD47-539A8024D28C}"/>
    <cellStyle name="Comma 6 8 2 3 2" xfId="18193" xr:uid="{FB746B99-4826-4C84-A485-A2D97EA5B971}"/>
    <cellStyle name="Comma 6 8 2 4" xfId="10287" xr:uid="{782F41DF-E70E-44EA-9AB5-AAFFC3D65E05}"/>
    <cellStyle name="Comma 6 8 2 4 2" xfId="20821" xr:uid="{41375DE8-0AE0-4BC7-9FB9-3DBC36C7A5CE}"/>
    <cellStyle name="Comma 6 8 2 5" xfId="12914" xr:uid="{9B9E9566-62A0-43CB-A034-E054388E815A}"/>
    <cellStyle name="Comma 6 8 2 5 2" xfId="23448" xr:uid="{BE005DA7-4404-4BB7-90F3-621C9BBB1379}"/>
    <cellStyle name="Comma 6 8 2 6" xfId="15566" xr:uid="{ED669CC1-4FF4-43E9-AEC4-2C923634EC7B}"/>
    <cellStyle name="Comma 6 8 2 7" xfId="5026" xr:uid="{8E9564B8-FBE9-4CE8-BF56-1B8370FE9019}"/>
    <cellStyle name="Comma 6 8 3" xfId="2296" xr:uid="{00000000-0005-0000-0000-000067090000}"/>
    <cellStyle name="Comma 6 8 3 2" xfId="7661" xr:uid="{60F3E309-FE91-4BFB-ADB1-FF877D976C74}"/>
    <cellStyle name="Comma 6 8 3 2 2" xfId="18195" xr:uid="{7F974DDF-A6AD-4CFF-B129-D6CF858935D6}"/>
    <cellStyle name="Comma 6 8 3 3" xfId="10289" xr:uid="{2EB3ADA5-339C-4254-99F4-E24E896FD7C0}"/>
    <cellStyle name="Comma 6 8 3 3 2" xfId="20823" xr:uid="{1E152148-5631-4CBF-92C1-68FA946F053B}"/>
    <cellStyle name="Comma 6 8 3 4" xfId="12916" xr:uid="{CF9F7FF8-A801-45C8-AF00-3AD19564EFD7}"/>
    <cellStyle name="Comma 6 8 3 4 2" xfId="23450" xr:uid="{45532300-B9B3-47AC-B275-EF4D36CDBBD9}"/>
    <cellStyle name="Comma 6 8 3 5" xfId="15568" xr:uid="{D6E5F119-EE57-4EEF-9CA6-4F2FEB70DEF7}"/>
    <cellStyle name="Comma 6 8 3 6" xfId="5028" xr:uid="{ED7342D1-B309-4474-A5A8-273ABDD9E388}"/>
    <cellStyle name="Comma 6 8 4" xfId="2297" xr:uid="{00000000-0005-0000-0000-000068090000}"/>
    <cellStyle name="Comma 6 8 4 2" xfId="7662" xr:uid="{9780BF6F-0D6C-4BC4-A79B-0EB85578E29F}"/>
    <cellStyle name="Comma 6 8 4 2 2" xfId="18196" xr:uid="{EC2E037F-A00A-47BA-ACD1-1DB03090795F}"/>
    <cellStyle name="Comma 6 8 4 3" xfId="10290" xr:uid="{E7B2BCFC-47E7-405D-96EB-DFCB18322323}"/>
    <cellStyle name="Comma 6 8 4 3 2" xfId="20824" xr:uid="{30DAEB24-E109-4ED6-8703-E60E9A5D905B}"/>
    <cellStyle name="Comma 6 8 4 4" xfId="12917" xr:uid="{312FAFC0-AE1F-4466-B3C0-CCE926DB9E20}"/>
    <cellStyle name="Comma 6 8 4 4 2" xfId="23451" xr:uid="{911E20E1-3A75-4A9D-B64F-4FD7372EADEC}"/>
    <cellStyle name="Comma 6 8 4 5" xfId="15569" xr:uid="{73552C91-AEB6-4781-9FA1-324E786C8F07}"/>
    <cellStyle name="Comma 6 8 4 6" xfId="5029" xr:uid="{B1678109-9610-4B52-A075-34EE475F5FD1}"/>
    <cellStyle name="Comma 6 8 5" xfId="7658" xr:uid="{B38D8AB6-4D70-4865-8B0B-3EC6C4E3E2CB}"/>
    <cellStyle name="Comma 6 8 5 2" xfId="18192" xr:uid="{36E0AAC5-E031-47CE-B0BE-8F865CCFC000}"/>
    <cellStyle name="Comma 6 8 6" xfId="10286" xr:uid="{D2565626-6699-4637-A614-A65BA7C4683D}"/>
    <cellStyle name="Comma 6 8 6 2" xfId="20820" xr:uid="{DD66B05B-61A1-4AC1-92FE-6439E02F7623}"/>
    <cellStyle name="Comma 6 8 7" xfId="12913" xr:uid="{49E17597-C135-45B0-BF0D-A93DB9DD3D72}"/>
    <cellStyle name="Comma 6 8 7 2" xfId="23447" xr:uid="{99647529-24CE-4D20-9442-E9C486011C90}"/>
    <cellStyle name="Comma 6 8 8" xfId="15565" xr:uid="{5C4695D0-7682-4531-BB48-32EAABD2BE57}"/>
    <cellStyle name="Comma 6 8 9" xfId="5025" xr:uid="{1F9AD729-653E-4CEC-A5D9-F07FC054A99C}"/>
    <cellStyle name="Comma 6 9" xfId="2298" xr:uid="{00000000-0005-0000-0000-000069090000}"/>
    <cellStyle name="Comma 6 9 2" xfId="2299" xr:uid="{00000000-0005-0000-0000-00006A090000}"/>
    <cellStyle name="Comma 6 9 2 2" xfId="2300" xr:uid="{00000000-0005-0000-0000-00006B090000}"/>
    <cellStyle name="Comma 6 9 2 2 2" xfId="7665" xr:uid="{6C197235-82B2-4FD1-96C0-CF58525C5D68}"/>
    <cellStyle name="Comma 6 9 2 2 2 2" xfId="18199" xr:uid="{8792E406-391F-4DE0-A775-C58EE0EA38D2}"/>
    <cellStyle name="Comma 6 9 2 2 3" xfId="10293" xr:uid="{BFD76587-E98F-471A-9223-1CAAAC085EEB}"/>
    <cellStyle name="Comma 6 9 2 2 3 2" xfId="20827" xr:uid="{971BA0EB-1012-4F1F-BE5E-6E1CC4850305}"/>
    <cellStyle name="Comma 6 9 2 2 4" xfId="12920" xr:uid="{A35A79C9-F4DD-4EFE-87A6-A326EF871FDA}"/>
    <cellStyle name="Comma 6 9 2 2 4 2" xfId="23454" xr:uid="{9A8D247B-8303-4952-B031-1B29FB008DCC}"/>
    <cellStyle name="Comma 6 9 2 2 5" xfId="15572" xr:uid="{FEAE413C-536C-4E31-B37F-9E6A660FCB8B}"/>
    <cellStyle name="Comma 6 9 2 2 6" xfId="5032" xr:uid="{4AFD2424-4971-4739-808F-9525202A675E}"/>
    <cellStyle name="Comma 6 9 2 3" xfId="7664" xr:uid="{C21F5D12-FCE8-4797-BB9A-15F3FEA4E03D}"/>
    <cellStyle name="Comma 6 9 2 3 2" xfId="18198" xr:uid="{9D3D6443-9BDC-499D-8A10-1F0B49627079}"/>
    <cellStyle name="Comma 6 9 2 4" xfId="10292" xr:uid="{6AD2F249-1F75-4E8E-B105-0149C3714DB6}"/>
    <cellStyle name="Comma 6 9 2 4 2" xfId="20826" xr:uid="{20B72488-A8A4-4965-9B07-FB3E09E15B81}"/>
    <cellStyle name="Comma 6 9 2 5" xfId="12919" xr:uid="{65ADB71A-CDCE-4312-A75C-66B1E8468688}"/>
    <cellStyle name="Comma 6 9 2 5 2" xfId="23453" xr:uid="{35186E3F-2EF4-4BA9-AE2E-FF77FD5E8E9C}"/>
    <cellStyle name="Comma 6 9 2 6" xfId="15571" xr:uid="{7A8F457D-7A89-4F82-81AD-6F8FC27A0864}"/>
    <cellStyle name="Comma 6 9 2 7" xfId="5031" xr:uid="{560AD7CA-9559-4264-BC92-C2EA73E0A16E}"/>
    <cellStyle name="Comma 6 9 3" xfId="2301" xr:uid="{00000000-0005-0000-0000-00006C090000}"/>
    <cellStyle name="Comma 6 9 3 2" xfId="7666" xr:uid="{ADEEF6B3-A3D6-49D7-B3DE-58E6BD483E76}"/>
    <cellStyle name="Comma 6 9 3 2 2" xfId="18200" xr:uid="{8868BEBC-B26D-4206-ADF2-22C2E9D0B703}"/>
    <cellStyle name="Comma 6 9 3 3" xfId="10294" xr:uid="{32B68B8E-95D8-4B2A-A469-C17FF28C8502}"/>
    <cellStyle name="Comma 6 9 3 3 2" xfId="20828" xr:uid="{D2CA727D-BAED-43C8-9BD5-D78A5BD4F747}"/>
    <cellStyle name="Comma 6 9 3 4" xfId="12921" xr:uid="{EFA0A01E-84D2-4A8C-AADB-FFF1A5F73F08}"/>
    <cellStyle name="Comma 6 9 3 4 2" xfId="23455" xr:uid="{87821D55-000D-4F68-B350-AA633C22CE82}"/>
    <cellStyle name="Comma 6 9 3 5" xfId="15573" xr:uid="{72C7B049-3C30-44A9-B357-C9F3FB601508}"/>
    <cellStyle name="Comma 6 9 3 6" xfId="5033" xr:uid="{BFA17316-D3B6-4B31-8629-E86130E8050E}"/>
    <cellStyle name="Comma 6 9 4" xfId="2302" xr:uid="{00000000-0005-0000-0000-00006D090000}"/>
    <cellStyle name="Comma 6 9 4 2" xfId="7667" xr:uid="{20F3C1BB-088D-4868-8568-C90481BDAA8B}"/>
    <cellStyle name="Comma 6 9 4 2 2" xfId="18201" xr:uid="{3069014C-0195-47B9-92B3-DB67E27AFB0F}"/>
    <cellStyle name="Comma 6 9 4 3" xfId="10295" xr:uid="{88A67E10-670C-41D3-813F-CE7E8C309B6A}"/>
    <cellStyle name="Comma 6 9 4 3 2" xfId="20829" xr:uid="{D394EBE5-C6C5-40AE-8183-330342BD8460}"/>
    <cellStyle name="Comma 6 9 4 4" xfId="12922" xr:uid="{EBF0D9A6-E707-4234-84CF-E367943FB386}"/>
    <cellStyle name="Comma 6 9 4 4 2" xfId="23456" xr:uid="{CE3522A3-A652-48D7-B960-DD1689396862}"/>
    <cellStyle name="Comma 6 9 4 5" xfId="15574" xr:uid="{9C5D4154-FD3E-482A-9283-DEE6DCBF458F}"/>
    <cellStyle name="Comma 6 9 4 6" xfId="5034" xr:uid="{1D7EE3C5-38D0-47FC-B2FA-517F235C5A03}"/>
    <cellStyle name="Comma 6 9 5" xfId="7663" xr:uid="{E151FDD8-B41E-4E15-9CAB-22E08B52F8EE}"/>
    <cellStyle name="Comma 6 9 5 2" xfId="18197" xr:uid="{F6DAB1F7-442E-4353-9F76-026BA1396330}"/>
    <cellStyle name="Comma 6 9 6" xfId="10291" xr:uid="{A5A1CAC2-0A62-4C6B-AD06-3DB1EF8995F6}"/>
    <cellStyle name="Comma 6 9 6 2" xfId="20825" xr:uid="{600495E0-C642-48A7-99DC-1DCA479B5192}"/>
    <cellStyle name="Comma 6 9 7" xfId="12918" xr:uid="{807C75E0-0266-48F3-BC42-40A5332A2CE8}"/>
    <cellStyle name="Comma 6 9 7 2" xfId="23452" xr:uid="{F5E503FE-56E2-4C6E-B9DC-798625D14F06}"/>
    <cellStyle name="Comma 6 9 8" xfId="15570" xr:uid="{0FBF6934-4D14-4B9E-9751-3FF077B0B44E}"/>
    <cellStyle name="Comma 6 9 9" xfId="5030" xr:uid="{20EE6D8C-A967-4DAE-B299-CB59D780E5FF}"/>
    <cellStyle name="Comma 7" xfId="2303" xr:uid="{00000000-0005-0000-0000-00006E090000}"/>
    <cellStyle name="Comma 7 10" xfId="2304" xr:uid="{00000000-0005-0000-0000-00006F090000}"/>
    <cellStyle name="Comma 7 10 2" xfId="2305" xr:uid="{00000000-0005-0000-0000-000070090000}"/>
    <cellStyle name="Comma 7 10 2 2" xfId="7670" xr:uid="{28FD59FD-974C-4E97-ACC9-920E2427D856}"/>
    <cellStyle name="Comma 7 10 2 2 2" xfId="18204" xr:uid="{7F784BFE-F4EE-46E1-8726-A14B68F6B625}"/>
    <cellStyle name="Comma 7 10 2 3" xfId="10298" xr:uid="{4DDEC466-2BD9-42FC-A535-F7D690E00D37}"/>
    <cellStyle name="Comma 7 10 2 3 2" xfId="20832" xr:uid="{4E7FFB6E-BE54-4C9A-A37F-7699594FC861}"/>
    <cellStyle name="Comma 7 10 2 4" xfId="12925" xr:uid="{23A55586-3A82-42D6-AEA8-5259C63AFA8B}"/>
    <cellStyle name="Comma 7 10 2 4 2" xfId="23459" xr:uid="{5918FCB7-33BD-49B3-98F7-ED4E75398750}"/>
    <cellStyle name="Comma 7 10 2 5" xfId="15577" xr:uid="{7F11A3C6-6892-4793-B735-C6D99BB7B0D9}"/>
    <cellStyle name="Comma 7 10 2 6" xfId="5037" xr:uid="{AB54BCA1-782B-40B0-91FE-ECFD3333DE0A}"/>
    <cellStyle name="Comma 7 10 3" xfId="2306" xr:uid="{00000000-0005-0000-0000-000071090000}"/>
    <cellStyle name="Comma 7 10 3 2" xfId="7671" xr:uid="{3D54FBC3-75DC-4D8E-AC95-9289F31BC356}"/>
    <cellStyle name="Comma 7 10 3 2 2" xfId="18205" xr:uid="{B58789D2-7A23-4AA2-A570-C351C48879A0}"/>
    <cellStyle name="Comma 7 10 3 3" xfId="10299" xr:uid="{200C504C-83A7-468F-AEAF-F89EC1AB1F8E}"/>
    <cellStyle name="Comma 7 10 3 3 2" xfId="20833" xr:uid="{9F359829-A4E5-4DE4-9668-DFEFB6AE8B8F}"/>
    <cellStyle name="Comma 7 10 3 4" xfId="12926" xr:uid="{5B648198-59C8-4D43-92AF-13F661CD6B79}"/>
    <cellStyle name="Comma 7 10 3 4 2" xfId="23460" xr:uid="{5760EACB-4247-4310-AE26-6210FC6EFB0D}"/>
    <cellStyle name="Comma 7 10 3 5" xfId="15578" xr:uid="{AD6482BD-CCA1-4D7D-B056-48335E24821B}"/>
    <cellStyle name="Comma 7 10 3 6" xfId="5038" xr:uid="{4883A2DC-1B47-4433-8F38-AD7E55E40442}"/>
    <cellStyle name="Comma 7 10 4" xfId="7669" xr:uid="{BC2891D5-6A62-44AD-B14C-180B1E5195FE}"/>
    <cellStyle name="Comma 7 10 4 2" xfId="18203" xr:uid="{45EBAF71-F0ED-4205-8CBE-6DA6CF8F3D0A}"/>
    <cellStyle name="Comma 7 10 5" xfId="10297" xr:uid="{878797D4-168B-45D4-94CD-5DF7F876D0E8}"/>
    <cellStyle name="Comma 7 10 5 2" xfId="20831" xr:uid="{52C59467-031E-4AF6-870B-CF4816B8EA74}"/>
    <cellStyle name="Comma 7 10 6" xfId="12924" xr:uid="{C467C02A-DBCA-454C-BFF1-188D15DBEC85}"/>
    <cellStyle name="Comma 7 10 6 2" xfId="23458" xr:uid="{02FDB658-B8DC-4E9A-AE5C-DE6F0F2C790E}"/>
    <cellStyle name="Comma 7 10 7" xfId="15576" xr:uid="{9AA26DE7-1C93-42B5-A51A-7C1916C2955F}"/>
    <cellStyle name="Comma 7 10 8" xfId="5036" xr:uid="{82CAEA95-404F-4862-9A2F-DAEBCA40B27B}"/>
    <cellStyle name="Comma 7 11" xfId="2307" xr:uid="{00000000-0005-0000-0000-000072090000}"/>
    <cellStyle name="Comma 7 11 2" xfId="2308" xr:uid="{00000000-0005-0000-0000-000073090000}"/>
    <cellStyle name="Comma 7 11 2 2" xfId="7673" xr:uid="{37BBF778-680F-41B4-96E9-0F89230E2B0C}"/>
    <cellStyle name="Comma 7 11 2 2 2" xfId="18207" xr:uid="{6E3C223F-4A45-44B0-AB4B-4596AE0EB3B6}"/>
    <cellStyle name="Comma 7 11 2 3" xfId="10301" xr:uid="{0B6D491B-B3AA-46B9-BBA3-0519073EC762}"/>
    <cellStyle name="Comma 7 11 2 3 2" xfId="20835" xr:uid="{CE8958C1-0597-4945-A4EC-A237C9505AEB}"/>
    <cellStyle name="Comma 7 11 2 4" xfId="12928" xr:uid="{8CB29425-8C2E-42F6-BCE2-0A7D2BEFAD17}"/>
    <cellStyle name="Comma 7 11 2 4 2" xfId="23462" xr:uid="{65E48A26-1D45-462F-84FB-6149ADC2EF54}"/>
    <cellStyle name="Comma 7 11 2 5" xfId="15580" xr:uid="{B798347D-6415-44AB-BBFD-73A560D08E76}"/>
    <cellStyle name="Comma 7 11 2 6" xfId="5040" xr:uid="{F981C9B6-2BF4-489D-AF44-35D9EE022787}"/>
    <cellStyle name="Comma 7 11 3" xfId="7672" xr:uid="{C954AFC3-FEF4-4609-A574-0EB951C20335}"/>
    <cellStyle name="Comma 7 11 3 2" xfId="18206" xr:uid="{5E625BC7-7775-4AF9-B101-71DFFEE5486F}"/>
    <cellStyle name="Comma 7 11 4" xfId="10300" xr:uid="{5A3C365B-25EB-48FE-8E93-552B3CA57C41}"/>
    <cellStyle name="Comma 7 11 4 2" xfId="20834" xr:uid="{08A38FED-3B10-4B32-B222-98F1DED75C6C}"/>
    <cellStyle name="Comma 7 11 5" xfId="12927" xr:uid="{034F0873-E93F-4C7E-A556-DCBB5B52AE6F}"/>
    <cellStyle name="Comma 7 11 5 2" xfId="23461" xr:uid="{1710F87E-7F5B-4011-AAB6-92138832FA80}"/>
    <cellStyle name="Comma 7 11 6" xfId="15579" xr:uid="{E6A1C7EF-EAF2-46B5-98C9-D5B8B58E457D}"/>
    <cellStyle name="Comma 7 11 7" xfId="5039" xr:uid="{D4EF650B-303B-4688-AA14-A32476F055D3}"/>
    <cellStyle name="Comma 7 12" xfId="2309" xr:uid="{00000000-0005-0000-0000-000074090000}"/>
    <cellStyle name="Comma 7 12 2" xfId="7674" xr:uid="{714A6B05-B73D-4E1F-9C91-D0EF924091DF}"/>
    <cellStyle name="Comma 7 12 2 2" xfId="18208" xr:uid="{F9F9510D-A7DA-42F9-BA20-1CF8441AD6D8}"/>
    <cellStyle name="Comma 7 12 3" xfId="10302" xr:uid="{AA501E66-667F-4927-A597-5C6BBE73D728}"/>
    <cellStyle name="Comma 7 12 3 2" xfId="20836" xr:uid="{5C594AC4-5973-4580-A405-807297B3734C}"/>
    <cellStyle name="Comma 7 12 4" xfId="12929" xr:uid="{64EE1649-1812-47B1-9092-80170884D8C6}"/>
    <cellStyle name="Comma 7 12 4 2" xfId="23463" xr:uid="{9EF9A1FC-367B-4404-98D9-7DB0019C721A}"/>
    <cellStyle name="Comma 7 12 5" xfId="15581" xr:uid="{3A8E2617-85B4-47B6-8B96-6CE45BB15D71}"/>
    <cellStyle name="Comma 7 12 6" xfId="5041" xr:uid="{F96CD6F9-9838-41AC-964D-AFFE17D4DCCF}"/>
    <cellStyle name="Comma 7 13" xfId="2310" xr:uid="{00000000-0005-0000-0000-000075090000}"/>
    <cellStyle name="Comma 7 13 2" xfId="7675" xr:uid="{E75D2598-98AA-4BBC-8789-5A9A2622436E}"/>
    <cellStyle name="Comma 7 13 2 2" xfId="18209" xr:uid="{29385D0D-C0FD-405B-8C67-BFBB8341E4F2}"/>
    <cellStyle name="Comma 7 13 3" xfId="10303" xr:uid="{C5289DAC-9C91-4515-A9FF-0917E222D847}"/>
    <cellStyle name="Comma 7 13 3 2" xfId="20837" xr:uid="{FFE97C3A-2565-4E6C-9821-2E89B9E87584}"/>
    <cellStyle name="Comma 7 13 4" xfId="12930" xr:uid="{DCF127E6-FE1C-4A69-B303-287C8C7673F7}"/>
    <cellStyle name="Comma 7 13 4 2" xfId="23464" xr:uid="{76B1A037-BD3C-4100-AE33-6731D671AF22}"/>
    <cellStyle name="Comma 7 13 5" xfId="15582" xr:uid="{67686D02-0F12-4D38-BC49-7A1D304D08EA}"/>
    <cellStyle name="Comma 7 13 6" xfId="5042" xr:uid="{16920B83-5940-4AFE-B31F-1E336DAF4CD4}"/>
    <cellStyle name="Comma 7 14" xfId="7668" xr:uid="{C8E12C12-0545-413D-BBD1-411E894D8E96}"/>
    <cellStyle name="Comma 7 14 2" xfId="18202" xr:uid="{67592D3F-433D-4AE1-9713-C3E8D4BCD9EB}"/>
    <cellStyle name="Comma 7 15" xfId="10296" xr:uid="{68A7CA77-80C7-4177-BCEA-7FA861420BAF}"/>
    <cellStyle name="Comma 7 15 2" xfId="20830" xr:uid="{170F53EC-7AE3-4DB8-9B34-E8A283FA5F3B}"/>
    <cellStyle name="Comma 7 16" xfId="12923" xr:uid="{A2A0E3B6-3DB9-42F3-872A-2D20EC7A4596}"/>
    <cellStyle name="Comma 7 16 2" xfId="23457" xr:uid="{8694847D-A4E5-424F-B67B-F711C8032ADC}"/>
    <cellStyle name="Comma 7 17" xfId="15575" xr:uid="{2EC86AD3-202E-4139-93A4-B5C596D874A4}"/>
    <cellStyle name="Comma 7 18" xfId="5035" xr:uid="{83CA3973-84DC-4A66-A5C7-B0B5613F4359}"/>
    <cellStyle name="Comma 7 2" xfId="2311" xr:uid="{00000000-0005-0000-0000-000076090000}"/>
    <cellStyle name="Comma 7 2 10" xfId="2312" xr:uid="{00000000-0005-0000-0000-000077090000}"/>
    <cellStyle name="Comma 7 2 10 2" xfId="7677" xr:uid="{50CB0000-767E-4D8B-9AE1-3633B5BDDABB}"/>
    <cellStyle name="Comma 7 2 10 2 2" xfId="18211" xr:uid="{620EE77D-A8F0-485D-B136-25C7F74EE8A3}"/>
    <cellStyle name="Comma 7 2 10 3" xfId="10305" xr:uid="{829383FD-1F64-495A-AC38-2127B4F4300E}"/>
    <cellStyle name="Comma 7 2 10 3 2" xfId="20839" xr:uid="{28FE2BE3-D800-41DC-A12A-C6E69BBBD9D6}"/>
    <cellStyle name="Comma 7 2 10 4" xfId="12932" xr:uid="{A06ECDCD-9385-41EB-80E6-3580E1D50031}"/>
    <cellStyle name="Comma 7 2 10 4 2" xfId="23466" xr:uid="{6231B40E-BAD7-416B-9B7D-A7F1E00FE47E}"/>
    <cellStyle name="Comma 7 2 10 5" xfId="15584" xr:uid="{0D82EDC1-4F09-43F8-A13B-EE0CF7938A95}"/>
    <cellStyle name="Comma 7 2 10 6" xfId="5044" xr:uid="{AC8F9EEE-F812-4DAF-9623-94FABCB9E380}"/>
    <cellStyle name="Comma 7 2 11" xfId="7676" xr:uid="{22CAF831-419C-4821-9EDA-B2861B4DC0F6}"/>
    <cellStyle name="Comma 7 2 11 2" xfId="18210" xr:uid="{CBC45280-6625-4EC1-AC97-79B160A304EA}"/>
    <cellStyle name="Comma 7 2 12" xfId="10304" xr:uid="{8D3368E5-C292-4C78-A3B7-A971944192A0}"/>
    <cellStyle name="Comma 7 2 12 2" xfId="20838" xr:uid="{0BFE1CD6-B184-437A-AFD4-34B5191BD211}"/>
    <cellStyle name="Comma 7 2 13" xfId="12931" xr:uid="{E4C981CB-12BB-47A3-AA12-9FB9AB5EEF1F}"/>
    <cellStyle name="Comma 7 2 13 2" xfId="23465" xr:uid="{32B49F95-5F79-4767-A307-93E5BF97F494}"/>
    <cellStyle name="Comma 7 2 14" xfId="15583" xr:uid="{EA105834-C11C-4B83-AAC7-2D95BCF87B93}"/>
    <cellStyle name="Comma 7 2 15" xfId="5043" xr:uid="{C772A615-90F6-404F-921D-109B5B5CCCAF}"/>
    <cellStyle name="Comma 7 2 2" xfId="2313" xr:uid="{00000000-0005-0000-0000-000078090000}"/>
    <cellStyle name="Comma 7 2 2 10" xfId="7678" xr:uid="{D562E193-B7E0-4E34-AF5D-95C2DD2BF53B}"/>
    <cellStyle name="Comma 7 2 2 10 2" xfId="18212" xr:uid="{94FB1463-F54D-417F-917C-3830E27DEBAA}"/>
    <cellStyle name="Comma 7 2 2 11" xfId="10306" xr:uid="{5ED145F4-E03B-43F4-9606-2C44F4C67861}"/>
    <cellStyle name="Comma 7 2 2 11 2" xfId="20840" xr:uid="{0E44AE9E-5313-4B80-8ADF-9E912AC5BBEE}"/>
    <cellStyle name="Comma 7 2 2 12" xfId="12933" xr:uid="{C3AA9EE2-DAAA-43B6-8B38-94F62B1B8AE3}"/>
    <cellStyle name="Comma 7 2 2 12 2" xfId="23467" xr:uid="{0F2B7EAA-30ED-4A97-8B1B-CBA568449D3F}"/>
    <cellStyle name="Comma 7 2 2 13" xfId="15585" xr:uid="{3EE975ED-2B15-4AED-83A4-5499ECE4152F}"/>
    <cellStyle name="Comma 7 2 2 14" xfId="5045" xr:uid="{FF667047-3C5A-41D1-B997-DAEA9AFCB8D0}"/>
    <cellStyle name="Comma 7 2 2 2" xfId="2314" xr:uid="{00000000-0005-0000-0000-000079090000}"/>
    <cellStyle name="Comma 7 2 2 2 2" xfId="2315" xr:uid="{00000000-0005-0000-0000-00007A090000}"/>
    <cellStyle name="Comma 7 2 2 2 2 2" xfId="2316" xr:uid="{00000000-0005-0000-0000-00007B090000}"/>
    <cellStyle name="Comma 7 2 2 2 2 2 2" xfId="7681" xr:uid="{9C5E8583-85CF-41DB-AFA6-3E7351DBDCA2}"/>
    <cellStyle name="Comma 7 2 2 2 2 2 2 2" xfId="18215" xr:uid="{284B62F4-65B4-4613-8452-2ACD28109264}"/>
    <cellStyle name="Comma 7 2 2 2 2 2 3" xfId="10309" xr:uid="{55745F4E-2D53-4E45-BCE3-0A9C9204801B}"/>
    <cellStyle name="Comma 7 2 2 2 2 2 3 2" xfId="20843" xr:uid="{2FD37BE5-4F62-4340-9BC6-50851C3ECE43}"/>
    <cellStyle name="Comma 7 2 2 2 2 2 4" xfId="12936" xr:uid="{0EFC5A12-CEF8-4AB5-9069-CFA058CADFA9}"/>
    <cellStyle name="Comma 7 2 2 2 2 2 4 2" xfId="23470" xr:uid="{3B3D600D-48E1-485F-A957-E1059DEF3234}"/>
    <cellStyle name="Comma 7 2 2 2 2 2 5" xfId="15588" xr:uid="{BFCB4D32-3E07-4A5D-AE0B-14C5385619DA}"/>
    <cellStyle name="Comma 7 2 2 2 2 2 6" xfId="5048" xr:uid="{49C643C0-AB08-44A2-8BA9-30026E8A4539}"/>
    <cellStyle name="Comma 7 2 2 2 2 3" xfId="7680" xr:uid="{206C2748-BF25-4D1B-B47F-801B5A20D8A5}"/>
    <cellStyle name="Comma 7 2 2 2 2 3 2" xfId="18214" xr:uid="{B9B6912B-B5DD-4286-B4CC-3961B02D7C94}"/>
    <cellStyle name="Comma 7 2 2 2 2 4" xfId="10308" xr:uid="{7AACDC54-847A-4E2C-8849-B01F6DFDEB14}"/>
    <cellStyle name="Comma 7 2 2 2 2 4 2" xfId="20842" xr:uid="{93CDC52E-F5F3-45AF-93DE-C6BB91398750}"/>
    <cellStyle name="Comma 7 2 2 2 2 5" xfId="12935" xr:uid="{CA57EF08-046C-4059-9083-F02175488839}"/>
    <cellStyle name="Comma 7 2 2 2 2 5 2" xfId="23469" xr:uid="{52D0D624-544B-4B60-8525-EABE188497CE}"/>
    <cellStyle name="Comma 7 2 2 2 2 6" xfId="15587" xr:uid="{C9A6B64F-926C-4928-9CB1-4F9FFCC55A3C}"/>
    <cellStyle name="Comma 7 2 2 2 2 7" xfId="5047" xr:uid="{8D6EE885-CAAE-48D7-BC52-58AABB3457F9}"/>
    <cellStyle name="Comma 7 2 2 2 3" xfId="2317" xr:uid="{00000000-0005-0000-0000-00007C090000}"/>
    <cellStyle name="Comma 7 2 2 2 3 2" xfId="7682" xr:uid="{3C109FC7-F192-4320-8D5E-8E10DD4C37D7}"/>
    <cellStyle name="Comma 7 2 2 2 3 2 2" xfId="18216" xr:uid="{B5245D29-AAF2-4058-87BD-E70D309D2431}"/>
    <cellStyle name="Comma 7 2 2 2 3 3" xfId="10310" xr:uid="{F6FCFB64-6365-4213-9FA4-38886F3F0590}"/>
    <cellStyle name="Comma 7 2 2 2 3 3 2" xfId="20844" xr:uid="{CBC3A3A0-5F01-4D32-9B62-007CE4909987}"/>
    <cellStyle name="Comma 7 2 2 2 3 4" xfId="12937" xr:uid="{3C9A3292-608E-427F-9062-E3E32AA502FD}"/>
    <cellStyle name="Comma 7 2 2 2 3 4 2" xfId="23471" xr:uid="{DA6B6293-32D8-4FE6-9326-400070F047B6}"/>
    <cellStyle name="Comma 7 2 2 2 3 5" xfId="15589" xr:uid="{B856C9D4-C7DB-41D4-978C-3CD2F6247C76}"/>
    <cellStyle name="Comma 7 2 2 2 3 6" xfId="5049" xr:uid="{2BBF480A-AE36-4068-97D3-59E463DA58E1}"/>
    <cellStyle name="Comma 7 2 2 2 4" xfId="2318" xr:uid="{00000000-0005-0000-0000-00007D090000}"/>
    <cellStyle name="Comma 7 2 2 2 4 2" xfId="7683" xr:uid="{9DFB75E1-3021-4CD9-B098-3546E33B39BC}"/>
    <cellStyle name="Comma 7 2 2 2 4 2 2" xfId="18217" xr:uid="{5382F156-157C-49C5-89CD-9D15304298BC}"/>
    <cellStyle name="Comma 7 2 2 2 4 3" xfId="10311" xr:uid="{E2A68DB0-115A-49E9-BA26-F94780EFEF88}"/>
    <cellStyle name="Comma 7 2 2 2 4 3 2" xfId="20845" xr:uid="{85ECF85A-2B14-411B-85C4-F5C7FB262797}"/>
    <cellStyle name="Comma 7 2 2 2 4 4" xfId="12938" xr:uid="{F760CB1E-63BD-487E-8B9A-4258F83ED145}"/>
    <cellStyle name="Comma 7 2 2 2 4 4 2" xfId="23472" xr:uid="{34D17249-8AE7-4D12-8F9F-1202BFF42246}"/>
    <cellStyle name="Comma 7 2 2 2 4 5" xfId="15590" xr:uid="{037438B5-CE0B-4486-A52B-13CDF1669F52}"/>
    <cellStyle name="Comma 7 2 2 2 4 6" xfId="5050" xr:uid="{67F8610A-633C-43B7-9FE6-BE55B7C818F5}"/>
    <cellStyle name="Comma 7 2 2 2 5" xfId="7679" xr:uid="{DE6A0814-D7CB-48A9-AF2F-03ABE1EB3EA5}"/>
    <cellStyle name="Comma 7 2 2 2 5 2" xfId="18213" xr:uid="{A85EAC4F-4C05-4AA5-B884-C9D0F1E9686F}"/>
    <cellStyle name="Comma 7 2 2 2 6" xfId="10307" xr:uid="{5899F6AE-5185-45E6-8ED3-F6BC3D3196D2}"/>
    <cellStyle name="Comma 7 2 2 2 6 2" xfId="20841" xr:uid="{2FE62DE9-6235-4A28-A9AD-D1EB87CAE0CD}"/>
    <cellStyle name="Comma 7 2 2 2 7" xfId="12934" xr:uid="{FCD181E2-A0A3-4B68-85AF-B52426E93557}"/>
    <cellStyle name="Comma 7 2 2 2 7 2" xfId="23468" xr:uid="{56185347-3F84-441C-A76F-3FC7D0F8CE63}"/>
    <cellStyle name="Comma 7 2 2 2 8" xfId="15586" xr:uid="{23B9AC20-7F0E-4745-BB20-CF5304E6749F}"/>
    <cellStyle name="Comma 7 2 2 2 9" xfId="5046" xr:uid="{13FEFEBF-1D24-4DBA-A747-202BBDE1804A}"/>
    <cellStyle name="Comma 7 2 2 3" xfId="2319" xr:uid="{00000000-0005-0000-0000-00007E090000}"/>
    <cellStyle name="Comma 7 2 2 3 2" xfId="2320" xr:uid="{00000000-0005-0000-0000-00007F090000}"/>
    <cellStyle name="Comma 7 2 2 3 2 2" xfId="2321" xr:uid="{00000000-0005-0000-0000-000080090000}"/>
    <cellStyle name="Comma 7 2 2 3 2 2 2" xfId="7686" xr:uid="{88E659FD-6789-4F5A-A088-233C88DF4E3A}"/>
    <cellStyle name="Comma 7 2 2 3 2 2 2 2" xfId="18220" xr:uid="{795789F3-0019-4758-BEAE-B470EBE46050}"/>
    <cellStyle name="Comma 7 2 2 3 2 2 3" xfId="10314" xr:uid="{4D010C93-3139-4E08-8B5C-7BDD718AC065}"/>
    <cellStyle name="Comma 7 2 2 3 2 2 3 2" xfId="20848" xr:uid="{5B39DB74-C3D3-4A83-BE84-48053B0C82B5}"/>
    <cellStyle name="Comma 7 2 2 3 2 2 4" xfId="12941" xr:uid="{E047E4E8-3A5D-4824-BC36-7DF9869446CF}"/>
    <cellStyle name="Comma 7 2 2 3 2 2 4 2" xfId="23475" xr:uid="{564C9F55-4424-494A-91F3-6E155A13AA63}"/>
    <cellStyle name="Comma 7 2 2 3 2 2 5" xfId="15593" xr:uid="{9B2F1B7F-60B9-440D-B4E5-36F9D1970520}"/>
    <cellStyle name="Comma 7 2 2 3 2 2 6" xfId="5053" xr:uid="{1F90A516-970F-4659-8AA4-F9AD0656D153}"/>
    <cellStyle name="Comma 7 2 2 3 2 3" xfId="7685" xr:uid="{1789FF12-8FF2-497C-A418-AC7CB7603805}"/>
    <cellStyle name="Comma 7 2 2 3 2 3 2" xfId="18219" xr:uid="{DA28AF6F-D454-4B57-A7B3-5E6FCD6755F9}"/>
    <cellStyle name="Comma 7 2 2 3 2 4" xfId="10313" xr:uid="{C0743A03-1B7B-4E06-912E-8FFE4E788661}"/>
    <cellStyle name="Comma 7 2 2 3 2 4 2" xfId="20847" xr:uid="{1D66AB8A-CAA5-412B-9051-B4223C700135}"/>
    <cellStyle name="Comma 7 2 2 3 2 5" xfId="12940" xr:uid="{F14DFA81-49FD-421E-AC39-0EA938E3F6F5}"/>
    <cellStyle name="Comma 7 2 2 3 2 5 2" xfId="23474" xr:uid="{A4E4EFCA-741E-4914-939E-C65344179704}"/>
    <cellStyle name="Comma 7 2 2 3 2 6" xfId="15592" xr:uid="{218C5A67-7539-4600-BFA8-B8DB8E031982}"/>
    <cellStyle name="Comma 7 2 2 3 2 7" xfId="5052" xr:uid="{EF4D73D3-FDDC-4C47-BDD3-F6FC41928186}"/>
    <cellStyle name="Comma 7 2 2 3 3" xfId="2322" xr:uid="{00000000-0005-0000-0000-000081090000}"/>
    <cellStyle name="Comma 7 2 2 3 3 2" xfId="7687" xr:uid="{84999BE0-6F01-4F70-A44A-0168911DD7BA}"/>
    <cellStyle name="Comma 7 2 2 3 3 2 2" xfId="18221" xr:uid="{27D16F19-BA32-4FDD-BDDC-04AF8B012E5B}"/>
    <cellStyle name="Comma 7 2 2 3 3 3" xfId="10315" xr:uid="{DBAEDFAA-894D-49A0-A88E-D77C96434CA7}"/>
    <cellStyle name="Comma 7 2 2 3 3 3 2" xfId="20849" xr:uid="{700EE3A8-EFF5-4D97-93C2-0A5EF73D4EC9}"/>
    <cellStyle name="Comma 7 2 2 3 3 4" xfId="12942" xr:uid="{2D53AE00-CC58-4CF0-8413-A5199C679258}"/>
    <cellStyle name="Comma 7 2 2 3 3 4 2" xfId="23476" xr:uid="{D9286B00-18E3-4639-B9EB-BC7A6BB6643B}"/>
    <cellStyle name="Comma 7 2 2 3 3 5" xfId="15594" xr:uid="{CDF6AD6A-7271-467E-920B-FC9DF8531348}"/>
    <cellStyle name="Comma 7 2 2 3 3 6" xfId="5054" xr:uid="{8D0132A0-7F45-47D3-A334-C60067F68C61}"/>
    <cellStyle name="Comma 7 2 2 3 4" xfId="2323" xr:uid="{00000000-0005-0000-0000-000082090000}"/>
    <cellStyle name="Comma 7 2 2 3 4 2" xfId="7688" xr:uid="{1CB8E41C-069F-4476-A594-4BCC47E0D17B}"/>
    <cellStyle name="Comma 7 2 2 3 4 2 2" xfId="18222" xr:uid="{82664431-EE16-46AF-BE23-DEB9A43EB538}"/>
    <cellStyle name="Comma 7 2 2 3 4 3" xfId="10316" xr:uid="{EA87176C-5463-42EA-8640-FAED168BCDB0}"/>
    <cellStyle name="Comma 7 2 2 3 4 3 2" xfId="20850" xr:uid="{5B04CB46-D428-476A-9892-A19FC81F9487}"/>
    <cellStyle name="Comma 7 2 2 3 4 4" xfId="12943" xr:uid="{3704592A-0B8E-4462-8784-341333C336D6}"/>
    <cellStyle name="Comma 7 2 2 3 4 4 2" xfId="23477" xr:uid="{389703C3-5028-4E3E-A707-E449D994E727}"/>
    <cellStyle name="Comma 7 2 2 3 4 5" xfId="15595" xr:uid="{BBC78695-B288-4B52-BE50-E6802B6042FC}"/>
    <cellStyle name="Comma 7 2 2 3 4 6" xfId="5055" xr:uid="{52CDF55E-03CA-4968-BC08-96625E29F67F}"/>
    <cellStyle name="Comma 7 2 2 3 5" xfId="7684" xr:uid="{A0A5706F-A5D5-449E-9260-A3AAA14FAE58}"/>
    <cellStyle name="Comma 7 2 2 3 5 2" xfId="18218" xr:uid="{B81E304D-5495-4370-9BAA-2EA2FA91DC33}"/>
    <cellStyle name="Comma 7 2 2 3 6" xfId="10312" xr:uid="{A60070A9-88DE-4404-A2E7-16F3D3C9FB0E}"/>
    <cellStyle name="Comma 7 2 2 3 6 2" xfId="20846" xr:uid="{57AA3692-3A69-4327-8772-F9EBA1786268}"/>
    <cellStyle name="Comma 7 2 2 3 7" xfId="12939" xr:uid="{0B155EB3-64C0-4D76-88CD-2A675A075C60}"/>
    <cellStyle name="Comma 7 2 2 3 7 2" xfId="23473" xr:uid="{18E8AB25-23B9-4DAB-9961-C2D83BD3D5C8}"/>
    <cellStyle name="Comma 7 2 2 3 8" xfId="15591" xr:uid="{1055B774-E022-40B8-89D0-DD8C6082DBD2}"/>
    <cellStyle name="Comma 7 2 2 3 9" xfId="5051" xr:uid="{8C5ECBDB-74EE-483D-AA9A-E1DE78C529CF}"/>
    <cellStyle name="Comma 7 2 2 4" xfId="2324" xr:uid="{00000000-0005-0000-0000-000083090000}"/>
    <cellStyle name="Comma 7 2 2 4 2" xfId="2325" xr:uid="{00000000-0005-0000-0000-000084090000}"/>
    <cellStyle name="Comma 7 2 2 4 2 2" xfId="2326" xr:uid="{00000000-0005-0000-0000-000085090000}"/>
    <cellStyle name="Comma 7 2 2 4 2 2 2" xfId="7691" xr:uid="{EE79CD21-573A-4E64-9C62-CEC04C9D29CA}"/>
    <cellStyle name="Comma 7 2 2 4 2 2 2 2" xfId="18225" xr:uid="{821FC761-8D15-43EA-A7A1-E32DC5BBA3C9}"/>
    <cellStyle name="Comma 7 2 2 4 2 2 3" xfId="10319" xr:uid="{4F4E5D99-9348-49F1-AD22-7601C6F7F705}"/>
    <cellStyle name="Comma 7 2 2 4 2 2 3 2" xfId="20853" xr:uid="{22568C0C-9274-4D3B-A23F-8B0921B821B6}"/>
    <cellStyle name="Comma 7 2 2 4 2 2 4" xfId="12946" xr:uid="{7898E0BE-63FB-4A46-8E72-0393347B68BD}"/>
    <cellStyle name="Comma 7 2 2 4 2 2 4 2" xfId="23480" xr:uid="{7CD93D30-DFC9-45C5-A8B0-0E17C0139557}"/>
    <cellStyle name="Comma 7 2 2 4 2 2 5" xfId="15598" xr:uid="{8ED3AE14-2C13-4F92-A4EC-95A507E05BC1}"/>
    <cellStyle name="Comma 7 2 2 4 2 2 6" xfId="5058" xr:uid="{EF46F004-B23E-4773-87D7-56BF5F1CA453}"/>
    <cellStyle name="Comma 7 2 2 4 2 3" xfId="7690" xr:uid="{297DAF30-EB0F-4CB8-979C-38AF325E4C33}"/>
    <cellStyle name="Comma 7 2 2 4 2 3 2" xfId="18224" xr:uid="{C6FBC200-3638-477B-81F8-FF65D3E96043}"/>
    <cellStyle name="Comma 7 2 2 4 2 4" xfId="10318" xr:uid="{BCD320AC-C88B-4534-A88E-58E19A76C192}"/>
    <cellStyle name="Comma 7 2 2 4 2 4 2" xfId="20852" xr:uid="{A063A7CE-343A-4E95-9A0B-038D04031B1A}"/>
    <cellStyle name="Comma 7 2 2 4 2 5" xfId="12945" xr:uid="{1A9BAFC5-A924-4B0E-A60A-7C74E3867D5A}"/>
    <cellStyle name="Comma 7 2 2 4 2 5 2" xfId="23479" xr:uid="{6265FD93-9ABB-4E62-AF26-7263FB4B24AC}"/>
    <cellStyle name="Comma 7 2 2 4 2 6" xfId="15597" xr:uid="{982D15F4-371A-4856-B634-622F92ADF1F1}"/>
    <cellStyle name="Comma 7 2 2 4 2 7" xfId="5057" xr:uid="{26CCEC7B-F6C0-48B5-8F08-D797808D436F}"/>
    <cellStyle name="Comma 7 2 2 4 3" xfId="2327" xr:uid="{00000000-0005-0000-0000-000086090000}"/>
    <cellStyle name="Comma 7 2 2 4 3 2" xfId="7692" xr:uid="{951BFCC8-E8EE-4CF3-A7D2-FE2B1D2A51B7}"/>
    <cellStyle name="Comma 7 2 2 4 3 2 2" xfId="18226" xr:uid="{B972307C-F658-444A-A2EA-51633800CC4A}"/>
    <cellStyle name="Comma 7 2 2 4 3 3" xfId="10320" xr:uid="{D6C0AAD7-FB54-4A62-AD74-624DC845CD4B}"/>
    <cellStyle name="Comma 7 2 2 4 3 3 2" xfId="20854" xr:uid="{60182AC1-229B-4B98-A363-914D179853F2}"/>
    <cellStyle name="Comma 7 2 2 4 3 4" xfId="12947" xr:uid="{9DF4888C-FF09-4EFE-AB83-84E37A01D494}"/>
    <cellStyle name="Comma 7 2 2 4 3 4 2" xfId="23481" xr:uid="{6AA186CF-7D86-4044-9EC4-7C9878003966}"/>
    <cellStyle name="Comma 7 2 2 4 3 5" xfId="15599" xr:uid="{6C7BFB07-9798-4E9B-824A-B7F4D06CCF68}"/>
    <cellStyle name="Comma 7 2 2 4 3 6" xfId="5059" xr:uid="{8F78B3B9-DC40-4C5F-B513-B4F046939DB3}"/>
    <cellStyle name="Comma 7 2 2 4 4" xfId="2328" xr:uid="{00000000-0005-0000-0000-000087090000}"/>
    <cellStyle name="Comma 7 2 2 4 4 2" xfId="7693" xr:uid="{95D74C76-8A0D-4383-A538-197799AC2FE8}"/>
    <cellStyle name="Comma 7 2 2 4 4 2 2" xfId="18227" xr:uid="{E5A2FA9C-7746-4012-95FE-CB570B20FCB1}"/>
    <cellStyle name="Comma 7 2 2 4 4 3" xfId="10321" xr:uid="{224CED97-BEBD-4FFC-8125-70FC9A34AA34}"/>
    <cellStyle name="Comma 7 2 2 4 4 3 2" xfId="20855" xr:uid="{19686306-5C60-4B7F-B7F9-838BF222EE32}"/>
    <cellStyle name="Comma 7 2 2 4 4 4" xfId="12948" xr:uid="{3E2DD948-D563-440D-8CBE-AFDC31DA0AF2}"/>
    <cellStyle name="Comma 7 2 2 4 4 4 2" xfId="23482" xr:uid="{AAEBFD4D-2238-4029-BD3C-23C2F7BA9681}"/>
    <cellStyle name="Comma 7 2 2 4 4 5" xfId="15600" xr:uid="{A91F896E-0C0D-49B7-B399-F862FEA87A5C}"/>
    <cellStyle name="Comma 7 2 2 4 4 6" xfId="5060" xr:uid="{5079DD92-9C18-4446-86B1-5C34D1DB0D99}"/>
    <cellStyle name="Comma 7 2 2 4 5" xfId="7689" xr:uid="{ED431A85-3E60-4E6B-9AB1-BD44D792FA4A}"/>
    <cellStyle name="Comma 7 2 2 4 5 2" xfId="18223" xr:uid="{83C95CE8-AEA5-4A54-BBC2-F07F72E2BD6B}"/>
    <cellStyle name="Comma 7 2 2 4 6" xfId="10317" xr:uid="{96B34707-8FC2-48C7-BFFE-C69C548D59CF}"/>
    <cellStyle name="Comma 7 2 2 4 6 2" xfId="20851" xr:uid="{AEBE6474-5D01-414F-B3E1-D2EFD8DB36FA}"/>
    <cellStyle name="Comma 7 2 2 4 7" xfId="12944" xr:uid="{CABBE3D4-59C0-4941-B61E-EAE59685F1DD}"/>
    <cellStyle name="Comma 7 2 2 4 7 2" xfId="23478" xr:uid="{CA6040ED-A940-4B4F-BCD7-5D1FE672DDA2}"/>
    <cellStyle name="Comma 7 2 2 4 8" xfId="15596" xr:uid="{C1ECF953-B44D-45DF-8818-B8E2A3517A32}"/>
    <cellStyle name="Comma 7 2 2 4 9" xfId="5056" xr:uid="{F682066B-D276-40D3-A33A-DCD1E1E0EC9E}"/>
    <cellStyle name="Comma 7 2 2 5" xfId="2329" xr:uid="{00000000-0005-0000-0000-000088090000}"/>
    <cellStyle name="Comma 7 2 2 5 2" xfId="2330" xr:uid="{00000000-0005-0000-0000-000089090000}"/>
    <cellStyle name="Comma 7 2 2 5 2 2" xfId="2331" xr:uid="{00000000-0005-0000-0000-00008A090000}"/>
    <cellStyle name="Comma 7 2 2 5 2 2 2" xfId="7696" xr:uid="{5F014F5E-F7AE-4460-A16C-7DA24A3C9AB9}"/>
    <cellStyle name="Comma 7 2 2 5 2 2 2 2" xfId="18230" xr:uid="{C537D848-F603-4474-A7AC-61F4255CEE61}"/>
    <cellStyle name="Comma 7 2 2 5 2 2 3" xfId="10324" xr:uid="{86CA52CB-92F2-4DBD-9862-403E2CB39932}"/>
    <cellStyle name="Comma 7 2 2 5 2 2 3 2" xfId="20858" xr:uid="{902E7571-48AC-44F6-9759-64AFA0E2567F}"/>
    <cellStyle name="Comma 7 2 2 5 2 2 4" xfId="12951" xr:uid="{FC290F1F-4054-4024-B089-858C38DB316C}"/>
    <cellStyle name="Comma 7 2 2 5 2 2 4 2" xfId="23485" xr:uid="{01B2CA45-9E3E-4157-8092-914A09CD665F}"/>
    <cellStyle name="Comma 7 2 2 5 2 2 5" xfId="15603" xr:uid="{40D8C16D-3247-4510-AAAB-76F52A08303C}"/>
    <cellStyle name="Comma 7 2 2 5 2 2 6" xfId="5063" xr:uid="{9D3738E7-796E-4895-9FEC-04C858179F22}"/>
    <cellStyle name="Comma 7 2 2 5 2 3" xfId="7695" xr:uid="{F71DFAF5-359F-45E3-8D21-F3D908FC0DC6}"/>
    <cellStyle name="Comma 7 2 2 5 2 3 2" xfId="18229" xr:uid="{F12E8242-BDAD-48D1-9EB5-603E97A5DC41}"/>
    <cellStyle name="Comma 7 2 2 5 2 4" xfId="10323" xr:uid="{CC8D2933-3615-4CBF-BF2B-DFBEDA924F28}"/>
    <cellStyle name="Comma 7 2 2 5 2 4 2" xfId="20857" xr:uid="{32250268-C021-494D-97C7-EC1316D2E03F}"/>
    <cellStyle name="Comma 7 2 2 5 2 5" xfId="12950" xr:uid="{880E4EFD-45EA-498D-8E88-45107F7F0498}"/>
    <cellStyle name="Comma 7 2 2 5 2 5 2" xfId="23484" xr:uid="{2C4C75EE-C952-4139-A550-63CBC43AD1CA}"/>
    <cellStyle name="Comma 7 2 2 5 2 6" xfId="15602" xr:uid="{0EA56E8F-D50C-4F74-B674-3D3FA4497517}"/>
    <cellStyle name="Comma 7 2 2 5 2 7" xfId="5062" xr:uid="{66573CC6-93D9-4D86-BD89-3643855F61CD}"/>
    <cellStyle name="Comma 7 2 2 5 3" xfId="2332" xr:uid="{00000000-0005-0000-0000-00008B090000}"/>
    <cellStyle name="Comma 7 2 2 5 3 2" xfId="7697" xr:uid="{8DDD92B7-D43D-4946-A356-CFB94A1C17F3}"/>
    <cellStyle name="Comma 7 2 2 5 3 2 2" xfId="18231" xr:uid="{FEC3C084-AD47-4226-8895-DA833628152F}"/>
    <cellStyle name="Comma 7 2 2 5 3 3" xfId="10325" xr:uid="{129B8524-767D-45B8-8AFD-485720307D13}"/>
    <cellStyle name="Comma 7 2 2 5 3 3 2" xfId="20859" xr:uid="{86DB021B-6280-4085-B78D-B719C1C7D684}"/>
    <cellStyle name="Comma 7 2 2 5 3 4" xfId="12952" xr:uid="{EFEE4C6D-549D-4423-A994-00574DE79FC9}"/>
    <cellStyle name="Comma 7 2 2 5 3 4 2" xfId="23486" xr:uid="{46BA2C12-4EC5-4C17-AE89-25F2F7B1264B}"/>
    <cellStyle name="Comma 7 2 2 5 3 5" xfId="15604" xr:uid="{7D825DCA-B21B-4959-82D3-CD85C4EE5C2A}"/>
    <cellStyle name="Comma 7 2 2 5 3 6" xfId="5064" xr:uid="{D504018F-3316-4CFA-A6B2-817C6944179F}"/>
    <cellStyle name="Comma 7 2 2 5 4" xfId="2333" xr:uid="{00000000-0005-0000-0000-00008C090000}"/>
    <cellStyle name="Comma 7 2 2 5 4 2" xfId="7698" xr:uid="{24C934C1-682B-4902-BE83-AF00CADBA4E1}"/>
    <cellStyle name="Comma 7 2 2 5 4 2 2" xfId="18232" xr:uid="{680A1943-FF9D-4AA7-89EB-3A0084FF226C}"/>
    <cellStyle name="Comma 7 2 2 5 4 3" xfId="10326" xr:uid="{DC58EFCB-ED0C-4BE6-BE74-09D4C16C7716}"/>
    <cellStyle name="Comma 7 2 2 5 4 3 2" xfId="20860" xr:uid="{2D5599F5-DB3A-49FD-B6A5-497E7D9D983C}"/>
    <cellStyle name="Comma 7 2 2 5 4 4" xfId="12953" xr:uid="{984CD912-10FE-44BF-9BC0-690C1853F562}"/>
    <cellStyle name="Comma 7 2 2 5 4 4 2" xfId="23487" xr:uid="{6F0A1DE3-26E0-4B1D-8429-B27C2A3BF6BE}"/>
    <cellStyle name="Comma 7 2 2 5 4 5" xfId="15605" xr:uid="{6E57CD67-E9F0-4B53-AF51-9F4734D50B32}"/>
    <cellStyle name="Comma 7 2 2 5 4 6" xfId="5065" xr:uid="{8BF44B9B-093D-4AEF-9781-3C9E410FB42B}"/>
    <cellStyle name="Comma 7 2 2 5 5" xfId="7694" xr:uid="{08335CC0-A018-483D-86D1-7B58236EE2D8}"/>
    <cellStyle name="Comma 7 2 2 5 5 2" xfId="18228" xr:uid="{70DE3048-D9DE-4F1E-98AC-51BD2F9F0FB3}"/>
    <cellStyle name="Comma 7 2 2 5 6" xfId="10322" xr:uid="{99962F98-D2D3-4B41-8CD4-E431E480D780}"/>
    <cellStyle name="Comma 7 2 2 5 6 2" xfId="20856" xr:uid="{82662F10-7722-44F0-AC0A-AE10BCB5CA7C}"/>
    <cellStyle name="Comma 7 2 2 5 7" xfId="12949" xr:uid="{7AA006EC-9C1F-4750-94D2-A04464695509}"/>
    <cellStyle name="Comma 7 2 2 5 7 2" xfId="23483" xr:uid="{B2EC4336-F255-4416-A5A1-B7A27A79FC48}"/>
    <cellStyle name="Comma 7 2 2 5 8" xfId="15601" xr:uid="{4FB97701-4FDF-42BF-98E4-6C445B01F190}"/>
    <cellStyle name="Comma 7 2 2 5 9" xfId="5061" xr:uid="{21FEFCC8-7848-4BE9-A144-2BC6C4F1031C}"/>
    <cellStyle name="Comma 7 2 2 6" xfId="2334" xr:uid="{00000000-0005-0000-0000-00008D090000}"/>
    <cellStyle name="Comma 7 2 2 6 2" xfId="2335" xr:uid="{00000000-0005-0000-0000-00008E090000}"/>
    <cellStyle name="Comma 7 2 2 6 2 2" xfId="7700" xr:uid="{5A81F938-7893-40B5-9154-91A19BA6D0F5}"/>
    <cellStyle name="Comma 7 2 2 6 2 2 2" xfId="18234" xr:uid="{4C840D25-2D14-434E-8C62-8743A04F074B}"/>
    <cellStyle name="Comma 7 2 2 6 2 3" xfId="10328" xr:uid="{0D2294CB-A8D6-4CB1-BA7F-843CA76694EE}"/>
    <cellStyle name="Comma 7 2 2 6 2 3 2" xfId="20862" xr:uid="{590B791F-147B-403E-B98B-163193F5C97A}"/>
    <cellStyle name="Comma 7 2 2 6 2 4" xfId="12955" xr:uid="{6B1E8A2E-E440-43BC-9191-44810BA98A9A}"/>
    <cellStyle name="Comma 7 2 2 6 2 4 2" xfId="23489" xr:uid="{ADF832F4-CAE1-4B62-87F0-455978C3B298}"/>
    <cellStyle name="Comma 7 2 2 6 2 5" xfId="15607" xr:uid="{BBCC8C65-4BD4-485C-A8E5-E73531FF8070}"/>
    <cellStyle name="Comma 7 2 2 6 2 6" xfId="5067" xr:uid="{DB108717-875A-4DEF-B48E-6562528CB911}"/>
    <cellStyle name="Comma 7 2 2 6 3" xfId="2336" xr:uid="{00000000-0005-0000-0000-00008F090000}"/>
    <cellStyle name="Comma 7 2 2 6 3 2" xfId="7701" xr:uid="{4C44C903-93F0-410A-9C61-6E9310009EF4}"/>
    <cellStyle name="Comma 7 2 2 6 3 2 2" xfId="18235" xr:uid="{1A1ED09A-08EA-41AF-B38E-25A4D474F022}"/>
    <cellStyle name="Comma 7 2 2 6 3 3" xfId="10329" xr:uid="{5E225F66-E4DC-4245-9ACA-AFCDF48EECBC}"/>
    <cellStyle name="Comma 7 2 2 6 3 3 2" xfId="20863" xr:uid="{B0EDAD4C-716B-4874-99C9-7000C58DA833}"/>
    <cellStyle name="Comma 7 2 2 6 3 4" xfId="12956" xr:uid="{D3717A52-C9D3-4458-A883-CA4C039716D4}"/>
    <cellStyle name="Comma 7 2 2 6 3 4 2" xfId="23490" xr:uid="{8B8206E3-6C5C-4F94-9109-7938624F77A3}"/>
    <cellStyle name="Comma 7 2 2 6 3 5" xfId="15608" xr:uid="{FF30E84D-8CC4-4814-AF52-9A95B0D96D76}"/>
    <cellStyle name="Comma 7 2 2 6 3 6" xfId="5068" xr:uid="{651E51B1-6185-4F8D-B2D0-B274332053AF}"/>
    <cellStyle name="Comma 7 2 2 6 4" xfId="7699" xr:uid="{88B76A57-9E53-46BB-B59E-0A38CE770BBB}"/>
    <cellStyle name="Comma 7 2 2 6 4 2" xfId="18233" xr:uid="{1AE0FF13-E9C6-4BF5-98B1-A46E49340799}"/>
    <cellStyle name="Comma 7 2 2 6 5" xfId="10327" xr:uid="{62D21C23-32B5-4109-B450-4FC82F137588}"/>
    <cellStyle name="Comma 7 2 2 6 5 2" xfId="20861" xr:uid="{E4A64EEE-6F71-4C14-A721-29A39F7A9F55}"/>
    <cellStyle name="Comma 7 2 2 6 6" xfId="12954" xr:uid="{B355DEED-B8A8-46C2-B8E9-44889FC7840C}"/>
    <cellStyle name="Comma 7 2 2 6 6 2" xfId="23488" xr:uid="{F61EDC11-44EC-4110-A221-81F2140F60C5}"/>
    <cellStyle name="Comma 7 2 2 6 7" xfId="15606" xr:uid="{391F7711-C312-4777-9C76-910E0A798003}"/>
    <cellStyle name="Comma 7 2 2 6 8" xfId="5066" xr:uid="{5B4B0928-499E-4551-9922-D087D78A6CEA}"/>
    <cellStyle name="Comma 7 2 2 7" xfId="2337" xr:uid="{00000000-0005-0000-0000-000090090000}"/>
    <cellStyle name="Comma 7 2 2 7 2" xfId="2338" xr:uid="{00000000-0005-0000-0000-000091090000}"/>
    <cellStyle name="Comma 7 2 2 7 2 2" xfId="7703" xr:uid="{D415FB6D-0657-4DF2-905D-4102E4CB38CC}"/>
    <cellStyle name="Comma 7 2 2 7 2 2 2" xfId="18237" xr:uid="{33639B57-FE77-41DD-8027-BBBD271E7643}"/>
    <cellStyle name="Comma 7 2 2 7 2 3" xfId="10331" xr:uid="{59D60FC5-CB9C-4A18-B540-322BEE03C3A3}"/>
    <cellStyle name="Comma 7 2 2 7 2 3 2" xfId="20865" xr:uid="{E1B58947-0B2D-4C8F-B3BA-AFDB8C869F80}"/>
    <cellStyle name="Comma 7 2 2 7 2 4" xfId="12958" xr:uid="{BF0D01E3-7469-4B20-8A6E-FB17D5AE5DC9}"/>
    <cellStyle name="Comma 7 2 2 7 2 4 2" xfId="23492" xr:uid="{43CCAD39-8C13-42FA-9AFD-EF96F8C53C95}"/>
    <cellStyle name="Comma 7 2 2 7 2 5" xfId="15610" xr:uid="{5B96FB0B-357D-4989-A935-4C924574DE9F}"/>
    <cellStyle name="Comma 7 2 2 7 2 6" xfId="5070" xr:uid="{6362D4BC-0447-4B2E-8F4A-1CA5C929F836}"/>
    <cellStyle name="Comma 7 2 2 7 3" xfId="7702" xr:uid="{59ED43B2-FB7D-42D2-972A-66D24B3401A5}"/>
    <cellStyle name="Comma 7 2 2 7 3 2" xfId="18236" xr:uid="{45A1084E-0C0F-4B0F-AC53-A4ABFF07FC56}"/>
    <cellStyle name="Comma 7 2 2 7 4" xfId="10330" xr:uid="{1579B47B-FB55-42FB-808D-5755944A5606}"/>
    <cellStyle name="Comma 7 2 2 7 4 2" xfId="20864" xr:uid="{3C0C9654-62E4-4586-972F-2B32F541466A}"/>
    <cellStyle name="Comma 7 2 2 7 5" xfId="12957" xr:uid="{43ACA8A2-C06F-43D5-A8B1-DF12B1EC2595}"/>
    <cellStyle name="Comma 7 2 2 7 5 2" xfId="23491" xr:uid="{919BE9C5-8D81-4651-907C-1D68646C6DA3}"/>
    <cellStyle name="Comma 7 2 2 7 6" xfId="15609" xr:uid="{490E20DC-194C-48C4-B5CA-C428DE789C39}"/>
    <cellStyle name="Comma 7 2 2 7 7" xfId="5069" xr:uid="{2F18AA13-4463-45B1-A507-445C217BD90F}"/>
    <cellStyle name="Comma 7 2 2 8" xfId="2339" xr:uid="{00000000-0005-0000-0000-000092090000}"/>
    <cellStyle name="Comma 7 2 2 8 2" xfId="7704" xr:uid="{4B5099EC-4919-4C6E-87A6-64E27E9E93E5}"/>
    <cellStyle name="Comma 7 2 2 8 2 2" xfId="18238" xr:uid="{4649E4F6-E1BB-42F9-971B-E8581FDC2AFB}"/>
    <cellStyle name="Comma 7 2 2 8 3" xfId="10332" xr:uid="{F8C6C06D-3EEC-4370-9389-A2EBC0E2995B}"/>
    <cellStyle name="Comma 7 2 2 8 3 2" xfId="20866" xr:uid="{6DBF3D0A-390D-4008-AAF1-A43B73EA38A7}"/>
    <cellStyle name="Comma 7 2 2 8 4" xfId="12959" xr:uid="{AA4036DB-9449-4621-ACC9-8A2ACCFF399A}"/>
    <cellStyle name="Comma 7 2 2 8 4 2" xfId="23493" xr:uid="{16147C40-150E-4BD9-B31A-7C595B3186FD}"/>
    <cellStyle name="Comma 7 2 2 8 5" xfId="15611" xr:uid="{796B4C99-067F-41EE-8417-F4A140A60597}"/>
    <cellStyle name="Comma 7 2 2 8 6" xfId="5071" xr:uid="{F8A35D6E-F239-42E8-BF85-76EB08373344}"/>
    <cellStyle name="Comma 7 2 2 9" xfId="2340" xr:uid="{00000000-0005-0000-0000-000093090000}"/>
    <cellStyle name="Comma 7 2 2 9 2" xfId="7705" xr:uid="{06E4851F-C2C5-4B14-907C-E638A9E0EABE}"/>
    <cellStyle name="Comma 7 2 2 9 2 2" xfId="18239" xr:uid="{DE5F71B0-B2CB-45E0-B177-4524081E0874}"/>
    <cellStyle name="Comma 7 2 2 9 3" xfId="10333" xr:uid="{46A7E763-41A3-404D-9FDC-C87E1FD47647}"/>
    <cellStyle name="Comma 7 2 2 9 3 2" xfId="20867" xr:uid="{A8C32434-8C2B-4BFD-9A1D-D5EAEF41D945}"/>
    <cellStyle name="Comma 7 2 2 9 4" xfId="12960" xr:uid="{3490C745-8DE5-482F-BDDD-E9784E1CE87E}"/>
    <cellStyle name="Comma 7 2 2 9 4 2" xfId="23494" xr:uid="{A4832639-FADC-46B4-BAA6-27C7DED2D699}"/>
    <cellStyle name="Comma 7 2 2 9 5" xfId="15612" xr:uid="{28E8A906-A48B-4A0B-9570-6EC831B2C7EB}"/>
    <cellStyle name="Comma 7 2 2 9 6" xfId="5072" xr:uid="{0B8C43F0-C878-465A-B1D4-E8E18264B572}"/>
    <cellStyle name="Comma 7 2 3" xfId="2341" xr:uid="{00000000-0005-0000-0000-000094090000}"/>
    <cellStyle name="Comma 7 2 3 2" xfId="2342" xr:uid="{00000000-0005-0000-0000-000095090000}"/>
    <cellStyle name="Comma 7 2 3 2 2" xfId="2343" xr:uid="{00000000-0005-0000-0000-000096090000}"/>
    <cellStyle name="Comma 7 2 3 2 2 2" xfId="7708" xr:uid="{85D9FAA2-CAA7-4574-A90F-F1D8C02917E1}"/>
    <cellStyle name="Comma 7 2 3 2 2 2 2" xfId="18242" xr:uid="{29373F85-15F0-4DCC-BD50-FA7984AF7A46}"/>
    <cellStyle name="Comma 7 2 3 2 2 3" xfId="10336" xr:uid="{73C822BF-1666-4A61-9EDE-E111674526D4}"/>
    <cellStyle name="Comma 7 2 3 2 2 3 2" xfId="20870" xr:uid="{346B05B3-4C08-4DC0-AE3E-9C0DA9CD845A}"/>
    <cellStyle name="Comma 7 2 3 2 2 4" xfId="12963" xr:uid="{201ECAC5-61D9-4EA1-92D9-2B148B298D89}"/>
    <cellStyle name="Comma 7 2 3 2 2 4 2" xfId="23497" xr:uid="{65303644-CE7C-47D6-9D93-277D8578EFB7}"/>
    <cellStyle name="Comma 7 2 3 2 2 5" xfId="15615" xr:uid="{3F0921B1-37FF-4629-97E1-25D94D23A013}"/>
    <cellStyle name="Comma 7 2 3 2 2 6" xfId="5075" xr:uid="{8B98D8D4-7447-413A-A58C-D8DD8FCC6975}"/>
    <cellStyle name="Comma 7 2 3 2 3" xfId="7707" xr:uid="{CF329DE8-04E7-4AF6-A24D-ABEDAB1C9223}"/>
    <cellStyle name="Comma 7 2 3 2 3 2" xfId="18241" xr:uid="{62818D94-54AB-4727-8B42-FE95564140E7}"/>
    <cellStyle name="Comma 7 2 3 2 4" xfId="10335" xr:uid="{56A5755B-5244-4E39-B512-0A536F25902F}"/>
    <cellStyle name="Comma 7 2 3 2 4 2" xfId="20869" xr:uid="{CA80E26A-EB5A-4076-9F82-09303D8842EA}"/>
    <cellStyle name="Comma 7 2 3 2 5" xfId="12962" xr:uid="{B604DDA6-8CAC-4AE4-9E9B-117D953B36F6}"/>
    <cellStyle name="Comma 7 2 3 2 5 2" xfId="23496" xr:uid="{62621775-ACF6-4691-9E05-320BC6928406}"/>
    <cellStyle name="Comma 7 2 3 2 6" xfId="15614" xr:uid="{FCFD751A-816A-4CBC-975D-414AF236CBC8}"/>
    <cellStyle name="Comma 7 2 3 2 7" xfId="5074" xr:uid="{62F9CAA9-EAC1-4863-B77D-DDAA9071AA6C}"/>
    <cellStyle name="Comma 7 2 3 3" xfId="2344" xr:uid="{00000000-0005-0000-0000-000097090000}"/>
    <cellStyle name="Comma 7 2 3 3 2" xfId="7709" xr:uid="{9FBC58DC-D079-45D6-A815-334F2A2992E1}"/>
    <cellStyle name="Comma 7 2 3 3 2 2" xfId="18243" xr:uid="{D2F2CAA0-B45E-4EDE-86D6-AC5E4D347DD4}"/>
    <cellStyle name="Comma 7 2 3 3 3" xfId="10337" xr:uid="{54492DB7-8621-4602-9996-787894096CC8}"/>
    <cellStyle name="Comma 7 2 3 3 3 2" xfId="20871" xr:uid="{7980E764-C464-4041-9231-8983A8803462}"/>
    <cellStyle name="Comma 7 2 3 3 4" xfId="12964" xr:uid="{79CDE8C2-476A-4900-AF1D-8B198DFEB112}"/>
    <cellStyle name="Comma 7 2 3 3 4 2" xfId="23498" xr:uid="{A607A2C0-2E0D-4E54-820A-91FE47C66A2A}"/>
    <cellStyle name="Comma 7 2 3 3 5" xfId="15616" xr:uid="{23928365-BE59-4858-962A-844D8B626AC1}"/>
    <cellStyle name="Comma 7 2 3 3 6" xfId="5076" xr:uid="{068FBC06-60B5-40BE-8D75-135901CB6101}"/>
    <cellStyle name="Comma 7 2 3 4" xfId="2345" xr:uid="{00000000-0005-0000-0000-000098090000}"/>
    <cellStyle name="Comma 7 2 3 4 2" xfId="7710" xr:uid="{6BEB4E83-44AC-4916-99C3-F8E58122DCAF}"/>
    <cellStyle name="Comma 7 2 3 4 2 2" xfId="18244" xr:uid="{E8A6F8D2-77AB-4055-AB80-4FE48C11B789}"/>
    <cellStyle name="Comma 7 2 3 4 3" xfId="10338" xr:uid="{EA5463E3-C5CA-4E84-8E9F-1424D4D33C4F}"/>
    <cellStyle name="Comma 7 2 3 4 3 2" xfId="20872" xr:uid="{A6B45F3B-0B6C-4151-830C-7DF26533CC2B}"/>
    <cellStyle name="Comma 7 2 3 4 4" xfId="12965" xr:uid="{EF5B8B5E-9D53-40DE-A315-A2D2D86B4C5D}"/>
    <cellStyle name="Comma 7 2 3 4 4 2" xfId="23499" xr:uid="{68BC09C7-BAF1-4A83-B6CB-55573581B068}"/>
    <cellStyle name="Comma 7 2 3 4 5" xfId="15617" xr:uid="{D4360043-9DD6-40FA-8223-4F3346B8B0B0}"/>
    <cellStyle name="Comma 7 2 3 4 6" xfId="5077" xr:uid="{B7E71353-93E3-4A15-934E-44B338CA68E3}"/>
    <cellStyle name="Comma 7 2 3 5" xfId="7706" xr:uid="{28F047E6-C96F-4626-AFAA-D936A13D3622}"/>
    <cellStyle name="Comma 7 2 3 5 2" xfId="18240" xr:uid="{BCA72FC0-3D0B-43D9-AAD3-4519CC2DE06F}"/>
    <cellStyle name="Comma 7 2 3 6" xfId="10334" xr:uid="{95F680EE-46E9-4709-A26C-9CAB1820E996}"/>
    <cellStyle name="Comma 7 2 3 6 2" xfId="20868" xr:uid="{89D34F24-A436-452E-99E8-13F15F2E5182}"/>
    <cellStyle name="Comma 7 2 3 7" xfId="12961" xr:uid="{E4245A4F-321C-43E1-8E58-28D571B929A6}"/>
    <cellStyle name="Comma 7 2 3 7 2" xfId="23495" xr:uid="{6C2657DB-8276-4F9A-8A13-F0BEA583139A}"/>
    <cellStyle name="Comma 7 2 3 8" xfId="15613" xr:uid="{A619AAC4-9D6D-48EB-AC42-B29B40BCA608}"/>
    <cellStyle name="Comma 7 2 3 9" xfId="5073" xr:uid="{96B02A6B-0D83-4B3E-9256-EA78CC6672C4}"/>
    <cellStyle name="Comma 7 2 4" xfId="2346" xr:uid="{00000000-0005-0000-0000-000099090000}"/>
    <cellStyle name="Comma 7 2 4 2" xfId="2347" xr:uid="{00000000-0005-0000-0000-00009A090000}"/>
    <cellStyle name="Comma 7 2 4 2 2" xfId="2348" xr:uid="{00000000-0005-0000-0000-00009B090000}"/>
    <cellStyle name="Comma 7 2 4 2 2 2" xfId="7713" xr:uid="{592F1D86-0AD9-498F-8795-9A8340A41F1B}"/>
    <cellStyle name="Comma 7 2 4 2 2 2 2" xfId="18247" xr:uid="{4ACA4DF2-15A4-468A-8C4E-33837E0F771D}"/>
    <cellStyle name="Comma 7 2 4 2 2 3" xfId="10341" xr:uid="{48898772-E15B-4F06-8860-812FA4EACF0A}"/>
    <cellStyle name="Comma 7 2 4 2 2 3 2" xfId="20875" xr:uid="{644CC732-6C40-402E-BFBD-8376948FED03}"/>
    <cellStyle name="Comma 7 2 4 2 2 4" xfId="12968" xr:uid="{AAEB3D1C-A5D8-4F3E-A3D9-942ED3B044BE}"/>
    <cellStyle name="Comma 7 2 4 2 2 4 2" xfId="23502" xr:uid="{91CF8CB6-B496-401C-A8C1-B11B5F19373A}"/>
    <cellStyle name="Comma 7 2 4 2 2 5" xfId="15620" xr:uid="{B370EB03-FFAE-4553-BDA3-CA625AFFDC47}"/>
    <cellStyle name="Comma 7 2 4 2 2 6" xfId="5080" xr:uid="{4C25E606-8116-4699-AAAE-F1AFF7AB56EB}"/>
    <cellStyle name="Comma 7 2 4 2 3" xfId="7712" xr:uid="{8818B9F5-20E8-4893-B88F-BD51D8A5D276}"/>
    <cellStyle name="Comma 7 2 4 2 3 2" xfId="18246" xr:uid="{F8430659-D784-49C4-BC7E-F573ADCB9024}"/>
    <cellStyle name="Comma 7 2 4 2 4" xfId="10340" xr:uid="{A905267F-728B-47E8-B5C7-2ECEA06CA24A}"/>
    <cellStyle name="Comma 7 2 4 2 4 2" xfId="20874" xr:uid="{A73245D9-66A6-4995-A0A3-2E3B85AB3515}"/>
    <cellStyle name="Comma 7 2 4 2 5" xfId="12967" xr:uid="{8112D902-53AF-47AC-8D93-D641E087B29B}"/>
    <cellStyle name="Comma 7 2 4 2 5 2" xfId="23501" xr:uid="{3A0DE5D9-3176-49D5-BC4E-0AFDD3FF1BE1}"/>
    <cellStyle name="Comma 7 2 4 2 6" xfId="15619" xr:uid="{9981ED2D-1D31-4DCD-B5C7-8E6A2B806A65}"/>
    <cellStyle name="Comma 7 2 4 2 7" xfId="5079" xr:uid="{C815C099-BF09-4386-9A31-8D1CF7EB366F}"/>
    <cellStyle name="Comma 7 2 4 3" xfId="2349" xr:uid="{00000000-0005-0000-0000-00009C090000}"/>
    <cellStyle name="Comma 7 2 4 3 2" xfId="7714" xr:uid="{EC5D19F5-0FDB-4005-BB90-64D325BAEA18}"/>
    <cellStyle name="Comma 7 2 4 3 2 2" xfId="18248" xr:uid="{FC141EA9-7640-46E8-B42B-5EC7D48E040B}"/>
    <cellStyle name="Comma 7 2 4 3 3" xfId="10342" xr:uid="{96F85A34-2C67-4AB6-BB74-CB69AC6C0A98}"/>
    <cellStyle name="Comma 7 2 4 3 3 2" xfId="20876" xr:uid="{3E7CAFB0-F425-4D95-B8C2-3A16A3E886A7}"/>
    <cellStyle name="Comma 7 2 4 3 4" xfId="12969" xr:uid="{AD66D4D5-D97D-48E6-97F2-C80DB2BB0168}"/>
    <cellStyle name="Comma 7 2 4 3 4 2" xfId="23503" xr:uid="{1283BDB0-6930-43E1-865F-556A8D70B5CC}"/>
    <cellStyle name="Comma 7 2 4 3 5" xfId="15621" xr:uid="{D1EA7FEC-C97F-49E1-8898-093CA96A50AB}"/>
    <cellStyle name="Comma 7 2 4 3 6" xfId="5081" xr:uid="{A227F518-9FA5-4C42-9925-5AC278B60D94}"/>
    <cellStyle name="Comma 7 2 4 4" xfId="2350" xr:uid="{00000000-0005-0000-0000-00009D090000}"/>
    <cellStyle name="Comma 7 2 4 4 2" xfId="7715" xr:uid="{AF62B32B-0CC9-4B79-BF26-567A973D166F}"/>
    <cellStyle name="Comma 7 2 4 4 2 2" xfId="18249" xr:uid="{E5CBF2E5-3D81-4290-92DD-D4DC6E55EE67}"/>
    <cellStyle name="Comma 7 2 4 4 3" xfId="10343" xr:uid="{A0E2377F-C449-4F24-8F8F-44F69970C26F}"/>
    <cellStyle name="Comma 7 2 4 4 3 2" xfId="20877" xr:uid="{F50E88BC-2BD5-4E9F-A6A4-A535544F1181}"/>
    <cellStyle name="Comma 7 2 4 4 4" xfId="12970" xr:uid="{D7611AB3-F86C-46F8-A761-AFF6C016DA8F}"/>
    <cellStyle name="Comma 7 2 4 4 4 2" xfId="23504" xr:uid="{25E86FA0-1E52-4420-8271-F96F3CCBBF30}"/>
    <cellStyle name="Comma 7 2 4 4 5" xfId="15622" xr:uid="{FC75C235-ED79-4482-8942-B15EF81E3AD5}"/>
    <cellStyle name="Comma 7 2 4 4 6" xfId="5082" xr:uid="{E9ECB64F-3977-4302-94A9-5AB223DAC014}"/>
    <cellStyle name="Comma 7 2 4 5" xfId="7711" xr:uid="{975F00F8-D73E-4598-93F2-6B3691F5EC17}"/>
    <cellStyle name="Comma 7 2 4 5 2" xfId="18245" xr:uid="{466CE08C-452F-4F62-B442-54FA54EE6819}"/>
    <cellStyle name="Comma 7 2 4 6" xfId="10339" xr:uid="{B80A1AF3-B717-4F94-9DF3-1D91357E2AA1}"/>
    <cellStyle name="Comma 7 2 4 6 2" xfId="20873" xr:uid="{4E28C89E-3F09-44F9-ADBE-2E193C074AC6}"/>
    <cellStyle name="Comma 7 2 4 7" xfId="12966" xr:uid="{9E2E555B-3DF1-4EDB-8AD8-ABFDE01D86B1}"/>
    <cellStyle name="Comma 7 2 4 7 2" xfId="23500" xr:uid="{41D5221B-A37F-4FFB-A271-A8BCE27DC4B0}"/>
    <cellStyle name="Comma 7 2 4 8" xfId="15618" xr:uid="{3E217F6A-308E-4612-9EAB-46DEE3F23CAE}"/>
    <cellStyle name="Comma 7 2 4 9" xfId="5078" xr:uid="{AAABE5FB-4425-4A54-AC09-D35E5C95B144}"/>
    <cellStyle name="Comma 7 2 5" xfId="2351" xr:uid="{00000000-0005-0000-0000-00009E090000}"/>
    <cellStyle name="Comma 7 2 5 2" xfId="2352" xr:uid="{00000000-0005-0000-0000-00009F090000}"/>
    <cellStyle name="Comma 7 2 5 2 2" xfId="2353" xr:uid="{00000000-0005-0000-0000-0000A0090000}"/>
    <cellStyle name="Comma 7 2 5 2 2 2" xfId="7718" xr:uid="{C9F37A2F-27B0-4AD9-AA9E-F7D074E5D697}"/>
    <cellStyle name="Comma 7 2 5 2 2 2 2" xfId="18252" xr:uid="{B1FD25E3-8E59-46C2-9CAA-DD14D3BF03F0}"/>
    <cellStyle name="Comma 7 2 5 2 2 3" xfId="10346" xr:uid="{768EB189-8B38-4B9F-92F6-0A14CE0CA356}"/>
    <cellStyle name="Comma 7 2 5 2 2 3 2" xfId="20880" xr:uid="{A2B53E35-4548-4D2D-B9FD-560B94074DCC}"/>
    <cellStyle name="Comma 7 2 5 2 2 4" xfId="12973" xr:uid="{12BF3FB9-9FB3-4618-9A73-17D3303A60A3}"/>
    <cellStyle name="Comma 7 2 5 2 2 4 2" xfId="23507" xr:uid="{8277F4D1-18C4-4BA5-8D41-5BB91F0B93CB}"/>
    <cellStyle name="Comma 7 2 5 2 2 5" xfId="15625" xr:uid="{B7E45CCC-3EC2-41A3-83C0-DE1F87A62C9B}"/>
    <cellStyle name="Comma 7 2 5 2 2 6" xfId="5085" xr:uid="{FBA8435F-4A07-46C9-88BB-D4E5B6A44B37}"/>
    <cellStyle name="Comma 7 2 5 2 3" xfId="7717" xr:uid="{496F1CC8-39BC-4A99-8473-CC99350B42F0}"/>
    <cellStyle name="Comma 7 2 5 2 3 2" xfId="18251" xr:uid="{0D4FDF99-3D0F-49CE-809C-2AB873EAC849}"/>
    <cellStyle name="Comma 7 2 5 2 4" xfId="10345" xr:uid="{BB071240-39D8-4AAF-80B8-A195768A1EDE}"/>
    <cellStyle name="Comma 7 2 5 2 4 2" xfId="20879" xr:uid="{9D9D9136-0197-4E01-9996-D7DE9B4703C6}"/>
    <cellStyle name="Comma 7 2 5 2 5" xfId="12972" xr:uid="{7D7060ED-3368-4BBB-898B-638935219668}"/>
    <cellStyle name="Comma 7 2 5 2 5 2" xfId="23506" xr:uid="{0E2B39AE-F029-4718-8FCF-5DB3F6B1C31A}"/>
    <cellStyle name="Comma 7 2 5 2 6" xfId="15624" xr:uid="{551AF1EB-2732-42AD-8854-53EEEC49B61A}"/>
    <cellStyle name="Comma 7 2 5 2 7" xfId="5084" xr:uid="{5438FD9A-94A3-45CD-A550-E9F1254CE340}"/>
    <cellStyle name="Comma 7 2 5 3" xfId="2354" xr:uid="{00000000-0005-0000-0000-0000A1090000}"/>
    <cellStyle name="Comma 7 2 5 3 2" xfId="7719" xr:uid="{5B7AA5A3-6A7B-47A3-82E3-80F643992CCF}"/>
    <cellStyle name="Comma 7 2 5 3 2 2" xfId="18253" xr:uid="{9CEA3C66-22BE-4A64-88EE-F3695A179CEF}"/>
    <cellStyle name="Comma 7 2 5 3 3" xfId="10347" xr:uid="{CC5D2221-E02A-4B4D-B10D-B5C371D7B1B4}"/>
    <cellStyle name="Comma 7 2 5 3 3 2" xfId="20881" xr:uid="{81B469C5-F3EE-479E-883D-161A435B54BC}"/>
    <cellStyle name="Comma 7 2 5 3 4" xfId="12974" xr:uid="{17BA2462-308A-4819-B3DE-CF33B24BE367}"/>
    <cellStyle name="Comma 7 2 5 3 4 2" xfId="23508" xr:uid="{6F872A10-0F22-404F-AF62-40EBCE1B47FE}"/>
    <cellStyle name="Comma 7 2 5 3 5" xfId="15626" xr:uid="{3452C6C1-1192-4727-90F4-78A68033D1B1}"/>
    <cellStyle name="Comma 7 2 5 3 6" xfId="5086" xr:uid="{05443F30-9616-40A0-A453-3D39E6E9A358}"/>
    <cellStyle name="Comma 7 2 5 4" xfId="2355" xr:uid="{00000000-0005-0000-0000-0000A2090000}"/>
    <cellStyle name="Comma 7 2 5 4 2" xfId="7720" xr:uid="{125CE562-252F-4781-84F8-6BBB7F026329}"/>
    <cellStyle name="Comma 7 2 5 4 2 2" xfId="18254" xr:uid="{69E33919-9F4F-4927-AFEB-E644532882E7}"/>
    <cellStyle name="Comma 7 2 5 4 3" xfId="10348" xr:uid="{70C5F109-747E-4AF3-998F-A94DDAF4B353}"/>
    <cellStyle name="Comma 7 2 5 4 3 2" xfId="20882" xr:uid="{136CB86D-AFF4-4254-B08A-5957501647D4}"/>
    <cellStyle name="Comma 7 2 5 4 4" xfId="12975" xr:uid="{5054C16C-994B-4536-9DA9-4075204DE3EF}"/>
    <cellStyle name="Comma 7 2 5 4 4 2" xfId="23509" xr:uid="{43747E04-D81B-4EE6-A645-7E076F83AB5D}"/>
    <cellStyle name="Comma 7 2 5 4 5" xfId="15627" xr:uid="{E5632316-3E00-4452-B14D-374482A2D861}"/>
    <cellStyle name="Comma 7 2 5 4 6" xfId="5087" xr:uid="{719EA449-D1E9-4C2D-84A8-C18992D1BBAE}"/>
    <cellStyle name="Comma 7 2 5 5" xfId="7716" xr:uid="{FB074902-D04D-4AA4-BD3B-056265252671}"/>
    <cellStyle name="Comma 7 2 5 5 2" xfId="18250" xr:uid="{FC92F7CA-2389-4D15-93AB-6873526FBE1C}"/>
    <cellStyle name="Comma 7 2 5 6" xfId="10344" xr:uid="{2B45FC9D-DC91-428D-8CD5-56762266F4DB}"/>
    <cellStyle name="Comma 7 2 5 6 2" xfId="20878" xr:uid="{19BEAE31-9937-4FF8-9B7A-025F3AB1C214}"/>
    <cellStyle name="Comma 7 2 5 7" xfId="12971" xr:uid="{9FBC88D7-82FB-4537-B51A-CC35F47EF330}"/>
    <cellStyle name="Comma 7 2 5 7 2" xfId="23505" xr:uid="{21701180-D8FF-41A2-9F9B-26E48E522939}"/>
    <cellStyle name="Comma 7 2 5 8" xfId="15623" xr:uid="{D07CACC5-1ACB-4B3D-A607-76A5B39500FC}"/>
    <cellStyle name="Comma 7 2 5 9" xfId="5083" xr:uid="{037FB162-5BA7-4A0A-BE17-8686316AE94E}"/>
    <cellStyle name="Comma 7 2 6" xfId="2356" xr:uid="{00000000-0005-0000-0000-0000A3090000}"/>
    <cellStyle name="Comma 7 2 6 2" xfId="2357" xr:uid="{00000000-0005-0000-0000-0000A4090000}"/>
    <cellStyle name="Comma 7 2 6 2 2" xfId="2358" xr:uid="{00000000-0005-0000-0000-0000A5090000}"/>
    <cellStyle name="Comma 7 2 6 2 2 2" xfId="7723" xr:uid="{C8B29BD8-FA32-4266-8E71-5DA5BD6A1144}"/>
    <cellStyle name="Comma 7 2 6 2 2 2 2" xfId="18257" xr:uid="{C01D44E5-A0BD-4A98-AC15-A346A3CE032E}"/>
    <cellStyle name="Comma 7 2 6 2 2 3" xfId="10351" xr:uid="{5697C3C4-5D65-42D8-B543-E52D3B5A4CBF}"/>
    <cellStyle name="Comma 7 2 6 2 2 3 2" xfId="20885" xr:uid="{32D016FB-8EB7-4C56-9E02-0A007D31961A}"/>
    <cellStyle name="Comma 7 2 6 2 2 4" xfId="12978" xr:uid="{CF7AE6D3-A6DD-4077-A2A4-584FA537A874}"/>
    <cellStyle name="Comma 7 2 6 2 2 4 2" xfId="23512" xr:uid="{94BDEEFE-A359-4218-8CE7-0276676C8093}"/>
    <cellStyle name="Comma 7 2 6 2 2 5" xfId="15630" xr:uid="{5148BF09-299A-4DC4-AA11-F8B8A614146E}"/>
    <cellStyle name="Comma 7 2 6 2 2 6" xfId="5090" xr:uid="{79E36A64-B957-40C4-A6AB-D52928A22F74}"/>
    <cellStyle name="Comma 7 2 6 2 3" xfId="7722" xr:uid="{81BEF578-0B34-49B2-A5B1-57867B5CC050}"/>
    <cellStyle name="Comma 7 2 6 2 3 2" xfId="18256" xr:uid="{F82C16C9-DC54-429B-9473-4EAB2E226646}"/>
    <cellStyle name="Comma 7 2 6 2 4" xfId="10350" xr:uid="{811C102B-79DB-4CDD-8F8D-1AA9AEB5E293}"/>
    <cellStyle name="Comma 7 2 6 2 4 2" xfId="20884" xr:uid="{02440B17-B62C-4F11-A7C8-32672777E48F}"/>
    <cellStyle name="Comma 7 2 6 2 5" xfId="12977" xr:uid="{5CD0AF33-7A95-42AE-B616-C49223005D66}"/>
    <cellStyle name="Comma 7 2 6 2 5 2" xfId="23511" xr:uid="{0BB022F5-A0AC-48E6-87EE-ABCCF1A64129}"/>
    <cellStyle name="Comma 7 2 6 2 6" xfId="15629" xr:uid="{011A49A8-0428-4433-BD6D-5BF643889870}"/>
    <cellStyle name="Comma 7 2 6 2 7" xfId="5089" xr:uid="{7F87A2A2-FABD-46F3-98AA-99454FC04C23}"/>
    <cellStyle name="Comma 7 2 6 3" xfId="2359" xr:uid="{00000000-0005-0000-0000-0000A6090000}"/>
    <cellStyle name="Comma 7 2 6 3 2" xfId="7724" xr:uid="{D4187758-0EFD-46AD-82D4-1B819F1C3F2D}"/>
    <cellStyle name="Comma 7 2 6 3 2 2" xfId="18258" xr:uid="{44FE2D99-F490-4030-B84E-FF6DDD8C3335}"/>
    <cellStyle name="Comma 7 2 6 3 3" xfId="10352" xr:uid="{0C5CE093-1A81-4409-BD91-2B7DB3CD40E1}"/>
    <cellStyle name="Comma 7 2 6 3 3 2" xfId="20886" xr:uid="{3B041B91-C334-42EF-841B-15E65B54760A}"/>
    <cellStyle name="Comma 7 2 6 3 4" xfId="12979" xr:uid="{A0F8879B-7020-475C-821D-6A8FC7AC13EC}"/>
    <cellStyle name="Comma 7 2 6 3 4 2" xfId="23513" xr:uid="{E730A8AB-7568-4936-BA1B-2E4F85867763}"/>
    <cellStyle name="Comma 7 2 6 3 5" xfId="15631" xr:uid="{4F211D73-A455-4ED9-9231-925F02A272D7}"/>
    <cellStyle name="Comma 7 2 6 3 6" xfId="5091" xr:uid="{45A34A2C-983F-45A8-8A4E-CF811B60DCB9}"/>
    <cellStyle name="Comma 7 2 6 4" xfId="2360" xr:uid="{00000000-0005-0000-0000-0000A7090000}"/>
    <cellStyle name="Comma 7 2 6 4 2" xfId="7725" xr:uid="{30E324C4-6D19-41B9-A600-5B39CE923AEA}"/>
    <cellStyle name="Comma 7 2 6 4 2 2" xfId="18259" xr:uid="{7F319342-19A6-435A-A0F2-B4A746EAE5F7}"/>
    <cellStyle name="Comma 7 2 6 4 3" xfId="10353" xr:uid="{DA4A950A-CD99-4CC9-92BC-15DEB7E9B15B}"/>
    <cellStyle name="Comma 7 2 6 4 3 2" xfId="20887" xr:uid="{79869F50-9137-42F6-81AF-7671309C181D}"/>
    <cellStyle name="Comma 7 2 6 4 4" xfId="12980" xr:uid="{D94C56AD-D1DE-473D-B78C-DBF1CABDD608}"/>
    <cellStyle name="Comma 7 2 6 4 4 2" xfId="23514" xr:uid="{CD8173B1-C4AC-4792-8FE1-97EF18AB3829}"/>
    <cellStyle name="Comma 7 2 6 4 5" xfId="15632" xr:uid="{5BCCFDF9-450E-48E8-BE7E-418081436888}"/>
    <cellStyle name="Comma 7 2 6 4 6" xfId="5092" xr:uid="{023F2C88-C18E-4FE8-86BF-A8964BBEE144}"/>
    <cellStyle name="Comma 7 2 6 5" xfId="7721" xr:uid="{C8D084A3-0E1A-4DA1-B1B3-A6BC598CD9BA}"/>
    <cellStyle name="Comma 7 2 6 5 2" xfId="18255" xr:uid="{6D93E68D-78E1-4893-ADAE-D285C4114745}"/>
    <cellStyle name="Comma 7 2 6 6" xfId="10349" xr:uid="{4CE1FBD2-297D-4A79-8288-EF11654863EA}"/>
    <cellStyle name="Comma 7 2 6 6 2" xfId="20883" xr:uid="{589FEB9C-37DE-4D53-96A2-E3F6F8DAE107}"/>
    <cellStyle name="Comma 7 2 6 7" xfId="12976" xr:uid="{61406DEB-AE1E-4B6A-97AA-BC1092EBF3B8}"/>
    <cellStyle name="Comma 7 2 6 7 2" xfId="23510" xr:uid="{FCC791C8-3E1D-49CA-9F48-C8F9F8015F93}"/>
    <cellStyle name="Comma 7 2 6 8" xfId="15628" xr:uid="{22F375C7-E4A3-48B5-9406-269A73C33AEA}"/>
    <cellStyle name="Comma 7 2 6 9" xfId="5088" xr:uid="{DB993E44-4767-4AF3-8BBD-30CF3CA33CA1}"/>
    <cellStyle name="Comma 7 2 7" xfId="2361" xr:uid="{00000000-0005-0000-0000-0000A8090000}"/>
    <cellStyle name="Comma 7 2 7 2" xfId="2362" xr:uid="{00000000-0005-0000-0000-0000A9090000}"/>
    <cellStyle name="Comma 7 2 7 2 2" xfId="7727" xr:uid="{B5175A5C-9A10-44AA-AC77-AD68C2FDB2E9}"/>
    <cellStyle name="Comma 7 2 7 2 2 2" xfId="18261" xr:uid="{33CD8305-7C3E-47E3-841C-9725D179E66B}"/>
    <cellStyle name="Comma 7 2 7 2 3" xfId="10355" xr:uid="{86846312-3BAD-4EC8-B7BF-8073881E763C}"/>
    <cellStyle name="Comma 7 2 7 2 3 2" xfId="20889" xr:uid="{4F83718F-4E0E-4AB6-9D22-6343A23DC38D}"/>
    <cellStyle name="Comma 7 2 7 2 4" xfId="12982" xr:uid="{10F79EA1-A475-4C12-9D9A-2CA3E0974CD9}"/>
    <cellStyle name="Comma 7 2 7 2 4 2" xfId="23516" xr:uid="{F1615E3B-E980-4114-9E1C-980DFB66ED80}"/>
    <cellStyle name="Comma 7 2 7 2 5" xfId="15634" xr:uid="{EE44B680-41A5-4786-86C4-4807E2A6BA9D}"/>
    <cellStyle name="Comma 7 2 7 2 6" xfId="5094" xr:uid="{3C022AA1-C8B0-4D33-A04E-BF28A178D81B}"/>
    <cellStyle name="Comma 7 2 7 3" xfId="2363" xr:uid="{00000000-0005-0000-0000-0000AA090000}"/>
    <cellStyle name="Comma 7 2 7 3 2" xfId="7728" xr:uid="{F46A82AC-EC53-49D9-82FA-CC565451457F}"/>
    <cellStyle name="Comma 7 2 7 3 2 2" xfId="18262" xr:uid="{A7FE2DDF-78D7-48EB-9927-A45F972EDDD5}"/>
    <cellStyle name="Comma 7 2 7 3 3" xfId="10356" xr:uid="{3632E324-8310-46C2-A83A-40858D82F575}"/>
    <cellStyle name="Comma 7 2 7 3 3 2" xfId="20890" xr:uid="{8EC74C1B-99B8-45DB-AFFD-6026208A1577}"/>
    <cellStyle name="Comma 7 2 7 3 4" xfId="12983" xr:uid="{AAA030D0-402A-4E96-8D61-DA786567DA70}"/>
    <cellStyle name="Comma 7 2 7 3 4 2" xfId="23517" xr:uid="{6436B07D-3CD4-4EF1-A1D4-F04B2F197BD8}"/>
    <cellStyle name="Comma 7 2 7 3 5" xfId="15635" xr:uid="{C6DF7FD4-FE6A-488D-B2EB-4D2732345642}"/>
    <cellStyle name="Comma 7 2 7 3 6" xfId="5095" xr:uid="{E3E69AD4-861E-481B-A610-A47B718009E2}"/>
    <cellStyle name="Comma 7 2 7 4" xfId="7726" xr:uid="{9A8EF286-7E47-4FFF-AE41-E6393E06A8DC}"/>
    <cellStyle name="Comma 7 2 7 4 2" xfId="18260" xr:uid="{72859BD4-B4F5-496F-8D00-1513F34FAB2C}"/>
    <cellStyle name="Comma 7 2 7 5" xfId="10354" xr:uid="{66F51D16-53E3-4835-981D-0030742779DF}"/>
    <cellStyle name="Comma 7 2 7 5 2" xfId="20888" xr:uid="{A9C4FDC9-E5C7-43AE-8A5F-6C0ACA87B3ED}"/>
    <cellStyle name="Comma 7 2 7 6" xfId="12981" xr:uid="{1C747B3A-FBF8-4D37-9189-A0A675BAC53A}"/>
    <cellStyle name="Comma 7 2 7 6 2" xfId="23515" xr:uid="{2DC82AD2-F4E6-4361-91D7-92CB254365A0}"/>
    <cellStyle name="Comma 7 2 7 7" xfId="15633" xr:uid="{E202B605-3F87-4485-9350-CDFB81D43EAC}"/>
    <cellStyle name="Comma 7 2 7 8" xfId="5093" xr:uid="{DF98F7A8-782D-4416-B81B-6CF3194D73A7}"/>
    <cellStyle name="Comma 7 2 8" xfId="2364" xr:uid="{00000000-0005-0000-0000-0000AB090000}"/>
    <cellStyle name="Comma 7 2 8 2" xfId="2365" xr:uid="{00000000-0005-0000-0000-0000AC090000}"/>
    <cellStyle name="Comma 7 2 8 2 2" xfId="7730" xr:uid="{904215C5-D730-4BF0-B958-53ABD0FF1F78}"/>
    <cellStyle name="Comma 7 2 8 2 2 2" xfId="18264" xr:uid="{56504EDE-349A-4419-900C-3672E78A1027}"/>
    <cellStyle name="Comma 7 2 8 2 3" xfId="10358" xr:uid="{F92E0AA4-52AF-4411-B369-B1610447FCF9}"/>
    <cellStyle name="Comma 7 2 8 2 3 2" xfId="20892" xr:uid="{2EABC349-C8B9-40D7-A033-057C8626ED2F}"/>
    <cellStyle name="Comma 7 2 8 2 4" xfId="12985" xr:uid="{7DC6FEB3-C48E-4CF7-ABDD-B9D7808ABCEE}"/>
    <cellStyle name="Comma 7 2 8 2 4 2" xfId="23519" xr:uid="{01D8EE14-51C3-4C37-8B17-B082E88A0FB1}"/>
    <cellStyle name="Comma 7 2 8 2 5" xfId="15637" xr:uid="{F2EF9F99-4500-4F5E-8286-9887486EA436}"/>
    <cellStyle name="Comma 7 2 8 2 6" xfId="5097" xr:uid="{F0B60179-5B88-41B7-83CE-330E1D563806}"/>
    <cellStyle name="Comma 7 2 8 3" xfId="7729" xr:uid="{7ACC1BAB-86FA-4AD4-BF56-FA3EF07049FC}"/>
    <cellStyle name="Comma 7 2 8 3 2" xfId="18263" xr:uid="{BFF66132-E0D1-4638-A80D-839A1027B9AC}"/>
    <cellStyle name="Comma 7 2 8 4" xfId="10357" xr:uid="{B3FA15AD-EF9D-4998-818E-A075CF8D0B0D}"/>
    <cellStyle name="Comma 7 2 8 4 2" xfId="20891" xr:uid="{635480E9-C53D-439C-A3E1-DE8141508803}"/>
    <cellStyle name="Comma 7 2 8 5" xfId="12984" xr:uid="{01F66AF5-AF36-4AED-A1B5-61B8AEA74232}"/>
    <cellStyle name="Comma 7 2 8 5 2" xfId="23518" xr:uid="{12A5E7AA-4E1D-453F-BE50-8AA00325C5E6}"/>
    <cellStyle name="Comma 7 2 8 6" xfId="15636" xr:uid="{F97E28E2-DBDA-4BAF-84EB-9B06355E2B3B}"/>
    <cellStyle name="Comma 7 2 8 7" xfId="5096" xr:uid="{ADF4E5A1-0C18-4895-8676-5941A34270A5}"/>
    <cellStyle name="Comma 7 2 9" xfId="2366" xr:uid="{00000000-0005-0000-0000-0000AD090000}"/>
    <cellStyle name="Comma 7 2 9 2" xfId="7731" xr:uid="{7D4990B1-49A9-4FC5-BD6D-5BFFB7F70C40}"/>
    <cellStyle name="Comma 7 2 9 2 2" xfId="18265" xr:uid="{BD99997D-309E-4155-A93B-95855718F0D4}"/>
    <cellStyle name="Comma 7 2 9 3" xfId="10359" xr:uid="{B2E0D17C-8324-4B6A-954C-8F009C067FE0}"/>
    <cellStyle name="Comma 7 2 9 3 2" xfId="20893" xr:uid="{1202E2D6-7331-4C14-9686-7F55FE396E00}"/>
    <cellStyle name="Comma 7 2 9 4" xfId="12986" xr:uid="{8D058E21-4A49-407D-9F72-3A722EB6B1E0}"/>
    <cellStyle name="Comma 7 2 9 4 2" xfId="23520" xr:uid="{796C0A87-EC49-4AD2-BFA9-8773582D9D2D}"/>
    <cellStyle name="Comma 7 2 9 5" xfId="15638" xr:uid="{1C0FD89F-7B49-4D99-AA64-8A39499C7FA5}"/>
    <cellStyle name="Comma 7 2 9 6" xfId="5098" xr:uid="{81AB28D7-3C61-436E-A6D6-47F4850A637B}"/>
    <cellStyle name="Comma 7 3" xfId="2367" xr:uid="{00000000-0005-0000-0000-0000AE090000}"/>
    <cellStyle name="Comma 7 3 10" xfId="2368" xr:uid="{00000000-0005-0000-0000-0000AF090000}"/>
    <cellStyle name="Comma 7 3 10 2" xfId="7733" xr:uid="{536897E8-998F-434A-9E08-6AECF67DA90A}"/>
    <cellStyle name="Comma 7 3 10 2 2" xfId="18267" xr:uid="{44B2DB02-FB2F-4CB2-9FA6-F2C27FC2502A}"/>
    <cellStyle name="Comma 7 3 10 3" xfId="10361" xr:uid="{D9E30D7E-05F3-4D2C-AD99-9E380363E357}"/>
    <cellStyle name="Comma 7 3 10 3 2" xfId="20895" xr:uid="{4097F7D9-24F0-41D8-92D9-9EB615539FE7}"/>
    <cellStyle name="Comma 7 3 10 4" xfId="12988" xr:uid="{BF5D1DB9-377B-468D-A03B-9EC8DD84D2C3}"/>
    <cellStyle name="Comma 7 3 10 4 2" xfId="23522" xr:uid="{5940170F-429C-4FA9-8A02-E566A6337450}"/>
    <cellStyle name="Comma 7 3 10 5" xfId="15640" xr:uid="{97F75D81-FDDE-4CCC-9E2A-407299742BB4}"/>
    <cellStyle name="Comma 7 3 10 6" xfId="5100" xr:uid="{C4B35F7F-2DFB-4835-9576-6202DD593488}"/>
    <cellStyle name="Comma 7 3 11" xfId="7732" xr:uid="{F0373120-6E6F-46A3-8358-68C0222E4FB9}"/>
    <cellStyle name="Comma 7 3 11 2" xfId="18266" xr:uid="{70D88DA7-B84F-4EE2-AA8F-240591759C88}"/>
    <cellStyle name="Comma 7 3 12" xfId="10360" xr:uid="{55996BF8-5BBF-4D99-8CDD-8AF54A94564D}"/>
    <cellStyle name="Comma 7 3 12 2" xfId="20894" xr:uid="{511248D4-2D7F-4C0D-BE5A-A5D8AB43FE47}"/>
    <cellStyle name="Comma 7 3 13" xfId="12987" xr:uid="{0CBB4CD3-6442-4825-9567-438EA1175AAF}"/>
    <cellStyle name="Comma 7 3 13 2" xfId="23521" xr:uid="{76061328-B9D6-480C-B42A-3AE250125C3C}"/>
    <cellStyle name="Comma 7 3 14" xfId="15639" xr:uid="{4B9DE53D-EA39-4096-AC38-44C2EF00ABAD}"/>
    <cellStyle name="Comma 7 3 15" xfId="5099" xr:uid="{12B169C0-CF07-4ED7-819D-6D7280BFBD76}"/>
    <cellStyle name="Comma 7 3 2" xfId="2369" xr:uid="{00000000-0005-0000-0000-0000B0090000}"/>
    <cellStyle name="Comma 7 3 2 10" xfId="7734" xr:uid="{DB966821-2966-4C1D-B1DE-7A2BB485828E}"/>
    <cellStyle name="Comma 7 3 2 10 2" xfId="18268" xr:uid="{B4917893-1953-4237-852B-1BD7D1439AA7}"/>
    <cellStyle name="Comma 7 3 2 11" xfId="10362" xr:uid="{617288FF-F534-4725-BDA5-5B323E823BC2}"/>
    <cellStyle name="Comma 7 3 2 11 2" xfId="20896" xr:uid="{0A12F3C5-2590-4015-BD80-F24849712607}"/>
    <cellStyle name="Comma 7 3 2 12" xfId="12989" xr:uid="{06D1956F-30F9-45D4-A835-500B9C895755}"/>
    <cellStyle name="Comma 7 3 2 12 2" xfId="23523" xr:uid="{D9F04B2F-054E-418B-9BE8-626FD7B7BE03}"/>
    <cellStyle name="Comma 7 3 2 13" xfId="15641" xr:uid="{B3798A7B-C39E-4B6F-B886-51FE54888436}"/>
    <cellStyle name="Comma 7 3 2 14" xfId="5101" xr:uid="{06F77B06-DDF6-4A2B-BC8B-EFDA3DDB9285}"/>
    <cellStyle name="Comma 7 3 2 2" xfId="2370" xr:uid="{00000000-0005-0000-0000-0000B1090000}"/>
    <cellStyle name="Comma 7 3 2 2 2" xfId="2371" xr:uid="{00000000-0005-0000-0000-0000B2090000}"/>
    <cellStyle name="Comma 7 3 2 2 2 2" xfId="2372" xr:uid="{00000000-0005-0000-0000-0000B3090000}"/>
    <cellStyle name="Comma 7 3 2 2 2 2 2" xfId="7737" xr:uid="{58C914CB-5623-4C6A-ADAE-516C0BFC28D4}"/>
    <cellStyle name="Comma 7 3 2 2 2 2 2 2" xfId="18271" xr:uid="{BE2AF67C-5733-4AED-9013-CE19BBDDB892}"/>
    <cellStyle name="Comma 7 3 2 2 2 2 3" xfId="10365" xr:uid="{C206C27B-1A97-4385-A4DC-5FEDF4BDFDC8}"/>
    <cellStyle name="Comma 7 3 2 2 2 2 3 2" xfId="20899" xr:uid="{6966D31A-DECC-4B6C-BECA-C803AA79D68A}"/>
    <cellStyle name="Comma 7 3 2 2 2 2 4" xfId="12992" xr:uid="{CE4B1D22-B386-4AEF-9DF5-94F3C344050B}"/>
    <cellStyle name="Comma 7 3 2 2 2 2 4 2" xfId="23526" xr:uid="{9BC3FA2E-3E79-426C-87CF-46F8F93E4C68}"/>
    <cellStyle name="Comma 7 3 2 2 2 2 5" xfId="15644" xr:uid="{CD9D9343-1185-458E-B988-1D62B0F98D73}"/>
    <cellStyle name="Comma 7 3 2 2 2 2 6" xfId="5104" xr:uid="{10119FAE-4F01-4AAA-84FE-67A89BAE8F8E}"/>
    <cellStyle name="Comma 7 3 2 2 2 3" xfId="7736" xr:uid="{63D6EAB8-CBD4-42D0-A560-9B80C118CA6C}"/>
    <cellStyle name="Comma 7 3 2 2 2 3 2" xfId="18270" xr:uid="{210DA217-F3C6-4A9A-94DF-A9039B59ED3B}"/>
    <cellStyle name="Comma 7 3 2 2 2 4" xfId="10364" xr:uid="{7CC356E3-34D1-40C5-9C94-A5813B54E6E7}"/>
    <cellStyle name="Comma 7 3 2 2 2 4 2" xfId="20898" xr:uid="{3DFCE00E-9819-4341-9673-7716561D3EE7}"/>
    <cellStyle name="Comma 7 3 2 2 2 5" xfId="12991" xr:uid="{B34D5DF3-868D-4406-AAB7-1A839C3BCA05}"/>
    <cellStyle name="Comma 7 3 2 2 2 5 2" xfId="23525" xr:uid="{86E1E14B-351A-4EF1-A77D-9DDDDD33051A}"/>
    <cellStyle name="Comma 7 3 2 2 2 6" xfId="15643" xr:uid="{1E7DA2B5-877D-4E8D-A780-7D2311FD8565}"/>
    <cellStyle name="Comma 7 3 2 2 2 7" xfId="5103" xr:uid="{D599307A-44D9-4C38-AFFB-8ED358ADAAC8}"/>
    <cellStyle name="Comma 7 3 2 2 3" xfId="2373" xr:uid="{00000000-0005-0000-0000-0000B4090000}"/>
    <cellStyle name="Comma 7 3 2 2 3 2" xfId="7738" xr:uid="{8DFF3075-6EE5-423A-86D3-DF704F9036FD}"/>
    <cellStyle name="Comma 7 3 2 2 3 2 2" xfId="18272" xr:uid="{A0277AE0-8804-487F-B233-43A139C675B4}"/>
    <cellStyle name="Comma 7 3 2 2 3 3" xfId="10366" xr:uid="{B3E33321-3687-426E-AB22-772E54E10574}"/>
    <cellStyle name="Comma 7 3 2 2 3 3 2" xfId="20900" xr:uid="{84C6BF41-1963-489B-BB89-05361B2E7AB9}"/>
    <cellStyle name="Comma 7 3 2 2 3 4" xfId="12993" xr:uid="{B5C86804-226C-420A-BB62-0075736754B2}"/>
    <cellStyle name="Comma 7 3 2 2 3 4 2" xfId="23527" xr:uid="{15588EA1-C938-4A49-AA23-F50C980AE3E4}"/>
    <cellStyle name="Comma 7 3 2 2 3 5" xfId="15645" xr:uid="{334E0FFC-E7EA-4F65-AE2A-7F2956525758}"/>
    <cellStyle name="Comma 7 3 2 2 3 6" xfId="5105" xr:uid="{F071A56B-9830-4868-B183-E5AD56C49B09}"/>
    <cellStyle name="Comma 7 3 2 2 4" xfId="2374" xr:uid="{00000000-0005-0000-0000-0000B5090000}"/>
    <cellStyle name="Comma 7 3 2 2 4 2" xfId="7739" xr:uid="{D807C816-807A-49AD-A230-51C33EB4E076}"/>
    <cellStyle name="Comma 7 3 2 2 4 2 2" xfId="18273" xr:uid="{73C08C83-3555-4056-97D7-005AD18B995C}"/>
    <cellStyle name="Comma 7 3 2 2 4 3" xfId="10367" xr:uid="{C85B7FC9-1D4A-4D0E-A791-4F287D7F4961}"/>
    <cellStyle name="Comma 7 3 2 2 4 3 2" xfId="20901" xr:uid="{9C5F5BB4-8C91-40AF-A0AE-B5D19E27B2A9}"/>
    <cellStyle name="Comma 7 3 2 2 4 4" xfId="12994" xr:uid="{B804D9BE-F333-44FD-A20D-0F87BF771635}"/>
    <cellStyle name="Comma 7 3 2 2 4 4 2" xfId="23528" xr:uid="{9A7B05CB-2C96-4182-9492-C37EDF7FEFF8}"/>
    <cellStyle name="Comma 7 3 2 2 4 5" xfId="15646" xr:uid="{683EB314-88B9-4600-A406-9CB45D18A228}"/>
    <cellStyle name="Comma 7 3 2 2 4 6" xfId="5106" xr:uid="{606FBAA9-A373-40C8-AE8F-2D60539A4A8C}"/>
    <cellStyle name="Comma 7 3 2 2 5" xfId="7735" xr:uid="{70B5C408-44F0-4F17-A080-54B68D9FC945}"/>
    <cellStyle name="Comma 7 3 2 2 5 2" xfId="18269" xr:uid="{6035ECA8-1083-4593-92ED-42D4C9EDA33B}"/>
    <cellStyle name="Comma 7 3 2 2 6" xfId="10363" xr:uid="{29063D51-04CD-459A-820B-CE887490D982}"/>
    <cellStyle name="Comma 7 3 2 2 6 2" xfId="20897" xr:uid="{2F83E922-26BD-4FC0-8520-C5D855D1049E}"/>
    <cellStyle name="Comma 7 3 2 2 7" xfId="12990" xr:uid="{72838FC4-B17C-4E9C-89B4-2ACD383F5944}"/>
    <cellStyle name="Comma 7 3 2 2 7 2" xfId="23524" xr:uid="{B57BC825-8F6A-4573-BE63-56E7CF506FDB}"/>
    <cellStyle name="Comma 7 3 2 2 8" xfId="15642" xr:uid="{C4CB1DC4-AA68-4CFF-BC5D-B3EEA0CE6A68}"/>
    <cellStyle name="Comma 7 3 2 2 9" xfId="5102" xr:uid="{DA3E57BD-B8D5-45B5-98DD-8E3247695D65}"/>
    <cellStyle name="Comma 7 3 2 3" xfId="2375" xr:uid="{00000000-0005-0000-0000-0000B6090000}"/>
    <cellStyle name="Comma 7 3 2 3 2" xfId="2376" xr:uid="{00000000-0005-0000-0000-0000B7090000}"/>
    <cellStyle name="Comma 7 3 2 3 2 2" xfId="2377" xr:uid="{00000000-0005-0000-0000-0000B8090000}"/>
    <cellStyle name="Comma 7 3 2 3 2 2 2" xfId="7742" xr:uid="{72B4FE3A-E7A4-40C4-9C0A-6B0B83264E1E}"/>
    <cellStyle name="Comma 7 3 2 3 2 2 2 2" xfId="18276" xr:uid="{C90816F8-9B90-484E-B38D-A4EF4E9FA44B}"/>
    <cellStyle name="Comma 7 3 2 3 2 2 3" xfId="10370" xr:uid="{58C12E77-C490-4C50-8947-42E7266232FB}"/>
    <cellStyle name="Comma 7 3 2 3 2 2 3 2" xfId="20904" xr:uid="{6568099D-AD44-4EA3-AB8B-B26486B1C6F6}"/>
    <cellStyle name="Comma 7 3 2 3 2 2 4" xfId="12997" xr:uid="{B0B03E68-F847-4089-B23E-0B1881712480}"/>
    <cellStyle name="Comma 7 3 2 3 2 2 4 2" xfId="23531" xr:uid="{4B6D4E64-32C1-449A-BBD7-00384D7E0401}"/>
    <cellStyle name="Comma 7 3 2 3 2 2 5" xfId="15649" xr:uid="{168BDD25-A84E-4D8E-B578-006093D894BD}"/>
    <cellStyle name="Comma 7 3 2 3 2 2 6" xfId="5109" xr:uid="{146E587A-B607-4D82-A744-946F08F3F892}"/>
    <cellStyle name="Comma 7 3 2 3 2 3" xfId="7741" xr:uid="{E6FCF335-DADE-428F-ABDF-2C01CCC5E526}"/>
    <cellStyle name="Comma 7 3 2 3 2 3 2" xfId="18275" xr:uid="{A800E1F6-4049-4463-B8DB-007D9FF48395}"/>
    <cellStyle name="Comma 7 3 2 3 2 4" xfId="10369" xr:uid="{3283241D-6825-4FFE-A2E2-168F3D35A6FC}"/>
    <cellStyle name="Comma 7 3 2 3 2 4 2" xfId="20903" xr:uid="{2016AFAE-B498-4133-959C-60E29A311A60}"/>
    <cellStyle name="Comma 7 3 2 3 2 5" xfId="12996" xr:uid="{C288380C-CA22-46D7-9039-675F7A0752B9}"/>
    <cellStyle name="Comma 7 3 2 3 2 5 2" xfId="23530" xr:uid="{A7D8E85F-9487-4B25-99DB-DE732B53058D}"/>
    <cellStyle name="Comma 7 3 2 3 2 6" xfId="15648" xr:uid="{C47A5DD7-30E2-4F91-8CCA-1462AA8EA7D1}"/>
    <cellStyle name="Comma 7 3 2 3 2 7" xfId="5108" xr:uid="{178EB070-EFFC-4885-B4A2-7A7B819C1E80}"/>
    <cellStyle name="Comma 7 3 2 3 3" xfId="2378" xr:uid="{00000000-0005-0000-0000-0000B9090000}"/>
    <cellStyle name="Comma 7 3 2 3 3 2" xfId="7743" xr:uid="{8477D30B-93D5-48A4-8018-D33329569D24}"/>
    <cellStyle name="Comma 7 3 2 3 3 2 2" xfId="18277" xr:uid="{0243311B-E328-489E-9C35-A03583D0D1F2}"/>
    <cellStyle name="Comma 7 3 2 3 3 3" xfId="10371" xr:uid="{7A235149-0EE8-4692-8579-6ECCB36DEAC0}"/>
    <cellStyle name="Comma 7 3 2 3 3 3 2" xfId="20905" xr:uid="{197FC317-5C1E-4219-A621-2B1D4A23950D}"/>
    <cellStyle name="Comma 7 3 2 3 3 4" xfId="12998" xr:uid="{3C7668A4-8B62-4B03-8249-2CFFF6CCCF76}"/>
    <cellStyle name="Comma 7 3 2 3 3 4 2" xfId="23532" xr:uid="{340F8C4F-4CAF-476A-A017-4218F0390A83}"/>
    <cellStyle name="Comma 7 3 2 3 3 5" xfId="15650" xr:uid="{B1CA3E8B-7120-4654-9E33-0A8932697890}"/>
    <cellStyle name="Comma 7 3 2 3 3 6" xfId="5110" xr:uid="{44688CDF-6130-45BF-B571-1376B9B43B1C}"/>
    <cellStyle name="Comma 7 3 2 3 4" xfId="2379" xr:uid="{00000000-0005-0000-0000-0000BA090000}"/>
    <cellStyle name="Comma 7 3 2 3 4 2" xfId="7744" xr:uid="{77FE0396-89F8-4517-B922-8C5EA1A7911B}"/>
    <cellStyle name="Comma 7 3 2 3 4 2 2" xfId="18278" xr:uid="{519E27F4-96CA-4E24-9B75-1BFC64CA2A4F}"/>
    <cellStyle name="Comma 7 3 2 3 4 3" xfId="10372" xr:uid="{7FB63B73-341E-4817-82E4-0FCFD4008D06}"/>
    <cellStyle name="Comma 7 3 2 3 4 3 2" xfId="20906" xr:uid="{B912BF11-DA64-4177-97CC-1C4470FD15B3}"/>
    <cellStyle name="Comma 7 3 2 3 4 4" xfId="12999" xr:uid="{AB76EF94-7C1A-4E70-9B2F-771F5687353D}"/>
    <cellStyle name="Comma 7 3 2 3 4 4 2" xfId="23533" xr:uid="{F7F5F2C5-2F76-41E9-BE3A-D1A1BE0642A5}"/>
    <cellStyle name="Comma 7 3 2 3 4 5" xfId="15651" xr:uid="{CDF86442-1295-424B-B0A9-7744B8480739}"/>
    <cellStyle name="Comma 7 3 2 3 4 6" xfId="5111" xr:uid="{65E23D2E-6A15-4720-BC6D-C985B30A2C89}"/>
    <cellStyle name="Comma 7 3 2 3 5" xfId="7740" xr:uid="{E79EECBD-76A8-4E4A-A20C-DE22EC0C9A20}"/>
    <cellStyle name="Comma 7 3 2 3 5 2" xfId="18274" xr:uid="{8507D635-51F4-4CB9-A977-CB3655E968CE}"/>
    <cellStyle name="Comma 7 3 2 3 6" xfId="10368" xr:uid="{5940776D-8939-4B0B-89B7-BFF6B1835556}"/>
    <cellStyle name="Comma 7 3 2 3 6 2" xfId="20902" xr:uid="{446CCCFD-3579-4A9E-910B-548642009A45}"/>
    <cellStyle name="Comma 7 3 2 3 7" xfId="12995" xr:uid="{E11B59A4-213F-4473-B2AC-36A0BABC1D22}"/>
    <cellStyle name="Comma 7 3 2 3 7 2" xfId="23529" xr:uid="{912FD87E-9B37-4D61-B069-4D1F71E80907}"/>
    <cellStyle name="Comma 7 3 2 3 8" xfId="15647" xr:uid="{C33B8799-8826-416F-98BC-323F199521A0}"/>
    <cellStyle name="Comma 7 3 2 3 9" xfId="5107" xr:uid="{54C0751E-0E22-470A-829F-6E13A0CB2906}"/>
    <cellStyle name="Comma 7 3 2 4" xfId="2380" xr:uid="{00000000-0005-0000-0000-0000BB090000}"/>
    <cellStyle name="Comma 7 3 2 4 2" xfId="2381" xr:uid="{00000000-0005-0000-0000-0000BC090000}"/>
    <cellStyle name="Comma 7 3 2 4 2 2" xfId="2382" xr:uid="{00000000-0005-0000-0000-0000BD090000}"/>
    <cellStyle name="Comma 7 3 2 4 2 2 2" xfId="7747" xr:uid="{CD074B20-A063-40A5-B3B5-A13605258FC7}"/>
    <cellStyle name="Comma 7 3 2 4 2 2 2 2" xfId="18281" xr:uid="{35A7861C-1060-4F8F-AB02-4528DBFB47A6}"/>
    <cellStyle name="Comma 7 3 2 4 2 2 3" xfId="10375" xr:uid="{916FC0E5-6F9D-4698-9E33-3CDC6C25CCA7}"/>
    <cellStyle name="Comma 7 3 2 4 2 2 3 2" xfId="20909" xr:uid="{A7E796AA-581A-4DB9-B807-A1D0466723D9}"/>
    <cellStyle name="Comma 7 3 2 4 2 2 4" xfId="13002" xr:uid="{EEB47254-964C-4137-B6DF-0936036E5A50}"/>
    <cellStyle name="Comma 7 3 2 4 2 2 4 2" xfId="23536" xr:uid="{1D5EE481-0610-4D53-BF39-2B41EAB27643}"/>
    <cellStyle name="Comma 7 3 2 4 2 2 5" xfId="15654" xr:uid="{F68EC3D6-6638-4653-AD01-5C7BA43C9093}"/>
    <cellStyle name="Comma 7 3 2 4 2 2 6" xfId="5114" xr:uid="{D0AFE107-22A6-420B-A0E8-8CDAE2F70164}"/>
    <cellStyle name="Comma 7 3 2 4 2 3" xfId="7746" xr:uid="{BDFB0C33-4CE4-4A41-BBEC-EA91D2086145}"/>
    <cellStyle name="Comma 7 3 2 4 2 3 2" xfId="18280" xr:uid="{F4F672F2-DFFA-41E5-BAF8-DEA4FC09DC2F}"/>
    <cellStyle name="Comma 7 3 2 4 2 4" xfId="10374" xr:uid="{0C7C4FA1-4A3A-4240-992E-BE29E9AB28A7}"/>
    <cellStyle name="Comma 7 3 2 4 2 4 2" xfId="20908" xr:uid="{E97AF091-2D15-4FAD-9D17-7E96CBE6E346}"/>
    <cellStyle name="Comma 7 3 2 4 2 5" xfId="13001" xr:uid="{AA67BB08-5F75-4AB8-9AB3-89D1E5547B85}"/>
    <cellStyle name="Comma 7 3 2 4 2 5 2" xfId="23535" xr:uid="{08CD860D-06B9-43A9-882B-8B25858A4072}"/>
    <cellStyle name="Comma 7 3 2 4 2 6" xfId="15653" xr:uid="{9C4BED1E-5031-430D-B2B4-36584572B7BD}"/>
    <cellStyle name="Comma 7 3 2 4 2 7" xfId="5113" xr:uid="{C34B1C81-DF62-4CB9-8AD0-47E84B2D1164}"/>
    <cellStyle name="Comma 7 3 2 4 3" xfId="2383" xr:uid="{00000000-0005-0000-0000-0000BE090000}"/>
    <cellStyle name="Comma 7 3 2 4 3 2" xfId="7748" xr:uid="{345D4400-6706-40DB-89BE-790D30CD6CAF}"/>
    <cellStyle name="Comma 7 3 2 4 3 2 2" xfId="18282" xr:uid="{6BF174F6-39BD-4090-8419-A0C5D62D066C}"/>
    <cellStyle name="Comma 7 3 2 4 3 3" xfId="10376" xr:uid="{0EEAAD55-7D85-4CFA-AA34-0E7B6487288B}"/>
    <cellStyle name="Comma 7 3 2 4 3 3 2" xfId="20910" xr:uid="{E7168825-EB54-4161-821D-268F39CFC8D9}"/>
    <cellStyle name="Comma 7 3 2 4 3 4" xfId="13003" xr:uid="{0DE11599-B37A-44CC-8471-DE1DB40B23EA}"/>
    <cellStyle name="Comma 7 3 2 4 3 4 2" xfId="23537" xr:uid="{AF110CB7-AD66-4548-8C49-E6FCDC404534}"/>
    <cellStyle name="Comma 7 3 2 4 3 5" xfId="15655" xr:uid="{A42B60E2-8E94-46C0-8297-93C09A8ED65F}"/>
    <cellStyle name="Comma 7 3 2 4 3 6" xfId="5115" xr:uid="{8A8878F4-CF8A-4B55-8446-269C26356836}"/>
    <cellStyle name="Comma 7 3 2 4 4" xfId="2384" xr:uid="{00000000-0005-0000-0000-0000BF090000}"/>
    <cellStyle name="Comma 7 3 2 4 4 2" xfId="7749" xr:uid="{F6DED29E-C7E6-4D24-828C-FE2B00A7F6AF}"/>
    <cellStyle name="Comma 7 3 2 4 4 2 2" xfId="18283" xr:uid="{DC5B71C9-FDA1-411E-B53D-C7F04E6EF013}"/>
    <cellStyle name="Comma 7 3 2 4 4 3" xfId="10377" xr:uid="{3F5D1360-7372-4B46-8D86-2091F1DE326E}"/>
    <cellStyle name="Comma 7 3 2 4 4 3 2" xfId="20911" xr:uid="{CEC87F24-FCF8-41EA-8660-E9538B505062}"/>
    <cellStyle name="Comma 7 3 2 4 4 4" xfId="13004" xr:uid="{AD1F7753-3296-45F4-A9D2-32BDE212903B}"/>
    <cellStyle name="Comma 7 3 2 4 4 4 2" xfId="23538" xr:uid="{8A5248BC-6969-4B24-BB4F-40D3D601D764}"/>
    <cellStyle name="Comma 7 3 2 4 4 5" xfId="15656" xr:uid="{9A3C2245-3CEB-4463-9168-21624DC5550A}"/>
    <cellStyle name="Comma 7 3 2 4 4 6" xfId="5116" xr:uid="{97AF6CAC-F0AD-4D16-B3F3-0E2404306D2A}"/>
    <cellStyle name="Comma 7 3 2 4 5" xfId="7745" xr:uid="{E6D1D149-BD5A-4992-98A0-CEEAFF86DEE4}"/>
    <cellStyle name="Comma 7 3 2 4 5 2" xfId="18279" xr:uid="{082DB049-F2AC-429A-BEF3-AD05D9B098BA}"/>
    <cellStyle name="Comma 7 3 2 4 6" xfId="10373" xr:uid="{DF833C76-B3FC-4609-AC17-B827801FB39A}"/>
    <cellStyle name="Comma 7 3 2 4 6 2" xfId="20907" xr:uid="{F288E0BE-DE35-48EB-9349-09D9BDE09B8E}"/>
    <cellStyle name="Comma 7 3 2 4 7" xfId="13000" xr:uid="{2E2A7A97-0395-4242-977C-3BD33D153A3D}"/>
    <cellStyle name="Comma 7 3 2 4 7 2" xfId="23534" xr:uid="{A9D4696E-2230-460A-8108-59C1C5613762}"/>
    <cellStyle name="Comma 7 3 2 4 8" xfId="15652" xr:uid="{4779ADAD-D196-43AF-AE98-79CCBCA474D9}"/>
    <cellStyle name="Comma 7 3 2 4 9" xfId="5112" xr:uid="{6291E28E-4880-4566-8854-5A585816C6FC}"/>
    <cellStyle name="Comma 7 3 2 5" xfId="2385" xr:uid="{00000000-0005-0000-0000-0000C0090000}"/>
    <cellStyle name="Comma 7 3 2 5 2" xfId="2386" xr:uid="{00000000-0005-0000-0000-0000C1090000}"/>
    <cellStyle name="Comma 7 3 2 5 2 2" xfId="2387" xr:uid="{00000000-0005-0000-0000-0000C2090000}"/>
    <cellStyle name="Comma 7 3 2 5 2 2 2" xfId="7752" xr:uid="{1C051EF9-9B24-4A14-873A-6EA928E7CE14}"/>
    <cellStyle name="Comma 7 3 2 5 2 2 2 2" xfId="18286" xr:uid="{C927ADD8-9C61-453D-9864-D7B19CD889CE}"/>
    <cellStyle name="Comma 7 3 2 5 2 2 3" xfId="10380" xr:uid="{E8795E0F-C73B-465A-9DAB-CC694EDF2FF5}"/>
    <cellStyle name="Comma 7 3 2 5 2 2 3 2" xfId="20914" xr:uid="{6B980E3B-4C22-4F65-B408-42CDE6569251}"/>
    <cellStyle name="Comma 7 3 2 5 2 2 4" xfId="13007" xr:uid="{B0BF8D58-36EF-4E8F-857A-60942BFE7143}"/>
    <cellStyle name="Comma 7 3 2 5 2 2 4 2" xfId="23541" xr:uid="{E4EAD339-2813-4B69-8ACD-5074CC29357B}"/>
    <cellStyle name="Comma 7 3 2 5 2 2 5" xfId="15659" xr:uid="{E5B80539-C32A-447F-B630-11D7B74FBCEA}"/>
    <cellStyle name="Comma 7 3 2 5 2 2 6" xfId="5119" xr:uid="{944F1055-78AC-4CD1-AFBF-584FD4004DBF}"/>
    <cellStyle name="Comma 7 3 2 5 2 3" xfId="7751" xr:uid="{A030BDC9-3AF0-4DF8-B4D7-32F63D8644D6}"/>
    <cellStyle name="Comma 7 3 2 5 2 3 2" xfId="18285" xr:uid="{99F6B44F-C4A3-441F-8BF7-CE7E3247DF47}"/>
    <cellStyle name="Comma 7 3 2 5 2 4" xfId="10379" xr:uid="{17226E7B-ED54-4C6C-8C77-70900385C8B2}"/>
    <cellStyle name="Comma 7 3 2 5 2 4 2" xfId="20913" xr:uid="{2EC52885-AF69-4076-B2FD-C986055558FF}"/>
    <cellStyle name="Comma 7 3 2 5 2 5" xfId="13006" xr:uid="{6B35638E-E46C-41E3-8B39-F8F6AEC88D55}"/>
    <cellStyle name="Comma 7 3 2 5 2 5 2" xfId="23540" xr:uid="{42ED32ED-D7B9-481D-B1D7-6C944874F601}"/>
    <cellStyle name="Comma 7 3 2 5 2 6" xfId="15658" xr:uid="{E0C4D3C3-7A2C-43AA-80FD-4EFF91D63414}"/>
    <cellStyle name="Comma 7 3 2 5 2 7" xfId="5118" xr:uid="{3CCBA529-5628-4ED2-8A52-03C97F64EA8A}"/>
    <cellStyle name="Comma 7 3 2 5 3" xfId="2388" xr:uid="{00000000-0005-0000-0000-0000C3090000}"/>
    <cellStyle name="Comma 7 3 2 5 3 2" xfId="7753" xr:uid="{54A3B3C8-E105-428B-87FC-F7FC84EC6A42}"/>
    <cellStyle name="Comma 7 3 2 5 3 2 2" xfId="18287" xr:uid="{87B99524-8884-40CD-BD71-E0ECC74F4AFD}"/>
    <cellStyle name="Comma 7 3 2 5 3 3" xfId="10381" xr:uid="{6A344914-A8A2-4BF9-AFA6-F3C917B21099}"/>
    <cellStyle name="Comma 7 3 2 5 3 3 2" xfId="20915" xr:uid="{E970E300-2977-4DD4-8316-EC8597B89EEF}"/>
    <cellStyle name="Comma 7 3 2 5 3 4" xfId="13008" xr:uid="{C566A171-24B0-43BF-9609-79543184056F}"/>
    <cellStyle name="Comma 7 3 2 5 3 4 2" xfId="23542" xr:uid="{06F75B9B-4C91-47E9-8AF6-97292CD82BD3}"/>
    <cellStyle name="Comma 7 3 2 5 3 5" xfId="15660" xr:uid="{97D3A2E6-61BD-4AD8-B43A-BDF7C7F2EB15}"/>
    <cellStyle name="Comma 7 3 2 5 3 6" xfId="5120" xr:uid="{217C78B0-33B0-42B3-8627-BC8189C76BAD}"/>
    <cellStyle name="Comma 7 3 2 5 4" xfId="2389" xr:uid="{00000000-0005-0000-0000-0000C4090000}"/>
    <cellStyle name="Comma 7 3 2 5 4 2" xfId="7754" xr:uid="{399A3384-94B0-4814-BE56-F21894A7F7D5}"/>
    <cellStyle name="Comma 7 3 2 5 4 2 2" xfId="18288" xr:uid="{4D270117-5AF8-4B0D-8F89-954E13093CC9}"/>
    <cellStyle name="Comma 7 3 2 5 4 3" xfId="10382" xr:uid="{59DDDA9C-4108-49AC-A188-29B4EC03049C}"/>
    <cellStyle name="Comma 7 3 2 5 4 3 2" xfId="20916" xr:uid="{07FBCAE4-67A1-43C4-B6E8-BC970A654CB7}"/>
    <cellStyle name="Comma 7 3 2 5 4 4" xfId="13009" xr:uid="{E333E488-F89F-44B3-B2C2-9E1F2690FBAC}"/>
    <cellStyle name="Comma 7 3 2 5 4 4 2" xfId="23543" xr:uid="{60F1ECBB-DF93-42B8-A8C3-CF08AA3361C9}"/>
    <cellStyle name="Comma 7 3 2 5 4 5" xfId="15661" xr:uid="{E8CDC610-2167-499D-AD50-EB63D47D4901}"/>
    <cellStyle name="Comma 7 3 2 5 4 6" xfId="5121" xr:uid="{D050278E-BE7B-4B0D-8C5C-8FB92B2251D9}"/>
    <cellStyle name="Comma 7 3 2 5 5" xfId="7750" xr:uid="{7C145EC6-DCC0-4505-BC17-50F05031FEA3}"/>
    <cellStyle name="Comma 7 3 2 5 5 2" xfId="18284" xr:uid="{07F5AFD4-16EC-4384-87A9-BC1F6E514DEA}"/>
    <cellStyle name="Comma 7 3 2 5 6" xfId="10378" xr:uid="{DAC4CB94-C936-4048-8652-811644035A2C}"/>
    <cellStyle name="Comma 7 3 2 5 6 2" xfId="20912" xr:uid="{457ECD7B-702F-4964-8DC0-1DEA3913B062}"/>
    <cellStyle name="Comma 7 3 2 5 7" xfId="13005" xr:uid="{FE42BE75-4BF1-4BE6-B15D-17FA1BDD60DF}"/>
    <cellStyle name="Comma 7 3 2 5 7 2" xfId="23539" xr:uid="{8A8DFADB-C1D2-4BD1-9ED7-72C9C71A2D09}"/>
    <cellStyle name="Comma 7 3 2 5 8" xfId="15657" xr:uid="{F518A109-215A-4E44-9BB0-9D7D503BAFAC}"/>
    <cellStyle name="Comma 7 3 2 5 9" xfId="5117" xr:uid="{04618DBA-4D25-4282-9CB0-AEFE82BEE7DA}"/>
    <cellStyle name="Comma 7 3 2 6" xfId="2390" xr:uid="{00000000-0005-0000-0000-0000C5090000}"/>
    <cellStyle name="Comma 7 3 2 6 2" xfId="2391" xr:uid="{00000000-0005-0000-0000-0000C6090000}"/>
    <cellStyle name="Comma 7 3 2 6 2 2" xfId="7756" xr:uid="{ABC3DEC9-CFDE-4261-98E3-C15933B3081E}"/>
    <cellStyle name="Comma 7 3 2 6 2 2 2" xfId="18290" xr:uid="{623F5B9C-1568-4D29-97BD-AE0C245A06CB}"/>
    <cellStyle name="Comma 7 3 2 6 2 3" xfId="10384" xr:uid="{C9AA7A3D-648A-4F82-BE3D-8232A4FB16E9}"/>
    <cellStyle name="Comma 7 3 2 6 2 3 2" xfId="20918" xr:uid="{5F207629-E0E6-4C46-8629-4DF48AFBC957}"/>
    <cellStyle name="Comma 7 3 2 6 2 4" xfId="13011" xr:uid="{C1822EDD-E2A5-4E15-B0A3-8A1C1FC0A432}"/>
    <cellStyle name="Comma 7 3 2 6 2 4 2" xfId="23545" xr:uid="{73A2670F-9ACC-4198-B7E0-F6ABAFCE167E}"/>
    <cellStyle name="Comma 7 3 2 6 2 5" xfId="15663" xr:uid="{97928D60-5922-48C7-9CF3-D7A9AD041F98}"/>
    <cellStyle name="Comma 7 3 2 6 2 6" xfId="5123" xr:uid="{88C0E36F-53D4-405C-97BB-BE7EB3A77D52}"/>
    <cellStyle name="Comma 7 3 2 6 3" xfId="2392" xr:uid="{00000000-0005-0000-0000-0000C7090000}"/>
    <cellStyle name="Comma 7 3 2 6 3 2" xfId="7757" xr:uid="{A37EDC28-51BD-4420-8F9C-9EC1DC8C5681}"/>
    <cellStyle name="Comma 7 3 2 6 3 2 2" xfId="18291" xr:uid="{398804EF-5EB3-4F34-9140-9D17352C4B3E}"/>
    <cellStyle name="Comma 7 3 2 6 3 3" xfId="10385" xr:uid="{1CE10974-FF4B-471B-ADFE-210CB9F813BD}"/>
    <cellStyle name="Comma 7 3 2 6 3 3 2" xfId="20919" xr:uid="{70453417-D764-45B3-A226-F1C0EDDDBF61}"/>
    <cellStyle name="Comma 7 3 2 6 3 4" xfId="13012" xr:uid="{0C243A9C-6631-4687-BEDE-E90A14EDE0DA}"/>
    <cellStyle name="Comma 7 3 2 6 3 4 2" xfId="23546" xr:uid="{B3491AD0-323E-496C-B8A0-BAE75CE141D1}"/>
    <cellStyle name="Comma 7 3 2 6 3 5" xfId="15664" xr:uid="{9D6B329A-6237-4401-9F99-90F96EAEEFAE}"/>
    <cellStyle name="Comma 7 3 2 6 3 6" xfId="5124" xr:uid="{9E5D6B10-9437-49CA-A38F-E89352D38490}"/>
    <cellStyle name="Comma 7 3 2 6 4" xfId="7755" xr:uid="{2FF8F37D-6005-4E1C-ADDC-25482773DFC2}"/>
    <cellStyle name="Comma 7 3 2 6 4 2" xfId="18289" xr:uid="{51EDE377-03CF-43EA-9D97-1E98EB85AA2E}"/>
    <cellStyle name="Comma 7 3 2 6 5" xfId="10383" xr:uid="{2567D27C-93CD-4B92-85FB-A4212B7E2709}"/>
    <cellStyle name="Comma 7 3 2 6 5 2" xfId="20917" xr:uid="{FA0997B0-05DF-4DCB-B684-5971CDBBCE55}"/>
    <cellStyle name="Comma 7 3 2 6 6" xfId="13010" xr:uid="{1264B6A7-BE03-41D2-9120-A5A284F12B60}"/>
    <cellStyle name="Comma 7 3 2 6 6 2" xfId="23544" xr:uid="{9CF5E986-10E3-4C78-A8DC-3EBEBE79A87C}"/>
    <cellStyle name="Comma 7 3 2 6 7" xfId="15662" xr:uid="{26DDC314-0D59-4AC1-B555-2D0821244C77}"/>
    <cellStyle name="Comma 7 3 2 6 8" xfId="5122" xr:uid="{E487C111-6D01-4B03-B789-CB8259D5A0D3}"/>
    <cellStyle name="Comma 7 3 2 7" xfId="2393" xr:uid="{00000000-0005-0000-0000-0000C8090000}"/>
    <cellStyle name="Comma 7 3 2 7 2" xfId="2394" xr:uid="{00000000-0005-0000-0000-0000C9090000}"/>
    <cellStyle name="Comma 7 3 2 7 2 2" xfId="7759" xr:uid="{EC17B908-3269-456D-BB1B-05298C1B5FD9}"/>
    <cellStyle name="Comma 7 3 2 7 2 2 2" xfId="18293" xr:uid="{45B8CAE5-D1E2-4564-8CE7-FA55EA7017C7}"/>
    <cellStyle name="Comma 7 3 2 7 2 3" xfId="10387" xr:uid="{A2A54DAD-AB6E-493B-97BC-54307C7A6153}"/>
    <cellStyle name="Comma 7 3 2 7 2 3 2" xfId="20921" xr:uid="{E6C4DC7E-2658-4522-BF36-1DF02C1BD8BA}"/>
    <cellStyle name="Comma 7 3 2 7 2 4" xfId="13014" xr:uid="{F43AFB67-B434-4A90-BA07-37E5EB543EC5}"/>
    <cellStyle name="Comma 7 3 2 7 2 4 2" xfId="23548" xr:uid="{026EBABF-B0F1-43CE-B3D2-D66529D98419}"/>
    <cellStyle name="Comma 7 3 2 7 2 5" xfId="15666" xr:uid="{684F085C-B0FE-435C-B4E8-5636C9080632}"/>
    <cellStyle name="Comma 7 3 2 7 2 6" xfId="5126" xr:uid="{2A5185BC-10DF-4D8A-8F8D-8B6E83A1A940}"/>
    <cellStyle name="Comma 7 3 2 7 3" xfId="7758" xr:uid="{78D790F1-0F0B-4811-8E19-43A25E7ED814}"/>
    <cellStyle name="Comma 7 3 2 7 3 2" xfId="18292" xr:uid="{266ECA80-C1F4-4C79-B93D-D8A543F0B5EA}"/>
    <cellStyle name="Comma 7 3 2 7 4" xfId="10386" xr:uid="{400D003B-03BD-4FF0-9F89-1B308E36CF51}"/>
    <cellStyle name="Comma 7 3 2 7 4 2" xfId="20920" xr:uid="{FC369431-160E-4714-A752-DC3F8B5F57DF}"/>
    <cellStyle name="Comma 7 3 2 7 5" xfId="13013" xr:uid="{ABB94D21-1595-4740-8930-4BEAD6C5996A}"/>
    <cellStyle name="Comma 7 3 2 7 5 2" xfId="23547" xr:uid="{85797E65-3BB1-4377-B344-D11B285EA3DF}"/>
    <cellStyle name="Comma 7 3 2 7 6" xfId="15665" xr:uid="{AA5EFF80-42B2-4986-ADE5-C3D903DF8F8F}"/>
    <cellStyle name="Comma 7 3 2 7 7" xfId="5125" xr:uid="{B7C4B6B1-4858-4D2D-A3C6-9A00BA70089E}"/>
    <cellStyle name="Comma 7 3 2 8" xfId="2395" xr:uid="{00000000-0005-0000-0000-0000CA090000}"/>
    <cellStyle name="Comma 7 3 2 8 2" xfId="7760" xr:uid="{520D00D1-7281-41F1-B032-5DE9455F43C3}"/>
    <cellStyle name="Comma 7 3 2 8 2 2" xfId="18294" xr:uid="{16CCACDB-DF47-4A6B-9413-467B4EBC342E}"/>
    <cellStyle name="Comma 7 3 2 8 3" xfId="10388" xr:uid="{B6F1192C-D2D3-4021-94BE-F65B4DC98062}"/>
    <cellStyle name="Comma 7 3 2 8 3 2" xfId="20922" xr:uid="{8905C2C5-870F-4958-B61B-7E2681B0E0A0}"/>
    <cellStyle name="Comma 7 3 2 8 4" xfId="13015" xr:uid="{0D9E4E01-C41A-48E3-802C-6F0E5E58211C}"/>
    <cellStyle name="Comma 7 3 2 8 4 2" xfId="23549" xr:uid="{72DE8FD9-B390-4D01-AAAC-099661DDEDFC}"/>
    <cellStyle name="Comma 7 3 2 8 5" xfId="15667" xr:uid="{5AFD7E34-7EAE-4208-B965-3FB377E945B3}"/>
    <cellStyle name="Comma 7 3 2 8 6" xfId="5127" xr:uid="{3C645732-D445-4BFD-AB77-29802C0DE915}"/>
    <cellStyle name="Comma 7 3 2 9" xfId="2396" xr:uid="{00000000-0005-0000-0000-0000CB090000}"/>
    <cellStyle name="Comma 7 3 2 9 2" xfId="7761" xr:uid="{D4113BF5-8900-477E-926A-D7BB18A35893}"/>
    <cellStyle name="Comma 7 3 2 9 2 2" xfId="18295" xr:uid="{E0046103-1EEE-4375-A15E-FDC13176BCBF}"/>
    <cellStyle name="Comma 7 3 2 9 3" xfId="10389" xr:uid="{21D83EF9-4029-45A5-93EC-F33EEEC870A5}"/>
    <cellStyle name="Comma 7 3 2 9 3 2" xfId="20923" xr:uid="{803436B3-44BF-4F9F-B5D0-11613FD0FF13}"/>
    <cellStyle name="Comma 7 3 2 9 4" xfId="13016" xr:uid="{1798BAA2-8097-4F93-A048-587B4D219B2C}"/>
    <cellStyle name="Comma 7 3 2 9 4 2" xfId="23550" xr:uid="{F918653E-9089-4842-A8FC-09190BE45AEA}"/>
    <cellStyle name="Comma 7 3 2 9 5" xfId="15668" xr:uid="{75DD5B44-C141-4EF9-94C5-897151F4AE70}"/>
    <cellStyle name="Comma 7 3 2 9 6" xfId="5128" xr:uid="{0CAE784A-030C-43C2-9588-C3A7A1BCF25A}"/>
    <cellStyle name="Comma 7 3 3" xfId="2397" xr:uid="{00000000-0005-0000-0000-0000CC090000}"/>
    <cellStyle name="Comma 7 3 3 2" xfId="2398" xr:uid="{00000000-0005-0000-0000-0000CD090000}"/>
    <cellStyle name="Comma 7 3 3 2 2" xfId="2399" xr:uid="{00000000-0005-0000-0000-0000CE090000}"/>
    <cellStyle name="Comma 7 3 3 2 2 2" xfId="7764" xr:uid="{76FC22F6-4836-4B50-A3BD-B2A087F13F9B}"/>
    <cellStyle name="Comma 7 3 3 2 2 2 2" xfId="18298" xr:uid="{4212F74A-B4D6-4B4C-BC19-C0E171C27B05}"/>
    <cellStyle name="Comma 7 3 3 2 2 3" xfId="10392" xr:uid="{88777BCD-A21E-46A7-9E4F-FF71E8CEA3ED}"/>
    <cellStyle name="Comma 7 3 3 2 2 3 2" xfId="20926" xr:uid="{B79FE2A6-3E55-4645-8045-F665EA33CA65}"/>
    <cellStyle name="Comma 7 3 3 2 2 4" xfId="13019" xr:uid="{84B877AF-54CE-490F-A593-8C17026E09D8}"/>
    <cellStyle name="Comma 7 3 3 2 2 4 2" xfId="23553" xr:uid="{DD25BA37-162A-48F4-8744-B0F7330DFB8C}"/>
    <cellStyle name="Comma 7 3 3 2 2 5" xfId="15671" xr:uid="{66FB7790-E888-4A04-B141-3586E1C9D7CB}"/>
    <cellStyle name="Comma 7 3 3 2 2 6" xfId="5131" xr:uid="{F7039081-5C60-4315-9C89-31404772FC2D}"/>
    <cellStyle name="Comma 7 3 3 2 3" xfId="7763" xr:uid="{F81CDB21-60F8-4944-BD90-178030CC6609}"/>
    <cellStyle name="Comma 7 3 3 2 3 2" xfId="18297" xr:uid="{EDB94D90-DF69-410A-8D45-A78981166CC4}"/>
    <cellStyle name="Comma 7 3 3 2 4" xfId="10391" xr:uid="{569628D2-D7D4-4059-B425-4841E10820D4}"/>
    <cellStyle name="Comma 7 3 3 2 4 2" xfId="20925" xr:uid="{A81AE2F7-26A6-4C64-BD9B-3758C14ADE48}"/>
    <cellStyle name="Comma 7 3 3 2 5" xfId="13018" xr:uid="{6E952730-B340-4D77-80E0-CA4698B36DDE}"/>
    <cellStyle name="Comma 7 3 3 2 5 2" xfId="23552" xr:uid="{9D0AC145-29CB-4A53-BA77-4947CAE8447B}"/>
    <cellStyle name="Comma 7 3 3 2 6" xfId="15670" xr:uid="{2A9C75EF-3516-4F09-B21E-8477DC15E92D}"/>
    <cellStyle name="Comma 7 3 3 2 7" xfId="5130" xr:uid="{55B1499F-06D5-4939-881C-DDF8C4D10979}"/>
    <cellStyle name="Comma 7 3 3 3" xfId="2400" xr:uid="{00000000-0005-0000-0000-0000CF090000}"/>
    <cellStyle name="Comma 7 3 3 3 2" xfId="7765" xr:uid="{B466C3F7-95CB-4C18-AFE7-D2C0021D366D}"/>
    <cellStyle name="Comma 7 3 3 3 2 2" xfId="18299" xr:uid="{A0C5D6AA-EABB-4276-9220-E4D61C9C733C}"/>
    <cellStyle name="Comma 7 3 3 3 3" xfId="10393" xr:uid="{04203326-353C-4ED0-A359-2AFA8A80164F}"/>
    <cellStyle name="Comma 7 3 3 3 3 2" xfId="20927" xr:uid="{2356664E-7789-4A2A-AED8-A1EC44A9EB36}"/>
    <cellStyle name="Comma 7 3 3 3 4" xfId="13020" xr:uid="{34A4A807-3BE8-4EEE-818E-2B457FE3F898}"/>
    <cellStyle name="Comma 7 3 3 3 4 2" xfId="23554" xr:uid="{97BBDD38-0C9D-4C58-B465-7E720A64F734}"/>
    <cellStyle name="Comma 7 3 3 3 5" xfId="15672" xr:uid="{14A9434A-9A82-4D76-9833-53622C3D80F5}"/>
    <cellStyle name="Comma 7 3 3 3 6" xfId="5132" xr:uid="{B5C3A0AD-180C-4C3F-9436-D1C200CFC592}"/>
    <cellStyle name="Comma 7 3 3 4" xfId="2401" xr:uid="{00000000-0005-0000-0000-0000D0090000}"/>
    <cellStyle name="Comma 7 3 3 4 2" xfId="7766" xr:uid="{4D6CD2A7-279B-441D-87E2-EA3712EBB4B8}"/>
    <cellStyle name="Comma 7 3 3 4 2 2" xfId="18300" xr:uid="{61D7D7F1-1249-4B64-A9FE-270C1D3834E7}"/>
    <cellStyle name="Comma 7 3 3 4 3" xfId="10394" xr:uid="{D6E806E1-A1A5-4C34-9DFB-8EBE25B5BACE}"/>
    <cellStyle name="Comma 7 3 3 4 3 2" xfId="20928" xr:uid="{791CFC8F-A344-47A3-A847-81A6C066C59C}"/>
    <cellStyle name="Comma 7 3 3 4 4" xfId="13021" xr:uid="{5FBED5FB-FB41-4B2B-A1C5-97BDF173A464}"/>
    <cellStyle name="Comma 7 3 3 4 4 2" xfId="23555" xr:uid="{52601C96-2C83-47D1-A678-F441ED83A050}"/>
    <cellStyle name="Comma 7 3 3 4 5" xfId="15673" xr:uid="{05546D5B-55E1-44E8-B578-878158F91451}"/>
    <cellStyle name="Comma 7 3 3 4 6" xfId="5133" xr:uid="{25F9AE79-8410-4E8C-BEA0-F552322DAEDC}"/>
    <cellStyle name="Comma 7 3 3 5" xfId="7762" xr:uid="{3771B15B-7161-446D-8027-30AB6A28A294}"/>
    <cellStyle name="Comma 7 3 3 5 2" xfId="18296" xr:uid="{2B770ABC-7714-4D63-B569-DABF8D23A8A8}"/>
    <cellStyle name="Comma 7 3 3 6" xfId="10390" xr:uid="{62FFDFA7-A890-4FCA-8D26-E126FA466A77}"/>
    <cellStyle name="Comma 7 3 3 6 2" xfId="20924" xr:uid="{323626A4-7D08-48DA-BCCA-5D0DDDA0450F}"/>
    <cellStyle name="Comma 7 3 3 7" xfId="13017" xr:uid="{7A503F5A-2D85-4D4F-92C2-14DB8E688D6E}"/>
    <cellStyle name="Comma 7 3 3 7 2" xfId="23551" xr:uid="{C05BFD58-E3CC-40AD-B5F1-5B88719EA934}"/>
    <cellStyle name="Comma 7 3 3 8" xfId="15669" xr:uid="{6B1CC10C-13AD-44D0-9761-6C8C0AC1CDFB}"/>
    <cellStyle name="Comma 7 3 3 9" xfId="5129" xr:uid="{742435CA-FA57-49DC-8DB7-8DDCAF4A4D40}"/>
    <cellStyle name="Comma 7 3 4" xfId="2402" xr:uid="{00000000-0005-0000-0000-0000D1090000}"/>
    <cellStyle name="Comma 7 3 4 2" xfId="2403" xr:uid="{00000000-0005-0000-0000-0000D2090000}"/>
    <cellStyle name="Comma 7 3 4 2 2" xfId="2404" xr:uid="{00000000-0005-0000-0000-0000D3090000}"/>
    <cellStyle name="Comma 7 3 4 2 2 2" xfId="7769" xr:uid="{E642355B-5E5C-44E2-A94B-72E2C4754726}"/>
    <cellStyle name="Comma 7 3 4 2 2 2 2" xfId="18303" xr:uid="{BDD696CB-DE67-4361-9349-B9BFEBF60C84}"/>
    <cellStyle name="Comma 7 3 4 2 2 3" xfId="10397" xr:uid="{2F0F5A4E-DCA0-4341-A99F-41B130518A54}"/>
    <cellStyle name="Comma 7 3 4 2 2 3 2" xfId="20931" xr:uid="{2A5E84CF-2EC7-4719-8192-D462C57C4BBE}"/>
    <cellStyle name="Comma 7 3 4 2 2 4" xfId="13024" xr:uid="{ED7CED27-A7BF-462A-8D13-6040F4D9DEB7}"/>
    <cellStyle name="Comma 7 3 4 2 2 4 2" xfId="23558" xr:uid="{2AC4ABEC-4E2C-4B15-8359-900B81E47C6E}"/>
    <cellStyle name="Comma 7 3 4 2 2 5" xfId="15676" xr:uid="{0091DB78-772B-44CB-8E8F-3EBEB283849E}"/>
    <cellStyle name="Comma 7 3 4 2 2 6" xfId="5136" xr:uid="{854D69AA-8D86-4427-AC9F-DE077D775BBC}"/>
    <cellStyle name="Comma 7 3 4 2 3" xfId="7768" xr:uid="{292F4A7C-1E9C-4413-805A-9D63444E5801}"/>
    <cellStyle name="Comma 7 3 4 2 3 2" xfId="18302" xr:uid="{48ED4FBA-9A1B-44E6-8E71-E4D25C26E79B}"/>
    <cellStyle name="Comma 7 3 4 2 4" xfId="10396" xr:uid="{42BED20A-79AD-4FB0-B71E-79E5859D0886}"/>
    <cellStyle name="Comma 7 3 4 2 4 2" xfId="20930" xr:uid="{BE967F9E-836C-4B36-8818-1874E5B14140}"/>
    <cellStyle name="Comma 7 3 4 2 5" xfId="13023" xr:uid="{8F168E32-5403-4489-9F2B-D9CE069BA26C}"/>
    <cellStyle name="Comma 7 3 4 2 5 2" xfId="23557" xr:uid="{B8681075-9107-42EF-B403-1B03FDCFAEEC}"/>
    <cellStyle name="Comma 7 3 4 2 6" xfId="15675" xr:uid="{8FDC0FE2-DDAE-48B9-9CB4-F8F7E0D6BDC3}"/>
    <cellStyle name="Comma 7 3 4 2 7" xfId="5135" xr:uid="{48621EA3-E9D9-4D17-942A-67077E2D3819}"/>
    <cellStyle name="Comma 7 3 4 3" xfId="2405" xr:uid="{00000000-0005-0000-0000-0000D4090000}"/>
    <cellStyle name="Comma 7 3 4 3 2" xfId="7770" xr:uid="{04449997-8655-460C-869B-9F3582E666AB}"/>
    <cellStyle name="Comma 7 3 4 3 2 2" xfId="18304" xr:uid="{1C38BAEB-C9AF-4648-83B6-C254EE46CF12}"/>
    <cellStyle name="Comma 7 3 4 3 3" xfId="10398" xr:uid="{1765E92A-7909-46DC-828D-0689497C81E0}"/>
    <cellStyle name="Comma 7 3 4 3 3 2" xfId="20932" xr:uid="{9679747E-DD51-4397-B1C8-9FA291B73D49}"/>
    <cellStyle name="Comma 7 3 4 3 4" xfId="13025" xr:uid="{E1D38A4C-E5BA-4641-9446-F30A00AB898A}"/>
    <cellStyle name="Comma 7 3 4 3 4 2" xfId="23559" xr:uid="{1A208394-AD10-4D03-AA95-CEC7616572A6}"/>
    <cellStyle name="Comma 7 3 4 3 5" xfId="15677" xr:uid="{3BA2F4FD-5007-4253-B2B0-E7B846B74BD7}"/>
    <cellStyle name="Comma 7 3 4 3 6" xfId="5137" xr:uid="{77326FC0-5135-4664-ADAB-599AB7EE1E47}"/>
    <cellStyle name="Comma 7 3 4 4" xfId="2406" xr:uid="{00000000-0005-0000-0000-0000D5090000}"/>
    <cellStyle name="Comma 7 3 4 4 2" xfId="7771" xr:uid="{F1F2ECAC-60A2-4719-A38D-9BD2F3D5DC1E}"/>
    <cellStyle name="Comma 7 3 4 4 2 2" xfId="18305" xr:uid="{F4C09501-AD99-485E-9EC7-14CDCCE42317}"/>
    <cellStyle name="Comma 7 3 4 4 3" xfId="10399" xr:uid="{6F9D293A-D68E-49E0-B9C2-33BEBBA8323C}"/>
    <cellStyle name="Comma 7 3 4 4 3 2" xfId="20933" xr:uid="{9E8EE950-0B8E-4630-82DF-35117669D64C}"/>
    <cellStyle name="Comma 7 3 4 4 4" xfId="13026" xr:uid="{A931ABE9-B82B-4EFF-A839-37A0C32EC0A6}"/>
    <cellStyle name="Comma 7 3 4 4 4 2" xfId="23560" xr:uid="{483E4C5F-7546-4E12-A90A-953196DE3275}"/>
    <cellStyle name="Comma 7 3 4 4 5" xfId="15678" xr:uid="{30102F46-3C0B-44BF-AF94-4FE46F69FCC6}"/>
    <cellStyle name="Comma 7 3 4 4 6" xfId="5138" xr:uid="{D6347C8F-7180-451A-B154-6635A85EE1F1}"/>
    <cellStyle name="Comma 7 3 4 5" xfId="7767" xr:uid="{49325A0A-7D4C-428A-B83E-644E45535CF1}"/>
    <cellStyle name="Comma 7 3 4 5 2" xfId="18301" xr:uid="{CAEA11BE-7344-430F-AA2D-9D82118CC4E0}"/>
    <cellStyle name="Comma 7 3 4 6" xfId="10395" xr:uid="{8891F848-E407-4EB4-A13F-436A433CAE34}"/>
    <cellStyle name="Comma 7 3 4 6 2" xfId="20929" xr:uid="{A70DDBAE-B46F-4B87-AD1A-E0528BBA523F}"/>
    <cellStyle name="Comma 7 3 4 7" xfId="13022" xr:uid="{31A78585-4597-4BAF-B927-432031C2493C}"/>
    <cellStyle name="Comma 7 3 4 7 2" xfId="23556" xr:uid="{CDA44331-B255-4C4F-AF66-1D05559FAFF0}"/>
    <cellStyle name="Comma 7 3 4 8" xfId="15674" xr:uid="{BACEA0DD-0A24-4A01-B72F-59EDB284322D}"/>
    <cellStyle name="Comma 7 3 4 9" xfId="5134" xr:uid="{4B2DD3F9-98A7-4817-8DD2-3C82F7364983}"/>
    <cellStyle name="Comma 7 3 5" xfId="2407" xr:uid="{00000000-0005-0000-0000-0000D6090000}"/>
    <cellStyle name="Comma 7 3 5 2" xfId="2408" xr:uid="{00000000-0005-0000-0000-0000D7090000}"/>
    <cellStyle name="Comma 7 3 5 2 2" xfId="2409" xr:uid="{00000000-0005-0000-0000-0000D8090000}"/>
    <cellStyle name="Comma 7 3 5 2 2 2" xfId="7774" xr:uid="{C1C8FD2C-E26B-405E-8FB9-D5D08AE6428B}"/>
    <cellStyle name="Comma 7 3 5 2 2 2 2" xfId="18308" xr:uid="{D8066A89-65AA-494D-A8A4-06F008CD1E9E}"/>
    <cellStyle name="Comma 7 3 5 2 2 3" xfId="10402" xr:uid="{F28D9DE8-D712-49CA-B998-91AF476160CB}"/>
    <cellStyle name="Comma 7 3 5 2 2 3 2" xfId="20936" xr:uid="{48D0A2FB-3C22-45F5-8DF7-BA1E2F094DBA}"/>
    <cellStyle name="Comma 7 3 5 2 2 4" xfId="13029" xr:uid="{30D61F9D-DF59-4A7F-8C4E-58A525814B69}"/>
    <cellStyle name="Comma 7 3 5 2 2 4 2" xfId="23563" xr:uid="{F89E19DB-2266-4CE5-AC96-A8D8DFE90394}"/>
    <cellStyle name="Comma 7 3 5 2 2 5" xfId="15681" xr:uid="{CDFC2B60-0D17-44CA-B486-CF61095D8131}"/>
    <cellStyle name="Comma 7 3 5 2 2 6" xfId="5141" xr:uid="{3BA702D2-92D4-4879-84CD-E7106271F7B5}"/>
    <cellStyle name="Comma 7 3 5 2 3" xfId="7773" xr:uid="{FADD36B9-63F5-4E6D-97B9-5BF5AC6E2AA8}"/>
    <cellStyle name="Comma 7 3 5 2 3 2" xfId="18307" xr:uid="{3877AED2-9ED1-4654-8AD9-4D7647D5F607}"/>
    <cellStyle name="Comma 7 3 5 2 4" xfId="10401" xr:uid="{3DBEA2B1-C0C4-4D42-9225-9A628C02A52B}"/>
    <cellStyle name="Comma 7 3 5 2 4 2" xfId="20935" xr:uid="{7B57B038-6BBC-43B5-B761-6E5E4494388F}"/>
    <cellStyle name="Comma 7 3 5 2 5" xfId="13028" xr:uid="{F216661A-625D-48B8-89AC-997D4B12BE67}"/>
    <cellStyle name="Comma 7 3 5 2 5 2" xfId="23562" xr:uid="{233A4B7B-596B-4B25-B1A2-D641702D9C36}"/>
    <cellStyle name="Comma 7 3 5 2 6" xfId="15680" xr:uid="{1E0F5D98-261D-4A24-9964-A23E5D9EEDC4}"/>
    <cellStyle name="Comma 7 3 5 2 7" xfId="5140" xr:uid="{4FE855BD-80AE-4C78-9593-B17CFD899F94}"/>
    <cellStyle name="Comma 7 3 5 3" xfId="2410" xr:uid="{00000000-0005-0000-0000-0000D9090000}"/>
    <cellStyle name="Comma 7 3 5 3 2" xfId="7775" xr:uid="{B4515F08-2CDA-4C62-90A5-C5911F29C595}"/>
    <cellStyle name="Comma 7 3 5 3 2 2" xfId="18309" xr:uid="{64BBEEC1-EC44-4098-822F-0F4D03489A8F}"/>
    <cellStyle name="Comma 7 3 5 3 3" xfId="10403" xr:uid="{A27AFD47-D65D-4518-B527-1AE81910728D}"/>
    <cellStyle name="Comma 7 3 5 3 3 2" xfId="20937" xr:uid="{565C47FD-5634-4DE0-A4D4-75B6439676AE}"/>
    <cellStyle name="Comma 7 3 5 3 4" xfId="13030" xr:uid="{5E6CB432-6C0C-4BE4-B674-35294C7BEB54}"/>
    <cellStyle name="Comma 7 3 5 3 4 2" xfId="23564" xr:uid="{EA651996-0D39-488C-A37C-4EC1059730C9}"/>
    <cellStyle name="Comma 7 3 5 3 5" xfId="15682" xr:uid="{B11A2A3A-ED34-43C7-A830-1FF75709BDC2}"/>
    <cellStyle name="Comma 7 3 5 3 6" xfId="5142" xr:uid="{4316C941-40D6-434B-A258-2B35C6B5F2AE}"/>
    <cellStyle name="Comma 7 3 5 4" xfId="2411" xr:uid="{00000000-0005-0000-0000-0000DA090000}"/>
    <cellStyle name="Comma 7 3 5 4 2" xfId="7776" xr:uid="{D513B52D-3BF8-4A49-9AE8-E0E419F97226}"/>
    <cellStyle name="Comma 7 3 5 4 2 2" xfId="18310" xr:uid="{35B75133-F2E3-46E8-8BD9-92CF5FB41E6B}"/>
    <cellStyle name="Comma 7 3 5 4 3" xfId="10404" xr:uid="{CEB3EBD1-DDEF-400B-AAE6-6DF7602D5948}"/>
    <cellStyle name="Comma 7 3 5 4 3 2" xfId="20938" xr:uid="{1A919767-2587-4404-B1A5-7CB95EC8767B}"/>
    <cellStyle name="Comma 7 3 5 4 4" xfId="13031" xr:uid="{80FD5CBD-B95D-4A8C-9E31-7CAE59707DDF}"/>
    <cellStyle name="Comma 7 3 5 4 4 2" xfId="23565" xr:uid="{A4422792-0BCF-499F-B29E-3C4FAE44E0DD}"/>
    <cellStyle name="Comma 7 3 5 4 5" xfId="15683" xr:uid="{A1548D2B-F782-46B3-92F0-81987B4D9958}"/>
    <cellStyle name="Comma 7 3 5 4 6" xfId="5143" xr:uid="{3B1ED3C1-0C64-4BE5-B8A5-832E61718D0D}"/>
    <cellStyle name="Comma 7 3 5 5" xfId="7772" xr:uid="{148347A9-992B-450E-B797-9909BAE86B1A}"/>
    <cellStyle name="Comma 7 3 5 5 2" xfId="18306" xr:uid="{3D488C38-E551-468B-BE8F-E0B9131BE02B}"/>
    <cellStyle name="Comma 7 3 5 6" xfId="10400" xr:uid="{7373FB04-3AD1-4274-AF02-EF66B08644AB}"/>
    <cellStyle name="Comma 7 3 5 6 2" xfId="20934" xr:uid="{75767A4F-43DC-4A56-BFE1-9E38D4950272}"/>
    <cellStyle name="Comma 7 3 5 7" xfId="13027" xr:uid="{F510DD44-2C45-4651-9B2C-A032992B6F66}"/>
    <cellStyle name="Comma 7 3 5 7 2" xfId="23561" xr:uid="{D9C1A27A-157E-4437-94CC-FEEE1326216A}"/>
    <cellStyle name="Comma 7 3 5 8" xfId="15679" xr:uid="{ABA39F3D-17C2-4CAE-A0B2-0CC8A21C83D7}"/>
    <cellStyle name="Comma 7 3 5 9" xfId="5139" xr:uid="{8CC61894-A97A-4B0C-8F0D-BB51A3DFCBD3}"/>
    <cellStyle name="Comma 7 3 6" xfId="2412" xr:uid="{00000000-0005-0000-0000-0000DB090000}"/>
    <cellStyle name="Comma 7 3 6 2" xfId="2413" xr:uid="{00000000-0005-0000-0000-0000DC090000}"/>
    <cellStyle name="Comma 7 3 6 2 2" xfId="2414" xr:uid="{00000000-0005-0000-0000-0000DD090000}"/>
    <cellStyle name="Comma 7 3 6 2 2 2" xfId="7779" xr:uid="{3E303161-45ED-4FA2-A359-7A51A396773E}"/>
    <cellStyle name="Comma 7 3 6 2 2 2 2" xfId="18313" xr:uid="{B0513ACA-A74A-4290-87A9-AA968F208BD9}"/>
    <cellStyle name="Comma 7 3 6 2 2 3" xfId="10407" xr:uid="{6BB118DC-A818-4DDD-9B3E-95941562E3CE}"/>
    <cellStyle name="Comma 7 3 6 2 2 3 2" xfId="20941" xr:uid="{648B80CD-4A48-4DCC-B22A-71E15A1837C0}"/>
    <cellStyle name="Comma 7 3 6 2 2 4" xfId="13034" xr:uid="{7E174286-2F48-4598-9450-027860946250}"/>
    <cellStyle name="Comma 7 3 6 2 2 4 2" xfId="23568" xr:uid="{2F2BC070-FEAA-4B59-BC83-AC17DCFB98B8}"/>
    <cellStyle name="Comma 7 3 6 2 2 5" xfId="15686" xr:uid="{84BB1093-BAD8-410A-BCC6-29D4E824759C}"/>
    <cellStyle name="Comma 7 3 6 2 2 6" xfId="5146" xr:uid="{6822433A-3635-4662-BD00-6A8D0D6634AF}"/>
    <cellStyle name="Comma 7 3 6 2 3" xfId="7778" xr:uid="{211DC311-48FA-49FD-8129-3576B91EAB7C}"/>
    <cellStyle name="Comma 7 3 6 2 3 2" xfId="18312" xr:uid="{AC134429-1855-4DCF-AED7-E02DA54812E7}"/>
    <cellStyle name="Comma 7 3 6 2 4" xfId="10406" xr:uid="{C1CB90A9-DE22-4410-8C62-0CFF4E9E382F}"/>
    <cellStyle name="Comma 7 3 6 2 4 2" xfId="20940" xr:uid="{2F8220CC-507F-4955-8B42-68FFFF36D518}"/>
    <cellStyle name="Comma 7 3 6 2 5" xfId="13033" xr:uid="{3363FB57-B8B5-4CA6-8D11-A32BCB45D5DC}"/>
    <cellStyle name="Comma 7 3 6 2 5 2" xfId="23567" xr:uid="{04D1EE71-588B-44DC-B41F-228C294B8FD7}"/>
    <cellStyle name="Comma 7 3 6 2 6" xfId="15685" xr:uid="{EF360109-FA1A-48BF-9F6A-8790DC688DCC}"/>
    <cellStyle name="Comma 7 3 6 2 7" xfId="5145" xr:uid="{12D6825B-DC9D-4FC7-9E62-A3E6BC179417}"/>
    <cellStyle name="Comma 7 3 6 3" xfId="2415" xr:uid="{00000000-0005-0000-0000-0000DE090000}"/>
    <cellStyle name="Comma 7 3 6 3 2" xfId="7780" xr:uid="{69E9AEDC-6983-48E9-A344-46C23D67DBCF}"/>
    <cellStyle name="Comma 7 3 6 3 2 2" xfId="18314" xr:uid="{C8DB9A1B-8685-441B-A2BC-9444B3731E08}"/>
    <cellStyle name="Comma 7 3 6 3 3" xfId="10408" xr:uid="{F9801692-518D-4DB0-8E28-BFEBE3FA5022}"/>
    <cellStyle name="Comma 7 3 6 3 3 2" xfId="20942" xr:uid="{0B24CF53-6037-436C-9EF0-3616F55AF0A0}"/>
    <cellStyle name="Comma 7 3 6 3 4" xfId="13035" xr:uid="{74E0FE38-53D4-4C07-A91E-D23EA8DBAF42}"/>
    <cellStyle name="Comma 7 3 6 3 4 2" xfId="23569" xr:uid="{E72057B2-2605-4ED0-B3DD-510D73D36309}"/>
    <cellStyle name="Comma 7 3 6 3 5" xfId="15687" xr:uid="{485DA749-3028-42EF-9DB7-956FA99EE766}"/>
    <cellStyle name="Comma 7 3 6 3 6" xfId="5147" xr:uid="{64DFFD5C-8330-42DA-B0E8-0432C410C794}"/>
    <cellStyle name="Comma 7 3 6 4" xfId="2416" xr:uid="{00000000-0005-0000-0000-0000DF090000}"/>
    <cellStyle name="Comma 7 3 6 4 2" xfId="7781" xr:uid="{AB99CA8E-F660-46EB-A43B-21D8F17F5B14}"/>
    <cellStyle name="Comma 7 3 6 4 2 2" xfId="18315" xr:uid="{14577C64-E19B-44FB-B6F2-68A120E4BDE0}"/>
    <cellStyle name="Comma 7 3 6 4 3" xfId="10409" xr:uid="{3B999D88-DB43-43EC-AEC7-42C37F36731F}"/>
    <cellStyle name="Comma 7 3 6 4 3 2" xfId="20943" xr:uid="{E74F61FE-E19C-4529-86A3-E2BD975F8F24}"/>
    <cellStyle name="Comma 7 3 6 4 4" xfId="13036" xr:uid="{66BDC04B-7B76-46C4-ACA3-7C9780D69145}"/>
    <cellStyle name="Comma 7 3 6 4 4 2" xfId="23570" xr:uid="{95848E35-F1D6-48D3-9E6C-5DAF820467EE}"/>
    <cellStyle name="Comma 7 3 6 4 5" xfId="15688" xr:uid="{A6F62701-9F28-4A70-AD34-5FF0AEA525E5}"/>
    <cellStyle name="Comma 7 3 6 4 6" xfId="5148" xr:uid="{6B2E8365-6678-4361-B00F-C77BFE279649}"/>
    <cellStyle name="Comma 7 3 6 5" xfId="7777" xr:uid="{3AE63397-15AF-4F00-97CB-9ABDA6B75BD4}"/>
    <cellStyle name="Comma 7 3 6 5 2" xfId="18311" xr:uid="{4E3E5398-AD63-4D82-AC7A-D23AE5AD9894}"/>
    <cellStyle name="Comma 7 3 6 6" xfId="10405" xr:uid="{CC16035E-35BC-4A5F-B408-0F4C88052567}"/>
    <cellStyle name="Comma 7 3 6 6 2" xfId="20939" xr:uid="{95B7C23F-A911-48B1-83A0-77056DD052F5}"/>
    <cellStyle name="Comma 7 3 6 7" xfId="13032" xr:uid="{F3F37DE6-E594-4561-9887-A758ED51428C}"/>
    <cellStyle name="Comma 7 3 6 7 2" xfId="23566" xr:uid="{309E1C42-1241-48EB-842E-21475D07A162}"/>
    <cellStyle name="Comma 7 3 6 8" xfId="15684" xr:uid="{7003AEE7-BEBB-4B7C-9484-191A90CC734C}"/>
    <cellStyle name="Comma 7 3 6 9" xfId="5144" xr:uid="{A41F86A1-81A8-4562-9D7F-21834670CBC7}"/>
    <cellStyle name="Comma 7 3 7" xfId="2417" xr:uid="{00000000-0005-0000-0000-0000E0090000}"/>
    <cellStyle name="Comma 7 3 7 2" xfId="2418" xr:uid="{00000000-0005-0000-0000-0000E1090000}"/>
    <cellStyle name="Comma 7 3 7 2 2" xfId="7783" xr:uid="{3DA9BC32-EDAB-486C-837F-A17F7D188D42}"/>
    <cellStyle name="Comma 7 3 7 2 2 2" xfId="18317" xr:uid="{F0BA96B7-1ACF-4882-B642-055B21467471}"/>
    <cellStyle name="Comma 7 3 7 2 3" xfId="10411" xr:uid="{21F8A432-CDB0-4C93-89D9-8AAD04AC509D}"/>
    <cellStyle name="Comma 7 3 7 2 3 2" xfId="20945" xr:uid="{3D1E58AC-6A3C-49D2-BBDB-071C9195FED4}"/>
    <cellStyle name="Comma 7 3 7 2 4" xfId="13038" xr:uid="{AE2C394C-EBBB-4EC1-9B89-56FE1DDF2FC0}"/>
    <cellStyle name="Comma 7 3 7 2 4 2" xfId="23572" xr:uid="{46F8852E-1029-40F6-A818-9EA7DB5EE9A6}"/>
    <cellStyle name="Comma 7 3 7 2 5" xfId="15690" xr:uid="{9FBC41EB-F311-4776-AA73-E14F18B162F2}"/>
    <cellStyle name="Comma 7 3 7 2 6" xfId="5150" xr:uid="{562AE9A4-F968-41A2-A8DE-DCCC85E4BF64}"/>
    <cellStyle name="Comma 7 3 7 3" xfId="2419" xr:uid="{00000000-0005-0000-0000-0000E2090000}"/>
    <cellStyle name="Comma 7 3 7 3 2" xfId="7784" xr:uid="{80745F5E-B112-4109-9522-3D4D0765148E}"/>
    <cellStyle name="Comma 7 3 7 3 2 2" xfId="18318" xr:uid="{B0B10217-BDBC-46D8-9765-FBCF6B12C5D0}"/>
    <cellStyle name="Comma 7 3 7 3 3" xfId="10412" xr:uid="{12A47293-40D1-4967-A95A-BA20CEDA57B6}"/>
    <cellStyle name="Comma 7 3 7 3 3 2" xfId="20946" xr:uid="{024E3FA5-0C1A-4822-8C0C-44B8E0DB27A9}"/>
    <cellStyle name="Comma 7 3 7 3 4" xfId="13039" xr:uid="{E5FB7E4A-1563-4B91-ADDF-C7EEFF6AE18D}"/>
    <cellStyle name="Comma 7 3 7 3 4 2" xfId="23573" xr:uid="{185EF6BD-F8B0-49AC-AF3B-A6C1FEFFFFEA}"/>
    <cellStyle name="Comma 7 3 7 3 5" xfId="15691" xr:uid="{12B76C9B-FABA-4D93-ABC8-B420047823E4}"/>
    <cellStyle name="Comma 7 3 7 3 6" xfId="5151" xr:uid="{2EF85CDC-CD94-4E81-AC1A-F9FBB2A613FF}"/>
    <cellStyle name="Comma 7 3 7 4" xfId="7782" xr:uid="{3B25D220-4625-4DBF-A7F6-6FCF7BC1EC08}"/>
    <cellStyle name="Comma 7 3 7 4 2" xfId="18316" xr:uid="{BD7145E8-5AC5-4643-946C-FB80CB391EFE}"/>
    <cellStyle name="Comma 7 3 7 5" xfId="10410" xr:uid="{39215628-B8A4-4C60-AC4E-C2909DC70139}"/>
    <cellStyle name="Comma 7 3 7 5 2" xfId="20944" xr:uid="{0AC8F7EA-7669-4D98-8CC3-E30FE35879C2}"/>
    <cellStyle name="Comma 7 3 7 6" xfId="13037" xr:uid="{4A0085D1-112E-455D-8737-B20D590CC630}"/>
    <cellStyle name="Comma 7 3 7 6 2" xfId="23571" xr:uid="{D52327EB-6B49-430D-B31A-CCE412E636A3}"/>
    <cellStyle name="Comma 7 3 7 7" xfId="15689" xr:uid="{CD67CF8E-0F5C-458E-A14C-D0F45B6FB97F}"/>
    <cellStyle name="Comma 7 3 7 8" xfId="5149" xr:uid="{7B0E0884-23AA-44E6-9E03-AE300B8812E1}"/>
    <cellStyle name="Comma 7 3 8" xfId="2420" xr:uid="{00000000-0005-0000-0000-0000E3090000}"/>
    <cellStyle name="Comma 7 3 8 2" xfId="2421" xr:uid="{00000000-0005-0000-0000-0000E4090000}"/>
    <cellStyle name="Comma 7 3 8 2 2" xfId="7786" xr:uid="{CAABF36A-2E78-4D3D-AD69-21AFD239A558}"/>
    <cellStyle name="Comma 7 3 8 2 2 2" xfId="18320" xr:uid="{A1E826C0-6EEE-4814-BA5B-4E7185DC32AA}"/>
    <cellStyle name="Comma 7 3 8 2 3" xfId="10414" xr:uid="{4B40A41E-1F79-4198-8FD1-ABAA44ACD7CC}"/>
    <cellStyle name="Comma 7 3 8 2 3 2" xfId="20948" xr:uid="{0A392373-2CFE-42B4-BB8E-ACF2E25CC152}"/>
    <cellStyle name="Comma 7 3 8 2 4" xfId="13041" xr:uid="{AC7885A3-7CC9-4942-BEBD-64C713CB12D1}"/>
    <cellStyle name="Comma 7 3 8 2 4 2" xfId="23575" xr:uid="{0E908570-8CB7-4267-8BEB-12B70C6D7BA7}"/>
    <cellStyle name="Comma 7 3 8 2 5" xfId="15693" xr:uid="{87D31CED-3251-4F62-9BAE-580D7486B9EC}"/>
    <cellStyle name="Comma 7 3 8 2 6" xfId="5153" xr:uid="{200C54A3-564B-43C2-87A3-092224E7A690}"/>
    <cellStyle name="Comma 7 3 8 3" xfId="7785" xr:uid="{A51476E4-DBC4-4B66-BA79-9BF985DC09D2}"/>
    <cellStyle name="Comma 7 3 8 3 2" xfId="18319" xr:uid="{194889E6-F88C-4BCF-9BB4-830D6206BABA}"/>
    <cellStyle name="Comma 7 3 8 4" xfId="10413" xr:uid="{106BD12F-851B-4D57-A826-64FFDDA7C0E9}"/>
    <cellStyle name="Comma 7 3 8 4 2" xfId="20947" xr:uid="{6EC74EEB-45D7-4649-9EF8-691A7FAA01EA}"/>
    <cellStyle name="Comma 7 3 8 5" xfId="13040" xr:uid="{49B183A6-F165-44DF-8565-029F36503997}"/>
    <cellStyle name="Comma 7 3 8 5 2" xfId="23574" xr:uid="{5C2BE7E8-E931-48C9-99BA-92B4E093C2E4}"/>
    <cellStyle name="Comma 7 3 8 6" xfId="15692" xr:uid="{5B0168F2-683A-406C-A719-C0A25D2722B1}"/>
    <cellStyle name="Comma 7 3 8 7" xfId="5152" xr:uid="{14821D33-EA20-4234-8DE4-AE48182EC70A}"/>
    <cellStyle name="Comma 7 3 9" xfId="2422" xr:uid="{00000000-0005-0000-0000-0000E5090000}"/>
    <cellStyle name="Comma 7 3 9 2" xfId="7787" xr:uid="{0C1F400C-34D4-4964-A908-F96150223472}"/>
    <cellStyle name="Comma 7 3 9 2 2" xfId="18321" xr:uid="{99B89202-5D46-4292-BF45-73C17D3803D1}"/>
    <cellStyle name="Comma 7 3 9 3" xfId="10415" xr:uid="{2150D524-EAA0-49DF-BCB2-A7411C9297DD}"/>
    <cellStyle name="Comma 7 3 9 3 2" xfId="20949" xr:uid="{4CBC18CF-88B6-45F8-A50C-2520D4F6E5C2}"/>
    <cellStyle name="Comma 7 3 9 4" xfId="13042" xr:uid="{044FAEBD-7DB4-4228-985C-DEB450E7BD74}"/>
    <cellStyle name="Comma 7 3 9 4 2" xfId="23576" xr:uid="{6706F9BB-DBE1-4A1A-B615-50057059F645}"/>
    <cellStyle name="Comma 7 3 9 5" xfId="15694" xr:uid="{5748EA67-F648-4273-9751-7476D84F75E0}"/>
    <cellStyle name="Comma 7 3 9 6" xfId="5154" xr:uid="{B7FD2FCB-9594-4C59-8A11-1C7FF4D383D8}"/>
    <cellStyle name="Comma 7 4" xfId="2423" xr:uid="{00000000-0005-0000-0000-0000E6090000}"/>
    <cellStyle name="Comma 7 4 10" xfId="2424" xr:uid="{00000000-0005-0000-0000-0000E7090000}"/>
    <cellStyle name="Comma 7 4 10 2" xfId="7789" xr:uid="{8864F264-DC0B-4D0C-B29E-24D7AC54DDA8}"/>
    <cellStyle name="Comma 7 4 10 2 2" xfId="18323" xr:uid="{D4428DB3-5559-4C7D-9D78-09959164C56B}"/>
    <cellStyle name="Comma 7 4 10 3" xfId="10417" xr:uid="{7DEDA241-6203-4F91-BD8F-075C33E4052D}"/>
    <cellStyle name="Comma 7 4 10 3 2" xfId="20951" xr:uid="{F0A860F5-ADF2-44D4-A36B-979A5BECEFFA}"/>
    <cellStyle name="Comma 7 4 10 4" xfId="13044" xr:uid="{19AEEC9E-1B58-4503-AFB5-AE006FFF2B54}"/>
    <cellStyle name="Comma 7 4 10 4 2" xfId="23578" xr:uid="{50BE994A-D0C7-4D60-878F-B5985FC9982E}"/>
    <cellStyle name="Comma 7 4 10 5" xfId="15696" xr:uid="{3DC2F9E8-678B-4C06-A5E2-A059505234BD}"/>
    <cellStyle name="Comma 7 4 10 6" xfId="5156" xr:uid="{5DD094FD-EF3D-4B6D-8DE2-BCD255B2986F}"/>
    <cellStyle name="Comma 7 4 11" xfId="7788" xr:uid="{34BA1AD3-F156-485E-AE67-808E4AB5075A}"/>
    <cellStyle name="Comma 7 4 11 2" xfId="18322" xr:uid="{3E46F4A9-FE9D-4590-8586-DA6DEA67F402}"/>
    <cellStyle name="Comma 7 4 12" xfId="10416" xr:uid="{20381061-A48E-428A-9D34-703C22A24013}"/>
    <cellStyle name="Comma 7 4 12 2" xfId="20950" xr:uid="{9F71B235-D582-4138-BC26-FBBC45E78BAB}"/>
    <cellStyle name="Comma 7 4 13" xfId="13043" xr:uid="{5AE54110-E4AF-4B19-9513-72E33BC659D4}"/>
    <cellStyle name="Comma 7 4 13 2" xfId="23577" xr:uid="{E1F8ECAF-7F48-45E1-A284-568196DEAAFD}"/>
    <cellStyle name="Comma 7 4 14" xfId="15695" xr:uid="{6A6EB922-4FD4-42E5-BA95-AF833520DEEB}"/>
    <cellStyle name="Comma 7 4 15" xfId="5155" xr:uid="{CDFE3A53-0DCC-496D-8884-C004060C0CAE}"/>
    <cellStyle name="Comma 7 4 2" xfId="2425" xr:uid="{00000000-0005-0000-0000-0000E8090000}"/>
    <cellStyle name="Comma 7 4 2 10" xfId="7790" xr:uid="{50F90DA2-89CA-413D-883E-C7C2CB384EBC}"/>
    <cellStyle name="Comma 7 4 2 10 2" xfId="18324" xr:uid="{3C34C35D-DB7B-4150-954E-E3C518DCA682}"/>
    <cellStyle name="Comma 7 4 2 11" xfId="10418" xr:uid="{5F0287BC-141D-40D9-8628-7C008A95062A}"/>
    <cellStyle name="Comma 7 4 2 11 2" xfId="20952" xr:uid="{66F79828-0D46-4CE3-9733-E66457A4A360}"/>
    <cellStyle name="Comma 7 4 2 12" xfId="13045" xr:uid="{39D6F0EB-16A2-4CFC-8F03-93BECA74DB90}"/>
    <cellStyle name="Comma 7 4 2 12 2" xfId="23579" xr:uid="{AD19E126-E25B-41C3-A3D2-5CA1AE8E58ED}"/>
    <cellStyle name="Comma 7 4 2 13" xfId="15697" xr:uid="{91745923-FAAB-411B-B379-617AA83BD8A3}"/>
    <cellStyle name="Comma 7 4 2 14" xfId="5157" xr:uid="{A7371445-E2ED-4543-87A8-956DB8EA4424}"/>
    <cellStyle name="Comma 7 4 2 2" xfId="2426" xr:uid="{00000000-0005-0000-0000-0000E9090000}"/>
    <cellStyle name="Comma 7 4 2 2 2" xfId="2427" xr:uid="{00000000-0005-0000-0000-0000EA090000}"/>
    <cellStyle name="Comma 7 4 2 2 2 2" xfId="2428" xr:uid="{00000000-0005-0000-0000-0000EB090000}"/>
    <cellStyle name="Comma 7 4 2 2 2 2 2" xfId="7793" xr:uid="{EBFF167D-FF1A-4B9F-913A-FE35EE0D25F6}"/>
    <cellStyle name="Comma 7 4 2 2 2 2 2 2" xfId="18327" xr:uid="{EE011635-F94F-4D3A-A75B-C8BAE146A8CD}"/>
    <cellStyle name="Comma 7 4 2 2 2 2 3" xfId="10421" xr:uid="{0F426810-722C-4AEB-92CD-94B382222DD6}"/>
    <cellStyle name="Comma 7 4 2 2 2 2 3 2" xfId="20955" xr:uid="{DC75FB4B-1D45-44B9-8CDD-C211620CF409}"/>
    <cellStyle name="Comma 7 4 2 2 2 2 4" xfId="13048" xr:uid="{68D987BB-2A53-429C-ABC5-8E67BF2CF827}"/>
    <cellStyle name="Comma 7 4 2 2 2 2 4 2" xfId="23582" xr:uid="{56EA605D-3797-4F91-B914-1DBD6EDB59CD}"/>
    <cellStyle name="Comma 7 4 2 2 2 2 5" xfId="15700" xr:uid="{9A4FDC46-71D3-431C-8211-9A7FBCA04895}"/>
    <cellStyle name="Comma 7 4 2 2 2 2 6" xfId="5160" xr:uid="{16D5AD49-B3E5-4354-8187-71CB68264D3A}"/>
    <cellStyle name="Comma 7 4 2 2 2 3" xfId="7792" xr:uid="{8030104D-27AC-4A81-B881-8754332E927E}"/>
    <cellStyle name="Comma 7 4 2 2 2 3 2" xfId="18326" xr:uid="{33694E92-ACD4-462A-9869-1F45D50F73EE}"/>
    <cellStyle name="Comma 7 4 2 2 2 4" xfId="10420" xr:uid="{59427E78-867D-4D36-92A4-AC947EF3BBA9}"/>
    <cellStyle name="Comma 7 4 2 2 2 4 2" xfId="20954" xr:uid="{3347C2C4-651A-4170-B7C8-08206E2A7C35}"/>
    <cellStyle name="Comma 7 4 2 2 2 5" xfId="13047" xr:uid="{3B4F95E5-FA90-4E22-939A-787827DCC433}"/>
    <cellStyle name="Comma 7 4 2 2 2 5 2" xfId="23581" xr:uid="{CB4AAB7C-471C-423E-A158-028C7EDFCD3C}"/>
    <cellStyle name="Comma 7 4 2 2 2 6" xfId="15699" xr:uid="{E52AD248-A3ED-49F6-9706-185EE9C1ED74}"/>
    <cellStyle name="Comma 7 4 2 2 2 7" xfId="5159" xr:uid="{30FC2604-DD67-4B65-B20B-399C8F695767}"/>
    <cellStyle name="Comma 7 4 2 2 3" xfId="2429" xr:uid="{00000000-0005-0000-0000-0000EC090000}"/>
    <cellStyle name="Comma 7 4 2 2 3 2" xfId="7794" xr:uid="{092BFA61-C718-4999-8F30-90B1EE30B23C}"/>
    <cellStyle name="Comma 7 4 2 2 3 2 2" xfId="18328" xr:uid="{FB7AD847-E56F-4996-8445-015F15288EFE}"/>
    <cellStyle name="Comma 7 4 2 2 3 3" xfId="10422" xr:uid="{FF2D446F-5D47-442C-98CE-CD27F14FFA52}"/>
    <cellStyle name="Comma 7 4 2 2 3 3 2" xfId="20956" xr:uid="{598FDB2D-95FD-49A5-9395-0CE42370800B}"/>
    <cellStyle name="Comma 7 4 2 2 3 4" xfId="13049" xr:uid="{4E75F9C1-8FC1-45F5-B2F8-CA1E9141514F}"/>
    <cellStyle name="Comma 7 4 2 2 3 4 2" xfId="23583" xr:uid="{9FB34F2E-995A-498E-8449-1F0A9E95CC9D}"/>
    <cellStyle name="Comma 7 4 2 2 3 5" xfId="15701" xr:uid="{5FE51546-4121-4272-89F5-F5EC18523952}"/>
    <cellStyle name="Comma 7 4 2 2 3 6" xfId="5161" xr:uid="{B0374DD2-81F1-42CD-9B0C-1F22B0933DE8}"/>
    <cellStyle name="Comma 7 4 2 2 4" xfId="2430" xr:uid="{00000000-0005-0000-0000-0000ED090000}"/>
    <cellStyle name="Comma 7 4 2 2 4 2" xfId="7795" xr:uid="{71C9E315-4429-4230-8B88-FEFF2DC9878C}"/>
    <cellStyle name="Comma 7 4 2 2 4 2 2" xfId="18329" xr:uid="{EDAC70ED-0FBE-46EC-95F9-30970A4F9F70}"/>
    <cellStyle name="Comma 7 4 2 2 4 3" xfId="10423" xr:uid="{8EB5FE6D-BEC2-4651-940E-7B9C08B7B2C4}"/>
    <cellStyle name="Comma 7 4 2 2 4 3 2" xfId="20957" xr:uid="{7F44D6EC-EADA-48CF-B3AB-9701C79D5CD3}"/>
    <cellStyle name="Comma 7 4 2 2 4 4" xfId="13050" xr:uid="{6F70457B-E361-4901-962B-C74C357AF16B}"/>
    <cellStyle name="Comma 7 4 2 2 4 4 2" xfId="23584" xr:uid="{D618CCB2-72C8-4F84-93D3-F9EF96BE3686}"/>
    <cellStyle name="Comma 7 4 2 2 4 5" xfId="15702" xr:uid="{C61C0338-BB07-4269-9F80-05168FBB3D39}"/>
    <cellStyle name="Comma 7 4 2 2 4 6" xfId="5162" xr:uid="{EBC3E72E-D456-4DA5-9634-82CE603C1923}"/>
    <cellStyle name="Comma 7 4 2 2 5" xfId="7791" xr:uid="{077A017B-1C90-4756-BFB8-2186202970A4}"/>
    <cellStyle name="Comma 7 4 2 2 5 2" xfId="18325" xr:uid="{EAEBE19F-1C95-4D0D-A52C-5522727BFFD1}"/>
    <cellStyle name="Comma 7 4 2 2 6" xfId="10419" xr:uid="{C30063B7-A79B-4301-9A1E-0BC5959EDF7F}"/>
    <cellStyle name="Comma 7 4 2 2 6 2" xfId="20953" xr:uid="{E511A44C-0E94-45C5-AEC6-CB3F7732BF7B}"/>
    <cellStyle name="Comma 7 4 2 2 7" xfId="13046" xr:uid="{01935673-1E43-4FF2-ABA0-50EB5486630D}"/>
    <cellStyle name="Comma 7 4 2 2 7 2" xfId="23580" xr:uid="{C7A4087D-0735-42F7-8205-2171BC9AC3B0}"/>
    <cellStyle name="Comma 7 4 2 2 8" xfId="15698" xr:uid="{ABA16B48-1B71-4EF0-946B-91D05E66D8DD}"/>
    <cellStyle name="Comma 7 4 2 2 9" xfId="5158" xr:uid="{A653ACBD-A5D2-42E7-A3DF-4EBC01D2BFB8}"/>
    <cellStyle name="Comma 7 4 2 3" xfId="2431" xr:uid="{00000000-0005-0000-0000-0000EE090000}"/>
    <cellStyle name="Comma 7 4 2 3 2" xfId="2432" xr:uid="{00000000-0005-0000-0000-0000EF090000}"/>
    <cellStyle name="Comma 7 4 2 3 2 2" xfId="2433" xr:uid="{00000000-0005-0000-0000-0000F0090000}"/>
    <cellStyle name="Comma 7 4 2 3 2 2 2" xfId="7798" xr:uid="{E6CFFBB0-810C-46B1-9215-0778D9710A3E}"/>
    <cellStyle name="Comma 7 4 2 3 2 2 2 2" xfId="18332" xr:uid="{0FE4D8F4-9117-431C-90CD-8B29A021AF88}"/>
    <cellStyle name="Comma 7 4 2 3 2 2 3" xfId="10426" xr:uid="{C68629AF-DA91-4B61-93CD-2D1313E1579C}"/>
    <cellStyle name="Comma 7 4 2 3 2 2 3 2" xfId="20960" xr:uid="{5D4C215C-2C1D-4391-852F-B729070F41BE}"/>
    <cellStyle name="Comma 7 4 2 3 2 2 4" xfId="13053" xr:uid="{B03FB250-D425-4FB6-8F3B-22168B6C854E}"/>
    <cellStyle name="Comma 7 4 2 3 2 2 4 2" xfId="23587" xr:uid="{E3DAB5F1-E04D-4EEE-8C0E-1AA61E620216}"/>
    <cellStyle name="Comma 7 4 2 3 2 2 5" xfId="15705" xr:uid="{4980C345-FF0C-40BA-8924-6E831459F640}"/>
    <cellStyle name="Comma 7 4 2 3 2 2 6" xfId="5165" xr:uid="{C1B15883-4D04-46A2-A0CE-DE736562D913}"/>
    <cellStyle name="Comma 7 4 2 3 2 3" xfId="7797" xr:uid="{0722B202-5B22-4B6B-BD2C-C649001C96FE}"/>
    <cellStyle name="Comma 7 4 2 3 2 3 2" xfId="18331" xr:uid="{ED07B446-28D2-4AD2-B611-E1493A1D4FE7}"/>
    <cellStyle name="Comma 7 4 2 3 2 4" xfId="10425" xr:uid="{0B8C893D-DE6C-4072-B0A7-3F92E5F441EF}"/>
    <cellStyle name="Comma 7 4 2 3 2 4 2" xfId="20959" xr:uid="{159EA863-2351-4FEA-A0AE-CE044EF71ED2}"/>
    <cellStyle name="Comma 7 4 2 3 2 5" xfId="13052" xr:uid="{9746375A-7AAC-4950-931F-56FD91C65971}"/>
    <cellStyle name="Comma 7 4 2 3 2 5 2" xfId="23586" xr:uid="{01E8A92E-96AB-4E3D-92CA-C55045FED851}"/>
    <cellStyle name="Comma 7 4 2 3 2 6" xfId="15704" xr:uid="{D904EC59-7A05-496F-AE74-2CF2576F3ED8}"/>
    <cellStyle name="Comma 7 4 2 3 2 7" xfId="5164" xr:uid="{D7DDEB82-E457-43C0-8A09-5C4052195C70}"/>
    <cellStyle name="Comma 7 4 2 3 3" xfId="2434" xr:uid="{00000000-0005-0000-0000-0000F1090000}"/>
    <cellStyle name="Comma 7 4 2 3 3 2" xfId="7799" xr:uid="{3E720C6F-CF4B-4E7C-99D0-15C3D58687D6}"/>
    <cellStyle name="Comma 7 4 2 3 3 2 2" xfId="18333" xr:uid="{5DD0A13A-733B-4251-94D4-1CA1A25EACDF}"/>
    <cellStyle name="Comma 7 4 2 3 3 3" xfId="10427" xr:uid="{2DD3EE78-8130-4DAD-895C-4B804519BD38}"/>
    <cellStyle name="Comma 7 4 2 3 3 3 2" xfId="20961" xr:uid="{EDDD645E-35C0-4DB7-A132-1081F6105C45}"/>
    <cellStyle name="Comma 7 4 2 3 3 4" xfId="13054" xr:uid="{02DC441C-37F2-452F-BE7C-FE92AF6CC41F}"/>
    <cellStyle name="Comma 7 4 2 3 3 4 2" xfId="23588" xr:uid="{9591D116-6F59-4C31-AA6C-68A90FA59AF7}"/>
    <cellStyle name="Comma 7 4 2 3 3 5" xfId="15706" xr:uid="{84AC9903-0562-4EE1-A23B-6505F6C28F67}"/>
    <cellStyle name="Comma 7 4 2 3 3 6" xfId="5166" xr:uid="{9CEF840F-9D57-48A7-B81F-2697CE1645C2}"/>
    <cellStyle name="Comma 7 4 2 3 4" xfId="2435" xr:uid="{00000000-0005-0000-0000-0000F2090000}"/>
    <cellStyle name="Comma 7 4 2 3 4 2" xfId="7800" xr:uid="{9AC9136D-8C0D-48DE-88AE-5EF7CA489383}"/>
    <cellStyle name="Comma 7 4 2 3 4 2 2" xfId="18334" xr:uid="{3F00A5A9-5E0D-4286-A0E9-68E85CC69F55}"/>
    <cellStyle name="Comma 7 4 2 3 4 3" xfId="10428" xr:uid="{4E6A1164-407E-410F-8848-ECB04AE787F0}"/>
    <cellStyle name="Comma 7 4 2 3 4 3 2" xfId="20962" xr:uid="{C48FC077-84EC-4E92-AD57-7EDFB626E43B}"/>
    <cellStyle name="Comma 7 4 2 3 4 4" xfId="13055" xr:uid="{9590DD51-D34E-4676-910F-CBDA1AF0895C}"/>
    <cellStyle name="Comma 7 4 2 3 4 4 2" xfId="23589" xr:uid="{50C0D2FA-E26B-40D2-9926-8B86663689FC}"/>
    <cellStyle name="Comma 7 4 2 3 4 5" xfId="15707" xr:uid="{A77CA511-F81D-4686-8973-ECE538CF84FD}"/>
    <cellStyle name="Comma 7 4 2 3 4 6" xfId="5167" xr:uid="{1F0EA5D6-0888-4635-A47A-E1FC8233EEF3}"/>
    <cellStyle name="Comma 7 4 2 3 5" xfId="7796" xr:uid="{7E31AA9D-4852-406A-AEC1-654FFE501117}"/>
    <cellStyle name="Comma 7 4 2 3 5 2" xfId="18330" xr:uid="{AF8AC79F-E5F1-4DB9-B82B-26519089C5C3}"/>
    <cellStyle name="Comma 7 4 2 3 6" xfId="10424" xr:uid="{339ADE32-9C97-4C08-B360-5583F7632280}"/>
    <cellStyle name="Comma 7 4 2 3 6 2" xfId="20958" xr:uid="{D4614240-A80C-473B-B92C-16568B711FEC}"/>
    <cellStyle name="Comma 7 4 2 3 7" xfId="13051" xr:uid="{0AA80D53-01C2-4117-8A16-2EB71BBE788C}"/>
    <cellStyle name="Comma 7 4 2 3 7 2" xfId="23585" xr:uid="{F94DD6BB-2002-493B-AE13-8AD21AF63413}"/>
    <cellStyle name="Comma 7 4 2 3 8" xfId="15703" xr:uid="{CD9A122B-CF3F-4DBF-A5ED-B208E05DDD79}"/>
    <cellStyle name="Comma 7 4 2 3 9" xfId="5163" xr:uid="{8674C781-C0AE-4435-A74B-A221501A53F2}"/>
    <cellStyle name="Comma 7 4 2 4" xfId="2436" xr:uid="{00000000-0005-0000-0000-0000F3090000}"/>
    <cellStyle name="Comma 7 4 2 4 2" xfId="2437" xr:uid="{00000000-0005-0000-0000-0000F4090000}"/>
    <cellStyle name="Comma 7 4 2 4 2 2" xfId="2438" xr:uid="{00000000-0005-0000-0000-0000F5090000}"/>
    <cellStyle name="Comma 7 4 2 4 2 2 2" xfId="7803" xr:uid="{9E4499A5-E5F4-4E48-BD51-945B52102A3F}"/>
    <cellStyle name="Comma 7 4 2 4 2 2 2 2" xfId="18337" xr:uid="{C492FF90-D923-49ED-A012-4B34FD7FCE30}"/>
    <cellStyle name="Comma 7 4 2 4 2 2 3" xfId="10431" xr:uid="{80793D51-F7DF-466F-B7FA-9146EFE1AB10}"/>
    <cellStyle name="Comma 7 4 2 4 2 2 3 2" xfId="20965" xr:uid="{3430E855-8148-4E61-985D-D66918AD4AE3}"/>
    <cellStyle name="Comma 7 4 2 4 2 2 4" xfId="13058" xr:uid="{9459CD89-3CAE-4768-A16C-A28D69B3114A}"/>
    <cellStyle name="Comma 7 4 2 4 2 2 4 2" xfId="23592" xr:uid="{A43CFBA9-DF68-48EE-BA74-B10ADEAAA306}"/>
    <cellStyle name="Comma 7 4 2 4 2 2 5" xfId="15710" xr:uid="{7F65363B-67E9-42F2-A6E0-DAA4053FADB5}"/>
    <cellStyle name="Comma 7 4 2 4 2 2 6" xfId="5170" xr:uid="{99226584-B0A1-43C0-8538-CCEAD287BEA8}"/>
    <cellStyle name="Comma 7 4 2 4 2 3" xfId="7802" xr:uid="{84ED292C-3A47-414B-8E75-1F50978AD4AC}"/>
    <cellStyle name="Comma 7 4 2 4 2 3 2" xfId="18336" xr:uid="{CBAE5825-5326-4F27-8C1F-A2751ECD6690}"/>
    <cellStyle name="Comma 7 4 2 4 2 4" xfId="10430" xr:uid="{D8502B33-A82B-46A5-8FBE-E82157767635}"/>
    <cellStyle name="Comma 7 4 2 4 2 4 2" xfId="20964" xr:uid="{926DB4EF-5425-4069-B407-3E1F0A0F8B4C}"/>
    <cellStyle name="Comma 7 4 2 4 2 5" xfId="13057" xr:uid="{1A36CDE7-10BC-4F24-8FA1-1E4466A10D96}"/>
    <cellStyle name="Comma 7 4 2 4 2 5 2" xfId="23591" xr:uid="{8F878D10-BEDE-47A4-9C3B-4FA7E8201912}"/>
    <cellStyle name="Comma 7 4 2 4 2 6" xfId="15709" xr:uid="{AD76898E-584D-4998-B57F-5B87055C89EE}"/>
    <cellStyle name="Comma 7 4 2 4 2 7" xfId="5169" xr:uid="{8D96FAF7-261A-43FE-8518-574480AEDC6E}"/>
    <cellStyle name="Comma 7 4 2 4 3" xfId="2439" xr:uid="{00000000-0005-0000-0000-0000F6090000}"/>
    <cellStyle name="Comma 7 4 2 4 3 2" xfId="7804" xr:uid="{4EB69BA1-00E9-42E1-9557-1536E6FF8FFF}"/>
    <cellStyle name="Comma 7 4 2 4 3 2 2" xfId="18338" xr:uid="{39FFA4D2-DC20-495F-AFF9-B1B964F843EF}"/>
    <cellStyle name="Comma 7 4 2 4 3 3" xfId="10432" xr:uid="{0EB5E496-D7EF-4E23-8467-D933540B848C}"/>
    <cellStyle name="Comma 7 4 2 4 3 3 2" xfId="20966" xr:uid="{D5FC68AB-6DBF-46CA-9389-AF1B8092C589}"/>
    <cellStyle name="Comma 7 4 2 4 3 4" xfId="13059" xr:uid="{41F9773F-7B33-4478-9621-2F06AFEBA7F1}"/>
    <cellStyle name="Comma 7 4 2 4 3 4 2" xfId="23593" xr:uid="{8E5E25AC-C9ED-4C96-BD4B-FFF226FA3373}"/>
    <cellStyle name="Comma 7 4 2 4 3 5" xfId="15711" xr:uid="{1C4C2EB8-7D6D-4671-BA3B-ADADCFCBD4A3}"/>
    <cellStyle name="Comma 7 4 2 4 3 6" xfId="5171" xr:uid="{4A422B20-D458-45EC-A8EF-98EB0538EAEA}"/>
    <cellStyle name="Comma 7 4 2 4 4" xfId="2440" xr:uid="{00000000-0005-0000-0000-0000F7090000}"/>
    <cellStyle name="Comma 7 4 2 4 4 2" xfId="7805" xr:uid="{811D25CD-B381-491F-A035-B0A0DA69C4F2}"/>
    <cellStyle name="Comma 7 4 2 4 4 2 2" xfId="18339" xr:uid="{3FBB0827-F552-46B2-9500-36A14B29C616}"/>
    <cellStyle name="Comma 7 4 2 4 4 3" xfId="10433" xr:uid="{EA09144E-4A5E-4113-A5BE-E847006E3AA2}"/>
    <cellStyle name="Comma 7 4 2 4 4 3 2" xfId="20967" xr:uid="{E7BD1E96-5966-48BB-8FD9-B8B3A6E2620B}"/>
    <cellStyle name="Comma 7 4 2 4 4 4" xfId="13060" xr:uid="{CBEAD680-A342-461D-84A9-9FE0BA993392}"/>
    <cellStyle name="Comma 7 4 2 4 4 4 2" xfId="23594" xr:uid="{FA345D7B-4E3A-4CFD-8EE6-100B569C4504}"/>
    <cellStyle name="Comma 7 4 2 4 4 5" xfId="15712" xr:uid="{A862B0F5-C9A8-42B4-8CCF-36D61FD524B2}"/>
    <cellStyle name="Comma 7 4 2 4 4 6" xfId="5172" xr:uid="{B098755A-4178-477F-AC66-9454EF7F14BE}"/>
    <cellStyle name="Comma 7 4 2 4 5" xfId="7801" xr:uid="{D5D428F5-5D3B-4CD1-BFD9-0728BD379440}"/>
    <cellStyle name="Comma 7 4 2 4 5 2" xfId="18335" xr:uid="{F57B3F21-A6B5-4A31-9CC6-3A6603F02C19}"/>
    <cellStyle name="Comma 7 4 2 4 6" xfId="10429" xr:uid="{1B637433-7D3E-40EF-96D0-3E4F5AE060B5}"/>
    <cellStyle name="Comma 7 4 2 4 6 2" xfId="20963" xr:uid="{278D275A-7F9D-4EC8-A02D-42ABAE230502}"/>
    <cellStyle name="Comma 7 4 2 4 7" xfId="13056" xr:uid="{4F450444-C6A9-43D6-BD4C-EB5E8B9AF550}"/>
    <cellStyle name="Comma 7 4 2 4 7 2" xfId="23590" xr:uid="{65FA07FD-2235-4571-9A02-FFA93C28CE47}"/>
    <cellStyle name="Comma 7 4 2 4 8" xfId="15708" xr:uid="{35568F66-F27D-4C42-A79A-DB4DDF0A6E83}"/>
    <cellStyle name="Comma 7 4 2 4 9" xfId="5168" xr:uid="{388CC2DF-AFA5-4831-991B-684519801A28}"/>
    <cellStyle name="Comma 7 4 2 5" xfId="2441" xr:uid="{00000000-0005-0000-0000-0000F8090000}"/>
    <cellStyle name="Comma 7 4 2 5 2" xfId="2442" xr:uid="{00000000-0005-0000-0000-0000F9090000}"/>
    <cellStyle name="Comma 7 4 2 5 2 2" xfId="2443" xr:uid="{00000000-0005-0000-0000-0000FA090000}"/>
    <cellStyle name="Comma 7 4 2 5 2 2 2" xfId="7808" xr:uid="{F8553FA4-22E3-4CA6-A13A-CE0074A082D1}"/>
    <cellStyle name="Comma 7 4 2 5 2 2 2 2" xfId="18342" xr:uid="{B65B2CB7-A960-4246-85B2-3F54E061BE48}"/>
    <cellStyle name="Comma 7 4 2 5 2 2 3" xfId="10436" xr:uid="{1BBB8C04-E8F7-4106-A89B-528026D7BE06}"/>
    <cellStyle name="Comma 7 4 2 5 2 2 3 2" xfId="20970" xr:uid="{9B1549DD-35AA-4CE2-AC3E-03A3A01F178C}"/>
    <cellStyle name="Comma 7 4 2 5 2 2 4" xfId="13063" xr:uid="{68616426-FE5A-445E-9EC0-C8B3D4D4B160}"/>
    <cellStyle name="Comma 7 4 2 5 2 2 4 2" xfId="23597" xr:uid="{CD8888FA-3B57-4619-A640-C77AD26C7AC8}"/>
    <cellStyle name="Comma 7 4 2 5 2 2 5" xfId="15715" xr:uid="{F922E75E-D77C-485C-802D-267F109E10EC}"/>
    <cellStyle name="Comma 7 4 2 5 2 2 6" xfId="5175" xr:uid="{9B0D1972-EC57-412D-A70F-D0C87F277C60}"/>
    <cellStyle name="Comma 7 4 2 5 2 3" xfId="7807" xr:uid="{1FE25106-D556-4681-9EDF-FA0006F66E51}"/>
    <cellStyle name="Comma 7 4 2 5 2 3 2" xfId="18341" xr:uid="{F7699186-752A-44B0-BCB5-61305A4E30D6}"/>
    <cellStyle name="Comma 7 4 2 5 2 4" xfId="10435" xr:uid="{81E46D65-A1CB-45DA-A208-97E392F1080D}"/>
    <cellStyle name="Comma 7 4 2 5 2 4 2" xfId="20969" xr:uid="{626EAAAB-A525-4D3E-922D-0FFEAC38FEA3}"/>
    <cellStyle name="Comma 7 4 2 5 2 5" xfId="13062" xr:uid="{3457B28D-A0C5-4443-B29A-6EFC9CBBB6E3}"/>
    <cellStyle name="Comma 7 4 2 5 2 5 2" xfId="23596" xr:uid="{D5A82575-09D3-4D58-BE01-5089446FC187}"/>
    <cellStyle name="Comma 7 4 2 5 2 6" xfId="15714" xr:uid="{A5C2B152-9C09-4B1A-8503-E573BA00FA57}"/>
    <cellStyle name="Comma 7 4 2 5 2 7" xfId="5174" xr:uid="{82FC1C5D-8658-496C-B101-19991AF8CC0A}"/>
    <cellStyle name="Comma 7 4 2 5 3" xfId="2444" xr:uid="{00000000-0005-0000-0000-0000FB090000}"/>
    <cellStyle name="Comma 7 4 2 5 3 2" xfId="7809" xr:uid="{7D9D4E9B-4EE7-486B-9347-6FD8ABFF6C48}"/>
    <cellStyle name="Comma 7 4 2 5 3 2 2" xfId="18343" xr:uid="{1DFF7DB2-3248-4319-8526-A83874C936FF}"/>
    <cellStyle name="Comma 7 4 2 5 3 3" xfId="10437" xr:uid="{5A55CD7C-FB37-41FB-B7D5-4561C5CD6F3B}"/>
    <cellStyle name="Comma 7 4 2 5 3 3 2" xfId="20971" xr:uid="{0071C226-2049-483B-A775-DA3B4CC2AAD6}"/>
    <cellStyle name="Comma 7 4 2 5 3 4" xfId="13064" xr:uid="{24FD68D1-0658-4AF9-95C0-7EDAA8325E12}"/>
    <cellStyle name="Comma 7 4 2 5 3 4 2" xfId="23598" xr:uid="{768214F7-90D8-4907-8D18-146D58E1FA39}"/>
    <cellStyle name="Comma 7 4 2 5 3 5" xfId="15716" xr:uid="{482B3738-A7AF-47B8-B3F9-C6A58221779E}"/>
    <cellStyle name="Comma 7 4 2 5 3 6" xfId="5176" xr:uid="{DB4A4E69-9B34-43BB-8328-3A918EDD581A}"/>
    <cellStyle name="Comma 7 4 2 5 4" xfId="2445" xr:uid="{00000000-0005-0000-0000-0000FC090000}"/>
    <cellStyle name="Comma 7 4 2 5 4 2" xfId="7810" xr:uid="{11092146-00CF-41C0-87C8-370175063CEC}"/>
    <cellStyle name="Comma 7 4 2 5 4 2 2" xfId="18344" xr:uid="{FE05423C-DC7D-431B-ADAD-5EB432317F63}"/>
    <cellStyle name="Comma 7 4 2 5 4 3" xfId="10438" xr:uid="{5BB3B5C2-0719-4A8E-B163-03963B28FE07}"/>
    <cellStyle name="Comma 7 4 2 5 4 3 2" xfId="20972" xr:uid="{79BA5A67-8349-402C-A72F-AE2716CA55D3}"/>
    <cellStyle name="Comma 7 4 2 5 4 4" xfId="13065" xr:uid="{8463708A-4C87-491F-962A-7D9060A7790D}"/>
    <cellStyle name="Comma 7 4 2 5 4 4 2" xfId="23599" xr:uid="{2D243BE9-8F2E-4846-9006-1ACBD045770F}"/>
    <cellStyle name="Comma 7 4 2 5 4 5" xfId="15717" xr:uid="{547CFBB2-9689-4300-9778-7D65A42AB171}"/>
    <cellStyle name="Comma 7 4 2 5 4 6" xfId="5177" xr:uid="{319E0D5A-5383-464E-9DBF-C101236A4F92}"/>
    <cellStyle name="Comma 7 4 2 5 5" xfId="7806" xr:uid="{1E263BE3-0F68-4DF2-AF9D-433EFA64511B}"/>
    <cellStyle name="Comma 7 4 2 5 5 2" xfId="18340" xr:uid="{8FFA125B-0C83-4D50-BBC4-8B9AA8D49E1E}"/>
    <cellStyle name="Comma 7 4 2 5 6" xfId="10434" xr:uid="{1007C046-7CD4-4848-A4C6-E28E42AA5928}"/>
    <cellStyle name="Comma 7 4 2 5 6 2" xfId="20968" xr:uid="{E78B1F29-B297-4A31-9753-14F83F698E50}"/>
    <cellStyle name="Comma 7 4 2 5 7" xfId="13061" xr:uid="{0777A7CA-C56C-4097-A2A6-DE046488B839}"/>
    <cellStyle name="Comma 7 4 2 5 7 2" xfId="23595" xr:uid="{F4DA5D88-91E9-487C-9448-BF5973AADBE9}"/>
    <cellStyle name="Comma 7 4 2 5 8" xfId="15713" xr:uid="{5037BE75-E5F8-4013-BD6D-FCD914AF2639}"/>
    <cellStyle name="Comma 7 4 2 5 9" xfId="5173" xr:uid="{21736F69-9EEB-404A-A55A-3AE15735622E}"/>
    <cellStyle name="Comma 7 4 2 6" xfId="2446" xr:uid="{00000000-0005-0000-0000-0000FD090000}"/>
    <cellStyle name="Comma 7 4 2 6 2" xfId="2447" xr:uid="{00000000-0005-0000-0000-0000FE090000}"/>
    <cellStyle name="Comma 7 4 2 6 2 2" xfId="7812" xr:uid="{6E80337C-4DA3-4A76-8D32-E1BC2252610B}"/>
    <cellStyle name="Comma 7 4 2 6 2 2 2" xfId="18346" xr:uid="{A6B164FD-1E95-473E-A5DA-C384B26A5B5E}"/>
    <cellStyle name="Comma 7 4 2 6 2 3" xfId="10440" xr:uid="{07DBF170-3B0D-4944-B176-9293B0614010}"/>
    <cellStyle name="Comma 7 4 2 6 2 3 2" xfId="20974" xr:uid="{08396EC9-CD05-4D85-AC82-96D6853446BF}"/>
    <cellStyle name="Comma 7 4 2 6 2 4" xfId="13067" xr:uid="{39D2DA0F-C3DB-43B0-839C-2F950C34BF7B}"/>
    <cellStyle name="Comma 7 4 2 6 2 4 2" xfId="23601" xr:uid="{17AABD48-6375-461F-91CD-F6A63B8D9C4A}"/>
    <cellStyle name="Comma 7 4 2 6 2 5" xfId="15719" xr:uid="{FF6449DA-2616-4EF6-B089-9F8DA1B28717}"/>
    <cellStyle name="Comma 7 4 2 6 2 6" xfId="5179" xr:uid="{1CE57563-882D-4D39-A101-00D6D40A1706}"/>
    <cellStyle name="Comma 7 4 2 6 3" xfId="2448" xr:uid="{00000000-0005-0000-0000-0000FF090000}"/>
    <cellStyle name="Comma 7 4 2 6 3 2" xfId="7813" xr:uid="{9FAFA83C-25C1-4AD2-8AC9-5CB2A95F25AF}"/>
    <cellStyle name="Comma 7 4 2 6 3 2 2" xfId="18347" xr:uid="{B546C200-AA0F-4D4A-9AAE-AE0E846697A6}"/>
    <cellStyle name="Comma 7 4 2 6 3 3" xfId="10441" xr:uid="{857210EA-2EA9-483C-BCEC-72D5A47F3C92}"/>
    <cellStyle name="Comma 7 4 2 6 3 3 2" xfId="20975" xr:uid="{2D9DDA61-6D39-4A9C-A057-FF47D1B7B08B}"/>
    <cellStyle name="Comma 7 4 2 6 3 4" xfId="13068" xr:uid="{D2870882-5DAC-4E5E-8774-8FCBB0F03D5A}"/>
    <cellStyle name="Comma 7 4 2 6 3 4 2" xfId="23602" xr:uid="{47A3FC5E-CC8D-450B-8727-5B06128EEF51}"/>
    <cellStyle name="Comma 7 4 2 6 3 5" xfId="15720" xr:uid="{DE298183-29B0-4F1A-8029-B90E36F4A0B0}"/>
    <cellStyle name="Comma 7 4 2 6 3 6" xfId="5180" xr:uid="{EE4DCE6A-DAD8-4CF5-9934-1FE545CD0502}"/>
    <cellStyle name="Comma 7 4 2 6 4" xfId="7811" xr:uid="{65923708-0632-4593-8D26-BB482148FB08}"/>
    <cellStyle name="Comma 7 4 2 6 4 2" xfId="18345" xr:uid="{80E7CFEA-7376-4DA9-8F5E-791F41835D2A}"/>
    <cellStyle name="Comma 7 4 2 6 5" xfId="10439" xr:uid="{F8D1AABA-C726-4D85-B515-0E4D08B63730}"/>
    <cellStyle name="Comma 7 4 2 6 5 2" xfId="20973" xr:uid="{CAD7DF19-3F76-4B21-80D8-EE4235058DC4}"/>
    <cellStyle name="Comma 7 4 2 6 6" xfId="13066" xr:uid="{E5DF4599-B59B-427B-AFBD-3C643D58B8C2}"/>
    <cellStyle name="Comma 7 4 2 6 6 2" xfId="23600" xr:uid="{A206F432-18FE-4979-8FE0-7E05F17E5A57}"/>
    <cellStyle name="Comma 7 4 2 6 7" xfId="15718" xr:uid="{98FE97AE-0A8A-4BB5-B88C-A8A0392A608E}"/>
    <cellStyle name="Comma 7 4 2 6 8" xfId="5178" xr:uid="{EBD4A26E-F4DB-4718-A0D1-3DFBA01417B6}"/>
    <cellStyle name="Comma 7 4 2 7" xfId="2449" xr:uid="{00000000-0005-0000-0000-0000000A0000}"/>
    <cellStyle name="Comma 7 4 2 7 2" xfId="2450" xr:uid="{00000000-0005-0000-0000-0000010A0000}"/>
    <cellStyle name="Comma 7 4 2 7 2 2" xfId="7815" xr:uid="{074FE4A2-166B-4D14-A752-5D404E18101B}"/>
    <cellStyle name="Comma 7 4 2 7 2 2 2" xfId="18349" xr:uid="{DD48896D-373B-4AD4-9CB1-CFFA5583699A}"/>
    <cellStyle name="Comma 7 4 2 7 2 3" xfId="10443" xr:uid="{04804CA4-A59F-4895-8736-D77E9EBB9F7F}"/>
    <cellStyle name="Comma 7 4 2 7 2 3 2" xfId="20977" xr:uid="{4FD88485-4D7D-477E-86D4-CB7FEB1B587D}"/>
    <cellStyle name="Comma 7 4 2 7 2 4" xfId="13070" xr:uid="{5C804D0F-D0CC-477F-8950-13F52EAD8112}"/>
    <cellStyle name="Comma 7 4 2 7 2 4 2" xfId="23604" xr:uid="{A6E83BF5-4EF4-4537-95D6-A23FCC723C63}"/>
    <cellStyle name="Comma 7 4 2 7 2 5" xfId="15722" xr:uid="{94673FCC-047B-4FB5-B519-C27B6AA7A19E}"/>
    <cellStyle name="Comma 7 4 2 7 2 6" xfId="5182" xr:uid="{A7C5DA59-974F-496A-BFA5-1D493F9AE060}"/>
    <cellStyle name="Comma 7 4 2 7 3" xfId="7814" xr:uid="{D3FB4430-D06F-4FBD-9D81-81B62AC4DB02}"/>
    <cellStyle name="Comma 7 4 2 7 3 2" xfId="18348" xr:uid="{ACA72EC5-5D09-483A-B1A0-4FBBF9C5EBE3}"/>
    <cellStyle name="Comma 7 4 2 7 4" xfId="10442" xr:uid="{6157A2D8-AABA-413C-ACCE-7B610D523347}"/>
    <cellStyle name="Comma 7 4 2 7 4 2" xfId="20976" xr:uid="{543EF4C9-6C5F-4215-9B63-6F4D5160126B}"/>
    <cellStyle name="Comma 7 4 2 7 5" xfId="13069" xr:uid="{817E6415-1D35-4821-A80C-1FDE7C29FD3B}"/>
    <cellStyle name="Comma 7 4 2 7 5 2" xfId="23603" xr:uid="{8DB56B9D-3464-4D82-839F-D3A14265AA4F}"/>
    <cellStyle name="Comma 7 4 2 7 6" xfId="15721" xr:uid="{D0BE53C3-3F44-45A9-A135-F53A0CAA0B98}"/>
    <cellStyle name="Comma 7 4 2 7 7" xfId="5181" xr:uid="{995EB1AC-47DC-48E0-8342-C5A8181C8F5B}"/>
    <cellStyle name="Comma 7 4 2 8" xfId="2451" xr:uid="{00000000-0005-0000-0000-0000020A0000}"/>
    <cellStyle name="Comma 7 4 2 8 2" xfId="7816" xr:uid="{2F629514-E4C4-4F9E-8FA7-24539AFE0965}"/>
    <cellStyle name="Comma 7 4 2 8 2 2" xfId="18350" xr:uid="{B73D036F-20D0-49F0-93FD-F27327FB4EEC}"/>
    <cellStyle name="Comma 7 4 2 8 3" xfId="10444" xr:uid="{1F642B3C-06C1-4C1A-B2D2-08E02DB9EF4D}"/>
    <cellStyle name="Comma 7 4 2 8 3 2" xfId="20978" xr:uid="{AAA16B18-AF0C-4A35-9AB3-2F96553E4A51}"/>
    <cellStyle name="Comma 7 4 2 8 4" xfId="13071" xr:uid="{FDECF656-9E2F-42A3-B14E-5A2720201234}"/>
    <cellStyle name="Comma 7 4 2 8 4 2" xfId="23605" xr:uid="{844BFAF2-146E-4C6B-AA73-E99172BA6E03}"/>
    <cellStyle name="Comma 7 4 2 8 5" xfId="15723" xr:uid="{A6AA4770-9398-472C-AC9B-14F3EC23742B}"/>
    <cellStyle name="Comma 7 4 2 8 6" xfId="5183" xr:uid="{78DA3D81-712E-4DB2-9709-0920C6A50681}"/>
    <cellStyle name="Comma 7 4 2 9" xfId="2452" xr:uid="{00000000-0005-0000-0000-0000030A0000}"/>
    <cellStyle name="Comma 7 4 2 9 2" xfId="7817" xr:uid="{0D4631F1-EE2B-447A-9B48-BCB0EEEF227F}"/>
    <cellStyle name="Comma 7 4 2 9 2 2" xfId="18351" xr:uid="{7E58EE09-4EEC-4299-8060-E6E4D2934CC9}"/>
    <cellStyle name="Comma 7 4 2 9 3" xfId="10445" xr:uid="{A441AB2C-A123-42A1-B3A7-E042CB95785D}"/>
    <cellStyle name="Comma 7 4 2 9 3 2" xfId="20979" xr:uid="{AABB5424-72C5-40DA-9F45-5D88F64477DD}"/>
    <cellStyle name="Comma 7 4 2 9 4" xfId="13072" xr:uid="{BA88A48A-8395-45AE-9507-A963B69DC2E8}"/>
    <cellStyle name="Comma 7 4 2 9 4 2" xfId="23606" xr:uid="{DBA50D60-9F55-43CC-96F0-3878B530EEA9}"/>
    <cellStyle name="Comma 7 4 2 9 5" xfId="15724" xr:uid="{F8CC124C-1CFE-4985-9CE5-03822AFDB359}"/>
    <cellStyle name="Comma 7 4 2 9 6" xfId="5184" xr:uid="{5ED7D1B8-5ED8-4AAF-94AC-1277E7915E57}"/>
    <cellStyle name="Comma 7 4 3" xfId="2453" xr:uid="{00000000-0005-0000-0000-0000040A0000}"/>
    <cellStyle name="Comma 7 4 3 2" xfId="2454" xr:uid="{00000000-0005-0000-0000-0000050A0000}"/>
    <cellStyle name="Comma 7 4 3 2 2" xfId="2455" xr:uid="{00000000-0005-0000-0000-0000060A0000}"/>
    <cellStyle name="Comma 7 4 3 2 2 2" xfId="7820" xr:uid="{EBBBD1DB-81A6-4A4D-8C14-C02305895609}"/>
    <cellStyle name="Comma 7 4 3 2 2 2 2" xfId="18354" xr:uid="{1929031F-DCD6-4701-B889-A35C28BC7262}"/>
    <cellStyle name="Comma 7 4 3 2 2 3" xfId="10448" xr:uid="{058465D3-C2BE-44EC-BA3C-63B2F1198E79}"/>
    <cellStyle name="Comma 7 4 3 2 2 3 2" xfId="20982" xr:uid="{1395C67F-CF0F-4894-BF2F-62BE897208CC}"/>
    <cellStyle name="Comma 7 4 3 2 2 4" xfId="13075" xr:uid="{9106AFE3-3757-4510-A103-129FDCFB78C4}"/>
    <cellStyle name="Comma 7 4 3 2 2 4 2" xfId="23609" xr:uid="{EEF4A62A-2702-4C1D-973B-5D4BA518A3CB}"/>
    <cellStyle name="Comma 7 4 3 2 2 5" xfId="15727" xr:uid="{DF5BD07E-6C01-469A-B7E2-15CD572B65EB}"/>
    <cellStyle name="Comma 7 4 3 2 2 6" xfId="5187" xr:uid="{593345B6-0D51-446D-A569-4DCA7007A995}"/>
    <cellStyle name="Comma 7 4 3 2 3" xfId="7819" xr:uid="{5019BC25-A24A-48BC-9407-64B8A16B96C2}"/>
    <cellStyle name="Comma 7 4 3 2 3 2" xfId="18353" xr:uid="{CE69CD99-A2B4-4644-A9C0-00A9A8CE4FBE}"/>
    <cellStyle name="Comma 7 4 3 2 4" xfId="10447" xr:uid="{CF5E71E4-2139-4703-8D67-780FBE6096BB}"/>
    <cellStyle name="Comma 7 4 3 2 4 2" xfId="20981" xr:uid="{E790113C-79DB-4A40-A6FE-D58383BD9C60}"/>
    <cellStyle name="Comma 7 4 3 2 5" xfId="13074" xr:uid="{2A3A7FBC-C1C9-40E1-B679-3FFC04CDAD57}"/>
    <cellStyle name="Comma 7 4 3 2 5 2" xfId="23608" xr:uid="{E1C5E06E-4B82-4A27-9E52-5E3395CB8B2E}"/>
    <cellStyle name="Comma 7 4 3 2 6" xfId="15726" xr:uid="{66616514-46CC-4B46-994E-DCED08716102}"/>
    <cellStyle name="Comma 7 4 3 2 7" xfId="5186" xr:uid="{8B905DAF-7D1B-461F-B222-65DEBF40B2E5}"/>
    <cellStyle name="Comma 7 4 3 3" xfId="2456" xr:uid="{00000000-0005-0000-0000-0000070A0000}"/>
    <cellStyle name="Comma 7 4 3 3 2" xfId="7821" xr:uid="{156B3B89-4CB4-435F-8238-597657474D0E}"/>
    <cellStyle name="Comma 7 4 3 3 2 2" xfId="18355" xr:uid="{37C16C54-8015-4D0C-B586-1FDB859367B4}"/>
    <cellStyle name="Comma 7 4 3 3 3" xfId="10449" xr:uid="{193AE677-9E76-448F-A0E1-A5680764DC46}"/>
    <cellStyle name="Comma 7 4 3 3 3 2" xfId="20983" xr:uid="{4823DFB6-32A9-4F72-88AF-C42B2D5FA48B}"/>
    <cellStyle name="Comma 7 4 3 3 4" xfId="13076" xr:uid="{A0F2B420-7760-4D5D-9338-38452F57397B}"/>
    <cellStyle name="Comma 7 4 3 3 4 2" xfId="23610" xr:uid="{C3ED253A-9D1C-4504-820C-F113FC00BBFA}"/>
    <cellStyle name="Comma 7 4 3 3 5" xfId="15728" xr:uid="{4E13D6A8-521D-40C5-B247-082C73A6D82E}"/>
    <cellStyle name="Comma 7 4 3 3 6" xfId="5188" xr:uid="{CC915324-55BE-4D46-B4C6-0B0E8DF1B342}"/>
    <cellStyle name="Comma 7 4 3 4" xfId="2457" xr:uid="{00000000-0005-0000-0000-0000080A0000}"/>
    <cellStyle name="Comma 7 4 3 4 2" xfId="7822" xr:uid="{CD3CCC03-7BCF-4BF9-A7EE-8CBD7B63D881}"/>
    <cellStyle name="Comma 7 4 3 4 2 2" xfId="18356" xr:uid="{909A47B2-0648-4D9C-9E0D-1A35F011F074}"/>
    <cellStyle name="Comma 7 4 3 4 3" xfId="10450" xr:uid="{29821E2D-9A80-4047-B79F-A93ED870B32D}"/>
    <cellStyle name="Comma 7 4 3 4 3 2" xfId="20984" xr:uid="{E2CFD2AF-AD4C-4544-ADE1-125984B285A6}"/>
    <cellStyle name="Comma 7 4 3 4 4" xfId="13077" xr:uid="{D26F4D5F-D7CC-44CF-9193-1A74624D08F3}"/>
    <cellStyle name="Comma 7 4 3 4 4 2" xfId="23611" xr:uid="{A407AF4F-0940-42C0-A4A8-F34838DA0F16}"/>
    <cellStyle name="Comma 7 4 3 4 5" xfId="15729" xr:uid="{D50422FD-55E9-4406-A027-469BD811CE8D}"/>
    <cellStyle name="Comma 7 4 3 4 6" xfId="5189" xr:uid="{5B586929-82B8-466A-BA24-CE7D6A4B6BF4}"/>
    <cellStyle name="Comma 7 4 3 5" xfId="7818" xr:uid="{3D37B473-A985-4859-B30C-A203E0CE59AD}"/>
    <cellStyle name="Comma 7 4 3 5 2" xfId="18352" xr:uid="{89FD4E46-316E-4DE3-8614-C3D2C1E2B80A}"/>
    <cellStyle name="Comma 7 4 3 6" xfId="10446" xr:uid="{77A6C26F-9CCA-4F1C-A343-E334217EE129}"/>
    <cellStyle name="Comma 7 4 3 6 2" xfId="20980" xr:uid="{2EB87E77-9C7F-4561-AA8D-E0932A6E6826}"/>
    <cellStyle name="Comma 7 4 3 7" xfId="13073" xr:uid="{ADE16B8E-E071-4367-82FA-5E848A4BE330}"/>
    <cellStyle name="Comma 7 4 3 7 2" xfId="23607" xr:uid="{AB0926DB-FCDD-41AD-B66B-24B6E2CE1CA6}"/>
    <cellStyle name="Comma 7 4 3 8" xfId="15725" xr:uid="{5B368AF1-C6BB-4970-95BA-0CB73C26C0DE}"/>
    <cellStyle name="Comma 7 4 3 9" xfId="5185" xr:uid="{8CF98CC2-D1CB-4E39-B59C-34F81F00717C}"/>
    <cellStyle name="Comma 7 4 4" xfId="2458" xr:uid="{00000000-0005-0000-0000-0000090A0000}"/>
    <cellStyle name="Comma 7 4 4 2" xfId="2459" xr:uid="{00000000-0005-0000-0000-00000A0A0000}"/>
    <cellStyle name="Comma 7 4 4 2 2" xfId="2460" xr:uid="{00000000-0005-0000-0000-00000B0A0000}"/>
    <cellStyle name="Comma 7 4 4 2 2 2" xfId="7825" xr:uid="{E3BCC1B5-CA77-45E6-8B36-E3000E073F68}"/>
    <cellStyle name="Comma 7 4 4 2 2 2 2" xfId="18359" xr:uid="{F491A26E-15B6-4588-8FFB-C7C8BA59E381}"/>
    <cellStyle name="Comma 7 4 4 2 2 3" xfId="10453" xr:uid="{664CF8E2-BEEB-47EF-BA2A-172C159C53BF}"/>
    <cellStyle name="Comma 7 4 4 2 2 3 2" xfId="20987" xr:uid="{3CC0A199-3998-4E99-8CEA-93F24D88E472}"/>
    <cellStyle name="Comma 7 4 4 2 2 4" xfId="13080" xr:uid="{87E2A16F-4CA7-40E0-AE99-8397BE127DE9}"/>
    <cellStyle name="Comma 7 4 4 2 2 4 2" xfId="23614" xr:uid="{EC736445-687D-4F0E-8085-D076F3F71BA3}"/>
    <cellStyle name="Comma 7 4 4 2 2 5" xfId="15732" xr:uid="{221DF858-5F18-441C-920E-4C135F04D8DC}"/>
    <cellStyle name="Comma 7 4 4 2 2 6" xfId="5192" xr:uid="{32056273-1BAF-45BF-8D9C-066E185843E1}"/>
    <cellStyle name="Comma 7 4 4 2 3" xfId="7824" xr:uid="{02999776-44A4-4A48-89F2-79A59A83D9AE}"/>
    <cellStyle name="Comma 7 4 4 2 3 2" xfId="18358" xr:uid="{322E1288-A012-416A-95F0-D3832429A13B}"/>
    <cellStyle name="Comma 7 4 4 2 4" xfId="10452" xr:uid="{C121F057-FB41-4C68-9347-3BAB0FBA383D}"/>
    <cellStyle name="Comma 7 4 4 2 4 2" xfId="20986" xr:uid="{48480740-5AE4-4555-A91F-F812C2EC8F8E}"/>
    <cellStyle name="Comma 7 4 4 2 5" xfId="13079" xr:uid="{73B5D953-D7C7-4576-BB9E-33940FE384B7}"/>
    <cellStyle name="Comma 7 4 4 2 5 2" xfId="23613" xr:uid="{C899F267-E1B7-4A5B-A357-7985074316B9}"/>
    <cellStyle name="Comma 7 4 4 2 6" xfId="15731" xr:uid="{75CDD65D-60A1-40E2-9D32-3079D114D125}"/>
    <cellStyle name="Comma 7 4 4 2 7" xfId="5191" xr:uid="{4C41CBF1-B832-4D11-BC77-A9576B73B536}"/>
    <cellStyle name="Comma 7 4 4 3" xfId="2461" xr:uid="{00000000-0005-0000-0000-00000C0A0000}"/>
    <cellStyle name="Comma 7 4 4 3 2" xfId="7826" xr:uid="{794C9391-9D9D-41E2-9A11-8D7DAAAE2A72}"/>
    <cellStyle name="Comma 7 4 4 3 2 2" xfId="18360" xr:uid="{EB745003-23F5-4052-B695-FC5068A4780E}"/>
    <cellStyle name="Comma 7 4 4 3 3" xfId="10454" xr:uid="{2FBC1D7F-8CEC-43C8-BB5B-9CA22AF8A36B}"/>
    <cellStyle name="Comma 7 4 4 3 3 2" xfId="20988" xr:uid="{77C153FB-D597-419C-8509-BD7912A48188}"/>
    <cellStyle name="Comma 7 4 4 3 4" xfId="13081" xr:uid="{DDB348FD-9B74-4DB8-904D-E021AA48FF6C}"/>
    <cellStyle name="Comma 7 4 4 3 4 2" xfId="23615" xr:uid="{276E36E1-4C5D-4531-9DB8-3972EE2F3676}"/>
    <cellStyle name="Comma 7 4 4 3 5" xfId="15733" xr:uid="{98E68BFD-9304-4166-ADF0-D7D75F338D09}"/>
    <cellStyle name="Comma 7 4 4 3 6" xfId="5193" xr:uid="{4FF2DCAB-6EA7-4E69-99CE-89E11683E2FF}"/>
    <cellStyle name="Comma 7 4 4 4" xfId="2462" xr:uid="{00000000-0005-0000-0000-00000D0A0000}"/>
    <cellStyle name="Comma 7 4 4 4 2" xfId="7827" xr:uid="{96117F71-4FB3-48F3-9BD6-CABEEA3B1E5B}"/>
    <cellStyle name="Comma 7 4 4 4 2 2" xfId="18361" xr:uid="{7F07E821-9C16-49B9-B5AA-9574E93A65EC}"/>
    <cellStyle name="Comma 7 4 4 4 3" xfId="10455" xr:uid="{B9B45911-7436-4D13-A98B-25FE0CA1A704}"/>
    <cellStyle name="Comma 7 4 4 4 3 2" xfId="20989" xr:uid="{9CF71A4D-C3C4-4772-9433-CFE70F3D880F}"/>
    <cellStyle name="Comma 7 4 4 4 4" xfId="13082" xr:uid="{9CC6647B-FB02-4FD8-8140-1965DF56E1AE}"/>
    <cellStyle name="Comma 7 4 4 4 4 2" xfId="23616" xr:uid="{284EC59B-0758-4897-B46E-DD53701B3F33}"/>
    <cellStyle name="Comma 7 4 4 4 5" xfId="15734" xr:uid="{D7870D7C-A5FE-4D4F-87F0-12CC56A24FEE}"/>
    <cellStyle name="Comma 7 4 4 4 6" xfId="5194" xr:uid="{FAE19217-1AAB-4B7C-AA16-276B455E9982}"/>
    <cellStyle name="Comma 7 4 4 5" xfId="7823" xr:uid="{B751C80A-BF34-431C-ACAE-0F965F8F63B5}"/>
    <cellStyle name="Comma 7 4 4 5 2" xfId="18357" xr:uid="{DA753414-368D-4EBE-967A-23BBCBDD8F65}"/>
    <cellStyle name="Comma 7 4 4 6" xfId="10451" xr:uid="{C864A1A2-0655-4B75-B6DA-4BA2E68C4B8D}"/>
    <cellStyle name="Comma 7 4 4 6 2" xfId="20985" xr:uid="{EC3B6EE6-A48B-49B4-B575-C917ADD8D076}"/>
    <cellStyle name="Comma 7 4 4 7" xfId="13078" xr:uid="{24C45DEE-B43A-4706-97A5-9E1035E89392}"/>
    <cellStyle name="Comma 7 4 4 7 2" xfId="23612" xr:uid="{A4E8E86D-7825-4A7E-8D6A-EE5374CC96AF}"/>
    <cellStyle name="Comma 7 4 4 8" xfId="15730" xr:uid="{000D4967-CBD7-4353-9130-A8564882B7C4}"/>
    <cellStyle name="Comma 7 4 4 9" xfId="5190" xr:uid="{5865FBFE-37F2-486B-8EF0-BBF6505655F1}"/>
    <cellStyle name="Comma 7 4 5" xfId="2463" xr:uid="{00000000-0005-0000-0000-00000E0A0000}"/>
    <cellStyle name="Comma 7 4 5 2" xfId="2464" xr:uid="{00000000-0005-0000-0000-00000F0A0000}"/>
    <cellStyle name="Comma 7 4 5 2 2" xfId="2465" xr:uid="{00000000-0005-0000-0000-0000100A0000}"/>
    <cellStyle name="Comma 7 4 5 2 2 2" xfId="7830" xr:uid="{DC6D205B-4603-42B4-A38F-25CDA23BBC98}"/>
    <cellStyle name="Comma 7 4 5 2 2 2 2" xfId="18364" xr:uid="{9302B4FB-41B1-42E5-A925-2BBFB8CB5ED5}"/>
    <cellStyle name="Comma 7 4 5 2 2 3" xfId="10458" xr:uid="{F86DD036-98FD-4B79-B62F-6CB5D38AA677}"/>
    <cellStyle name="Comma 7 4 5 2 2 3 2" xfId="20992" xr:uid="{D1C46907-521B-4AE1-A7EA-DD043DC111C3}"/>
    <cellStyle name="Comma 7 4 5 2 2 4" xfId="13085" xr:uid="{EC4DA710-A198-4EFC-A808-B2417C30E9AE}"/>
    <cellStyle name="Comma 7 4 5 2 2 4 2" xfId="23619" xr:uid="{5606F7BC-C7EF-4F29-A1C5-01DC3F605902}"/>
    <cellStyle name="Comma 7 4 5 2 2 5" xfId="15737" xr:uid="{8106E76C-5547-4CA8-91D5-6CEC851BD800}"/>
    <cellStyle name="Comma 7 4 5 2 2 6" xfId="5197" xr:uid="{E7265CAE-16DB-4A6D-98EC-3991A625F6AA}"/>
    <cellStyle name="Comma 7 4 5 2 3" xfId="7829" xr:uid="{CAF4B25C-72AA-4CAB-92BA-3D7541117E5E}"/>
    <cellStyle name="Comma 7 4 5 2 3 2" xfId="18363" xr:uid="{D156150A-1742-400A-A67C-3DE97FB3802D}"/>
    <cellStyle name="Comma 7 4 5 2 4" xfId="10457" xr:uid="{FB91D0C1-185C-4948-880A-84293DB54ACF}"/>
    <cellStyle name="Comma 7 4 5 2 4 2" xfId="20991" xr:uid="{0DDBB0E2-68B9-4F1C-BC9F-4C31B88849A2}"/>
    <cellStyle name="Comma 7 4 5 2 5" xfId="13084" xr:uid="{FF27626F-B857-4659-B0EC-4CEB437D483E}"/>
    <cellStyle name="Comma 7 4 5 2 5 2" xfId="23618" xr:uid="{936B83B8-08EC-4CF0-A265-D58C683973EE}"/>
    <cellStyle name="Comma 7 4 5 2 6" xfId="15736" xr:uid="{5B5D31DE-9FDE-4AE1-AA1D-0C16DE6B891A}"/>
    <cellStyle name="Comma 7 4 5 2 7" xfId="5196" xr:uid="{3EE37892-9047-4112-B10C-CFCBD2A0C36B}"/>
    <cellStyle name="Comma 7 4 5 3" xfId="2466" xr:uid="{00000000-0005-0000-0000-0000110A0000}"/>
    <cellStyle name="Comma 7 4 5 3 2" xfId="7831" xr:uid="{A263B4E0-AE74-4116-8AE5-0072B83B9846}"/>
    <cellStyle name="Comma 7 4 5 3 2 2" xfId="18365" xr:uid="{0DF46613-853B-43EF-ACBF-181C62AACA59}"/>
    <cellStyle name="Comma 7 4 5 3 3" xfId="10459" xr:uid="{C4A0EE62-FA78-41CF-A680-D43DE817A248}"/>
    <cellStyle name="Comma 7 4 5 3 3 2" xfId="20993" xr:uid="{F5642B51-0B1B-4193-8E6F-109AD89EAFB9}"/>
    <cellStyle name="Comma 7 4 5 3 4" xfId="13086" xr:uid="{777AA97E-2B8E-4432-B5E0-B1639ABB6180}"/>
    <cellStyle name="Comma 7 4 5 3 4 2" xfId="23620" xr:uid="{C3F3FFFC-AA39-4CC9-B157-0B041CF8DCBB}"/>
    <cellStyle name="Comma 7 4 5 3 5" xfId="15738" xr:uid="{3A326200-9E0D-41D4-AEAE-2637C011D997}"/>
    <cellStyle name="Comma 7 4 5 3 6" xfId="5198" xr:uid="{B19E789B-BB2E-4FF3-A89E-3EB373E1F11E}"/>
    <cellStyle name="Comma 7 4 5 4" xfId="2467" xr:uid="{00000000-0005-0000-0000-0000120A0000}"/>
    <cellStyle name="Comma 7 4 5 4 2" xfId="7832" xr:uid="{3678B74D-508D-4B38-BDE1-3CC00ECF24F9}"/>
    <cellStyle name="Comma 7 4 5 4 2 2" xfId="18366" xr:uid="{9E3FF714-A609-4033-A82E-45F6ABD392BC}"/>
    <cellStyle name="Comma 7 4 5 4 3" xfId="10460" xr:uid="{7F303848-E468-4ECA-B544-198B0F2380D5}"/>
    <cellStyle name="Comma 7 4 5 4 3 2" xfId="20994" xr:uid="{171EA26D-A6BF-476F-8D17-A1B77D977FD0}"/>
    <cellStyle name="Comma 7 4 5 4 4" xfId="13087" xr:uid="{D94E41F8-558E-4CC0-A3DD-526212C41BBB}"/>
    <cellStyle name="Comma 7 4 5 4 4 2" xfId="23621" xr:uid="{E1433D39-5D60-4C4E-9BF6-260B2CF3D3A9}"/>
    <cellStyle name="Comma 7 4 5 4 5" xfId="15739" xr:uid="{92A02B4F-F713-4783-8B9E-69113D50E97C}"/>
    <cellStyle name="Comma 7 4 5 4 6" xfId="5199" xr:uid="{701DC905-9111-4265-B434-AF07DC2962D7}"/>
    <cellStyle name="Comma 7 4 5 5" xfId="7828" xr:uid="{C2F5DDB7-D9BA-4EF5-A7DD-F11A5407ABF8}"/>
    <cellStyle name="Comma 7 4 5 5 2" xfId="18362" xr:uid="{5752ACE5-5DA6-42E8-8BB1-16D8150EE91D}"/>
    <cellStyle name="Comma 7 4 5 6" xfId="10456" xr:uid="{D725B8FF-B240-4787-AC95-F6A5CB7938C2}"/>
    <cellStyle name="Comma 7 4 5 6 2" xfId="20990" xr:uid="{E570C1E4-096E-469B-9BD4-EFDFCA8E8B6B}"/>
    <cellStyle name="Comma 7 4 5 7" xfId="13083" xr:uid="{6F5B4240-E40A-4B19-A4B3-5D3588E23CAC}"/>
    <cellStyle name="Comma 7 4 5 7 2" xfId="23617" xr:uid="{2F0375D9-7BF3-4EA4-BEC1-5137BD157A44}"/>
    <cellStyle name="Comma 7 4 5 8" xfId="15735" xr:uid="{2EB04CDF-D25C-4488-B105-58EFB62CAEAD}"/>
    <cellStyle name="Comma 7 4 5 9" xfId="5195" xr:uid="{C055386C-6398-4DB8-90CB-635D033A5C91}"/>
    <cellStyle name="Comma 7 4 6" xfId="2468" xr:uid="{00000000-0005-0000-0000-0000130A0000}"/>
    <cellStyle name="Comma 7 4 6 2" xfId="2469" xr:uid="{00000000-0005-0000-0000-0000140A0000}"/>
    <cellStyle name="Comma 7 4 6 2 2" xfId="2470" xr:uid="{00000000-0005-0000-0000-0000150A0000}"/>
    <cellStyle name="Comma 7 4 6 2 2 2" xfId="7835" xr:uid="{9C170B89-56E9-4224-A11B-5E26AE7B0681}"/>
    <cellStyle name="Comma 7 4 6 2 2 2 2" xfId="18369" xr:uid="{2CD50807-2C7E-4C4C-80B7-1E4B5BAE6934}"/>
    <cellStyle name="Comma 7 4 6 2 2 3" xfId="10463" xr:uid="{207B9675-EF53-40B6-93A9-39C05C680C95}"/>
    <cellStyle name="Comma 7 4 6 2 2 3 2" xfId="20997" xr:uid="{CE99E050-15F1-413C-9F16-0F9236014F2F}"/>
    <cellStyle name="Comma 7 4 6 2 2 4" xfId="13090" xr:uid="{9C8F72D5-DAC3-41D5-B278-9BE73912C852}"/>
    <cellStyle name="Comma 7 4 6 2 2 4 2" xfId="23624" xr:uid="{95D3E654-FAC6-44F9-9430-8ADF88F5256D}"/>
    <cellStyle name="Comma 7 4 6 2 2 5" xfId="15742" xr:uid="{8FF272D4-B5E7-493B-A4E7-0B764905AC7E}"/>
    <cellStyle name="Comma 7 4 6 2 2 6" xfId="5202" xr:uid="{8850E018-0C72-4AC4-8421-09780AC2CAD5}"/>
    <cellStyle name="Comma 7 4 6 2 3" xfId="7834" xr:uid="{009B2D35-FD40-450A-9278-359FDA8EBC52}"/>
    <cellStyle name="Comma 7 4 6 2 3 2" xfId="18368" xr:uid="{0266557B-D11E-4B68-9372-4D97723BE3D1}"/>
    <cellStyle name="Comma 7 4 6 2 4" xfId="10462" xr:uid="{9710C1A7-4BC3-4976-A077-87ECFB54B359}"/>
    <cellStyle name="Comma 7 4 6 2 4 2" xfId="20996" xr:uid="{9B346235-B5FE-496D-9C87-B1C8F6A26B8E}"/>
    <cellStyle name="Comma 7 4 6 2 5" xfId="13089" xr:uid="{2D7E766F-4A86-40AE-AF54-45A9F6424F01}"/>
    <cellStyle name="Comma 7 4 6 2 5 2" xfId="23623" xr:uid="{9A393ADE-E522-4531-BD2A-9AF123F8D05B}"/>
    <cellStyle name="Comma 7 4 6 2 6" xfId="15741" xr:uid="{B03E96A1-34A9-46B4-859E-5CE55E426142}"/>
    <cellStyle name="Comma 7 4 6 2 7" xfId="5201" xr:uid="{2B3DCD4C-B85D-42FA-B28A-FCA572267F2C}"/>
    <cellStyle name="Comma 7 4 6 3" xfId="2471" xr:uid="{00000000-0005-0000-0000-0000160A0000}"/>
    <cellStyle name="Comma 7 4 6 3 2" xfId="7836" xr:uid="{F2CA2CCA-A829-4E0E-9E46-703066DE2E04}"/>
    <cellStyle name="Comma 7 4 6 3 2 2" xfId="18370" xr:uid="{3F5398A8-6668-4E58-8B5D-B33A486991FD}"/>
    <cellStyle name="Comma 7 4 6 3 3" xfId="10464" xr:uid="{EC9642D0-86B4-468C-918D-90366CA6EB77}"/>
    <cellStyle name="Comma 7 4 6 3 3 2" xfId="20998" xr:uid="{6B421F61-B989-46FA-B7C8-24DE2A7C40A0}"/>
    <cellStyle name="Comma 7 4 6 3 4" xfId="13091" xr:uid="{2AAC71D3-69DB-4BCE-81C1-9076A5C46D75}"/>
    <cellStyle name="Comma 7 4 6 3 4 2" xfId="23625" xr:uid="{5D165374-88BA-4289-B3DA-36B59897350D}"/>
    <cellStyle name="Comma 7 4 6 3 5" xfId="15743" xr:uid="{DF1F0D21-5BE9-4694-ADC6-CC7A3A3F4B22}"/>
    <cellStyle name="Comma 7 4 6 3 6" xfId="5203" xr:uid="{78B9B644-6002-464B-B88D-D7EDEC63FC3D}"/>
    <cellStyle name="Comma 7 4 6 4" xfId="2472" xr:uid="{00000000-0005-0000-0000-0000170A0000}"/>
    <cellStyle name="Comma 7 4 6 4 2" xfId="7837" xr:uid="{9E12DE37-F6C5-4CEB-8286-2226C6E49D64}"/>
    <cellStyle name="Comma 7 4 6 4 2 2" xfId="18371" xr:uid="{5F997E6F-0084-4B0B-870D-DC0F61C4EE8A}"/>
    <cellStyle name="Comma 7 4 6 4 3" xfId="10465" xr:uid="{0E4432F8-77E4-4F5B-8444-7EDA55B5AFA7}"/>
    <cellStyle name="Comma 7 4 6 4 3 2" xfId="20999" xr:uid="{DE7EF119-8795-4930-83C6-0CD9AE548EC7}"/>
    <cellStyle name="Comma 7 4 6 4 4" xfId="13092" xr:uid="{757C1ED6-E358-4853-BF51-6CBDE667EB0A}"/>
    <cellStyle name="Comma 7 4 6 4 4 2" xfId="23626" xr:uid="{785E7F41-B31C-45C6-A567-95A86ADE2545}"/>
    <cellStyle name="Comma 7 4 6 4 5" xfId="15744" xr:uid="{7F998E1C-861A-4341-AE2C-602D801FF212}"/>
    <cellStyle name="Comma 7 4 6 4 6" xfId="5204" xr:uid="{A06254BB-D029-457A-B286-5F5CB49DC904}"/>
    <cellStyle name="Comma 7 4 6 5" xfId="7833" xr:uid="{89453D4F-1332-430D-96F8-AE4EF83D4BE2}"/>
    <cellStyle name="Comma 7 4 6 5 2" xfId="18367" xr:uid="{62039343-EAC4-45F6-A1EF-39FE3C00BBF7}"/>
    <cellStyle name="Comma 7 4 6 6" xfId="10461" xr:uid="{6557E3DA-9B1D-48A8-B3A4-9DAA57D2CB2E}"/>
    <cellStyle name="Comma 7 4 6 6 2" xfId="20995" xr:uid="{27BA71BF-739E-4E8C-8593-011D93B9D09C}"/>
    <cellStyle name="Comma 7 4 6 7" xfId="13088" xr:uid="{14A14B0A-9114-4BC3-B5E0-06DCCAC5D678}"/>
    <cellStyle name="Comma 7 4 6 7 2" xfId="23622" xr:uid="{E446BA0A-99B8-4F4D-B059-B2CDA28B1AF4}"/>
    <cellStyle name="Comma 7 4 6 8" xfId="15740" xr:uid="{A5E905D0-9149-46CA-A30B-79787EBABBE3}"/>
    <cellStyle name="Comma 7 4 6 9" xfId="5200" xr:uid="{6E5623FD-1F90-4BAA-A886-79FAF9EDCC4F}"/>
    <cellStyle name="Comma 7 4 7" xfId="2473" xr:uid="{00000000-0005-0000-0000-0000180A0000}"/>
    <cellStyle name="Comma 7 4 7 2" xfId="2474" xr:uid="{00000000-0005-0000-0000-0000190A0000}"/>
    <cellStyle name="Comma 7 4 7 2 2" xfId="7839" xr:uid="{14EB2122-80C8-46F4-AD10-4E46FBFB459F}"/>
    <cellStyle name="Comma 7 4 7 2 2 2" xfId="18373" xr:uid="{70EF973B-44E2-4B20-86ED-D21B1A8CD45B}"/>
    <cellStyle name="Comma 7 4 7 2 3" xfId="10467" xr:uid="{9A60E2A1-A79A-480D-AE0F-EBF4C8B6C46B}"/>
    <cellStyle name="Comma 7 4 7 2 3 2" xfId="21001" xr:uid="{1B86D74E-B116-4FC5-8679-DBF490EBDDE6}"/>
    <cellStyle name="Comma 7 4 7 2 4" xfId="13094" xr:uid="{141FA484-3D44-464F-A8E8-2C212D7072F3}"/>
    <cellStyle name="Comma 7 4 7 2 4 2" xfId="23628" xr:uid="{31BBB8A9-2A00-425A-A770-F1990B2925C3}"/>
    <cellStyle name="Comma 7 4 7 2 5" xfId="15746" xr:uid="{60BA35E4-AA33-47DC-B5ED-16A7A8B56068}"/>
    <cellStyle name="Comma 7 4 7 2 6" xfId="5206" xr:uid="{0D9A93AA-CE4D-4DDE-B8C3-7F584BEA46AA}"/>
    <cellStyle name="Comma 7 4 7 3" xfId="2475" xr:uid="{00000000-0005-0000-0000-00001A0A0000}"/>
    <cellStyle name="Comma 7 4 7 3 2" xfId="7840" xr:uid="{A0585EB6-A655-4FCF-AFD2-1073C9AAC624}"/>
    <cellStyle name="Comma 7 4 7 3 2 2" xfId="18374" xr:uid="{5C950C58-22B0-48A8-A37B-93F35EBF42CD}"/>
    <cellStyle name="Comma 7 4 7 3 3" xfId="10468" xr:uid="{C51B8637-675F-4665-A229-D6AEFAABD948}"/>
    <cellStyle name="Comma 7 4 7 3 3 2" xfId="21002" xr:uid="{1BB58D2F-FC03-41EB-9216-2D60EE6DAA4F}"/>
    <cellStyle name="Comma 7 4 7 3 4" xfId="13095" xr:uid="{FB22F789-7D78-4FFE-BDC8-B4A3F487A358}"/>
    <cellStyle name="Comma 7 4 7 3 4 2" xfId="23629" xr:uid="{A9685A51-4025-4540-B2F8-7A7D889AE2DD}"/>
    <cellStyle name="Comma 7 4 7 3 5" xfId="15747" xr:uid="{5E924F94-6CC7-4D97-98EA-B76E0825D06E}"/>
    <cellStyle name="Comma 7 4 7 3 6" xfId="5207" xr:uid="{24D1D519-ABE1-427E-8962-CC3C3CD89146}"/>
    <cellStyle name="Comma 7 4 7 4" xfId="7838" xr:uid="{4BD3BA1C-AC2D-42BF-8C2D-55C843CF519E}"/>
    <cellStyle name="Comma 7 4 7 4 2" xfId="18372" xr:uid="{E78A08FD-6EBE-46AF-ABAC-2BEBEFD474D4}"/>
    <cellStyle name="Comma 7 4 7 5" xfId="10466" xr:uid="{0D08ED1A-0636-4286-827B-B06E92547F87}"/>
    <cellStyle name="Comma 7 4 7 5 2" xfId="21000" xr:uid="{58A52EED-1A31-4735-AC38-7CA1634404C9}"/>
    <cellStyle name="Comma 7 4 7 6" xfId="13093" xr:uid="{61C6476A-4169-44B4-AB02-256670D6A07C}"/>
    <cellStyle name="Comma 7 4 7 6 2" xfId="23627" xr:uid="{1689D778-B74A-4A35-831C-4D18D7C6DD09}"/>
    <cellStyle name="Comma 7 4 7 7" xfId="15745" xr:uid="{D2E88FBE-1EE6-4C1C-B35A-42BC7C3F44BE}"/>
    <cellStyle name="Comma 7 4 7 8" xfId="5205" xr:uid="{1A0059F4-5B78-4478-B437-633AE116D15D}"/>
    <cellStyle name="Comma 7 4 8" xfId="2476" xr:uid="{00000000-0005-0000-0000-00001B0A0000}"/>
    <cellStyle name="Comma 7 4 8 2" xfId="2477" xr:uid="{00000000-0005-0000-0000-00001C0A0000}"/>
    <cellStyle name="Comma 7 4 8 2 2" xfId="7842" xr:uid="{B4432D1F-5CEC-41CF-BAE8-3FC6F23F6B99}"/>
    <cellStyle name="Comma 7 4 8 2 2 2" xfId="18376" xr:uid="{EF918DE4-2102-46BD-985F-329F5E16294F}"/>
    <cellStyle name="Comma 7 4 8 2 3" xfId="10470" xr:uid="{0D9A15B9-4564-4DF9-935E-4AA3728B1D77}"/>
    <cellStyle name="Comma 7 4 8 2 3 2" xfId="21004" xr:uid="{0679E64E-5070-4079-AB36-81FFF9D86999}"/>
    <cellStyle name="Comma 7 4 8 2 4" xfId="13097" xr:uid="{3FEEE6EC-93CD-4B4E-9B36-CB51E59C29A1}"/>
    <cellStyle name="Comma 7 4 8 2 4 2" xfId="23631" xr:uid="{6862672F-AAE1-4F80-A9F3-93738D386479}"/>
    <cellStyle name="Comma 7 4 8 2 5" xfId="15749" xr:uid="{953FE78B-7584-4341-8F09-DF8259A7EC14}"/>
    <cellStyle name="Comma 7 4 8 2 6" xfId="5209" xr:uid="{019894F1-6D16-421F-A7DF-7BF2426E510B}"/>
    <cellStyle name="Comma 7 4 8 3" xfId="7841" xr:uid="{C6AF0C57-6300-4B87-B6E6-780538BC93E4}"/>
    <cellStyle name="Comma 7 4 8 3 2" xfId="18375" xr:uid="{49E566AE-8D8E-4935-9CE4-8069A8461847}"/>
    <cellStyle name="Comma 7 4 8 4" xfId="10469" xr:uid="{AF83DEC5-3A4B-43E0-88A9-4F2099E200E7}"/>
    <cellStyle name="Comma 7 4 8 4 2" xfId="21003" xr:uid="{BEEFE1F6-E2DB-45F1-9AE4-E1F9F0132B2D}"/>
    <cellStyle name="Comma 7 4 8 5" xfId="13096" xr:uid="{1BB36C30-88CD-4D2E-B450-23B683CFEB8C}"/>
    <cellStyle name="Comma 7 4 8 5 2" xfId="23630" xr:uid="{4CA69D9D-E541-45FC-B2F2-36162E0357B3}"/>
    <cellStyle name="Comma 7 4 8 6" xfId="15748" xr:uid="{0BC8A702-DB30-404A-8447-A86DBA723159}"/>
    <cellStyle name="Comma 7 4 8 7" xfId="5208" xr:uid="{FD326B62-9943-48D9-8D13-A436A4E126E2}"/>
    <cellStyle name="Comma 7 4 9" xfId="2478" xr:uid="{00000000-0005-0000-0000-00001D0A0000}"/>
    <cellStyle name="Comma 7 4 9 2" xfId="7843" xr:uid="{BF0CEAA6-82EF-49EB-973D-1121C5A09C54}"/>
    <cellStyle name="Comma 7 4 9 2 2" xfId="18377" xr:uid="{6A1378DC-B968-4CAA-8FAF-401FF08F08D2}"/>
    <cellStyle name="Comma 7 4 9 3" xfId="10471" xr:uid="{55FE00A7-B394-4DBB-A149-44B1E8DF8792}"/>
    <cellStyle name="Comma 7 4 9 3 2" xfId="21005" xr:uid="{13B716BD-CD6E-46F7-9795-21FB022EAD3A}"/>
    <cellStyle name="Comma 7 4 9 4" xfId="13098" xr:uid="{E011D626-0AB0-4A9B-AEA5-7E6FE8B5B9FD}"/>
    <cellStyle name="Comma 7 4 9 4 2" xfId="23632" xr:uid="{F45FAD29-116C-4FDF-8B47-B72E7DA6B36B}"/>
    <cellStyle name="Comma 7 4 9 5" xfId="15750" xr:uid="{C3C3B26A-26B4-4DC3-8125-B42AF6525F10}"/>
    <cellStyle name="Comma 7 4 9 6" xfId="5210" xr:uid="{A01293C4-41BF-4BCE-86A2-FA3C6FE57571}"/>
    <cellStyle name="Comma 7 5" xfId="2479" xr:uid="{00000000-0005-0000-0000-00001E0A0000}"/>
    <cellStyle name="Comma 7 5 10" xfId="7844" xr:uid="{56778C68-E212-4F1F-B9AD-807CF8E0F9D5}"/>
    <cellStyle name="Comma 7 5 10 2" xfId="18378" xr:uid="{562C4401-391F-426F-A497-E5BE87CCC6F3}"/>
    <cellStyle name="Comma 7 5 11" xfId="10472" xr:uid="{0733AEE3-2AB4-4A3C-AF19-7D0C8B8A0CFE}"/>
    <cellStyle name="Comma 7 5 11 2" xfId="21006" xr:uid="{9BA5A671-5D4A-4A42-8A36-B81DCE97322B}"/>
    <cellStyle name="Comma 7 5 12" xfId="13099" xr:uid="{CEAB66A2-C253-4B32-8999-F6AF7B0AD497}"/>
    <cellStyle name="Comma 7 5 12 2" xfId="23633" xr:uid="{E39BF8DC-CC04-4A49-8CE8-446EFBB5A761}"/>
    <cellStyle name="Comma 7 5 13" xfId="15751" xr:uid="{5586D2DC-5CB1-4CFC-9FC3-4FC317DA2DCD}"/>
    <cellStyle name="Comma 7 5 14" xfId="5211" xr:uid="{917A1287-6834-4221-908B-78D74D91E92D}"/>
    <cellStyle name="Comma 7 5 2" xfId="2480" xr:uid="{00000000-0005-0000-0000-00001F0A0000}"/>
    <cellStyle name="Comma 7 5 2 2" xfId="2481" xr:uid="{00000000-0005-0000-0000-0000200A0000}"/>
    <cellStyle name="Comma 7 5 2 2 2" xfId="2482" xr:uid="{00000000-0005-0000-0000-0000210A0000}"/>
    <cellStyle name="Comma 7 5 2 2 2 2" xfId="7847" xr:uid="{C5851665-7823-4782-B9FB-89BE837FB210}"/>
    <cellStyle name="Comma 7 5 2 2 2 2 2" xfId="18381" xr:uid="{4FDBA0B6-BED7-47FB-96D9-D44F20D443B0}"/>
    <cellStyle name="Comma 7 5 2 2 2 3" xfId="10475" xr:uid="{CDEA5F7C-3618-4262-A04A-7A601EF7AA08}"/>
    <cellStyle name="Comma 7 5 2 2 2 3 2" xfId="21009" xr:uid="{E1C85A13-A22E-4880-82D3-49EA045C81CC}"/>
    <cellStyle name="Comma 7 5 2 2 2 4" xfId="13102" xr:uid="{14A10B77-2C50-41AC-BD48-3DE70F196AAE}"/>
    <cellStyle name="Comma 7 5 2 2 2 4 2" xfId="23636" xr:uid="{AC4AC74B-D93E-43EF-894A-C81547C7846F}"/>
    <cellStyle name="Comma 7 5 2 2 2 5" xfId="15754" xr:uid="{9A90C9F1-AA26-4FEE-950E-6136985508BC}"/>
    <cellStyle name="Comma 7 5 2 2 2 6" xfId="5214" xr:uid="{0FB09753-CDA9-4834-927F-8A0B7D4C8FBD}"/>
    <cellStyle name="Comma 7 5 2 2 3" xfId="7846" xr:uid="{9056185B-D363-45D7-B0A8-6801CBFF8AD0}"/>
    <cellStyle name="Comma 7 5 2 2 3 2" xfId="18380" xr:uid="{BB66E6C1-6EE2-4CD7-9B72-70524C7A8BAB}"/>
    <cellStyle name="Comma 7 5 2 2 4" xfId="10474" xr:uid="{BC99D040-70F9-46C3-A6D0-4484D0359EEF}"/>
    <cellStyle name="Comma 7 5 2 2 4 2" xfId="21008" xr:uid="{DAA22A77-2771-4515-94A5-FAC86C52C9B8}"/>
    <cellStyle name="Comma 7 5 2 2 5" xfId="13101" xr:uid="{D6358DD9-AFA0-4FD4-8C49-7E8ED22C95CF}"/>
    <cellStyle name="Comma 7 5 2 2 5 2" xfId="23635" xr:uid="{59BF1456-E6DF-49D9-B5B3-342F171C21EA}"/>
    <cellStyle name="Comma 7 5 2 2 6" xfId="15753" xr:uid="{E7E64FF9-0166-4CAD-8654-202BA477DCCA}"/>
    <cellStyle name="Comma 7 5 2 2 7" xfId="5213" xr:uid="{C8EF342D-C446-406F-A367-0C71A3E0A3CA}"/>
    <cellStyle name="Comma 7 5 2 3" xfId="2483" xr:uid="{00000000-0005-0000-0000-0000220A0000}"/>
    <cellStyle name="Comma 7 5 2 3 2" xfId="7848" xr:uid="{DAAA5DEA-BFB8-4D05-9177-A1161AD2E670}"/>
    <cellStyle name="Comma 7 5 2 3 2 2" xfId="18382" xr:uid="{F9CCB117-BF4D-488B-A908-6B23F3163824}"/>
    <cellStyle name="Comma 7 5 2 3 3" xfId="10476" xr:uid="{123C43FC-3B7C-4342-9094-F887EA12C282}"/>
    <cellStyle name="Comma 7 5 2 3 3 2" xfId="21010" xr:uid="{4E6ACFDC-671C-4CCA-AC16-A1D804A26531}"/>
    <cellStyle name="Comma 7 5 2 3 4" xfId="13103" xr:uid="{283E52C7-6320-42F1-84DE-E0B4F270C634}"/>
    <cellStyle name="Comma 7 5 2 3 4 2" xfId="23637" xr:uid="{23DCA33C-2C03-43B4-BDD0-A76E3A29CA4E}"/>
    <cellStyle name="Comma 7 5 2 3 5" xfId="15755" xr:uid="{D8A70DA6-E503-4F3A-ACF1-44054E8E8CE6}"/>
    <cellStyle name="Comma 7 5 2 3 6" xfId="5215" xr:uid="{3A85BDC9-9584-4B08-A9EC-7583AE094358}"/>
    <cellStyle name="Comma 7 5 2 4" xfId="2484" xr:uid="{00000000-0005-0000-0000-0000230A0000}"/>
    <cellStyle name="Comma 7 5 2 4 2" xfId="7849" xr:uid="{8FA64FDF-C905-4346-8A63-F18C312E8D49}"/>
    <cellStyle name="Comma 7 5 2 4 2 2" xfId="18383" xr:uid="{02B4EEB4-5D12-451A-998E-471627EE5595}"/>
    <cellStyle name="Comma 7 5 2 4 3" xfId="10477" xr:uid="{EF3549F9-C9BE-4896-80D2-849FD9D02C2E}"/>
    <cellStyle name="Comma 7 5 2 4 3 2" xfId="21011" xr:uid="{B84153CC-74D0-446C-85AD-17BF48C206DC}"/>
    <cellStyle name="Comma 7 5 2 4 4" xfId="13104" xr:uid="{D8EBE2AD-20B3-45FF-9DF5-E8F097ECFE92}"/>
    <cellStyle name="Comma 7 5 2 4 4 2" xfId="23638" xr:uid="{3CD8EE9E-8A22-4186-B894-A7A6F0CD32DC}"/>
    <cellStyle name="Comma 7 5 2 4 5" xfId="15756" xr:uid="{69190EEA-ACBE-489D-85BD-DBC15DE5320C}"/>
    <cellStyle name="Comma 7 5 2 4 6" xfId="5216" xr:uid="{0010C2F3-C5C2-4305-B429-0B9855C121E0}"/>
    <cellStyle name="Comma 7 5 2 5" xfId="7845" xr:uid="{8B5C4F87-C652-4254-9EA4-119B339BC469}"/>
    <cellStyle name="Comma 7 5 2 5 2" xfId="18379" xr:uid="{CCF4B87F-614D-4557-9333-011010C59CBD}"/>
    <cellStyle name="Comma 7 5 2 6" xfId="10473" xr:uid="{4BAC1732-7968-491B-9C4A-CD295DDF5743}"/>
    <cellStyle name="Comma 7 5 2 6 2" xfId="21007" xr:uid="{8375A67A-52E2-4A20-8B9C-D1D5A0F21D3A}"/>
    <cellStyle name="Comma 7 5 2 7" xfId="13100" xr:uid="{041F8D86-F8B5-4AFF-AB8D-DB9CD415AE9F}"/>
    <cellStyle name="Comma 7 5 2 7 2" xfId="23634" xr:uid="{EDF2255F-2CD9-4169-80BD-2672A138A766}"/>
    <cellStyle name="Comma 7 5 2 8" xfId="15752" xr:uid="{AB068CD9-828A-4679-BF95-F5B753B6FEE0}"/>
    <cellStyle name="Comma 7 5 2 9" xfId="5212" xr:uid="{C7785B61-7E4E-4827-A719-2D5248333F36}"/>
    <cellStyle name="Comma 7 5 3" xfId="2485" xr:uid="{00000000-0005-0000-0000-0000240A0000}"/>
    <cellStyle name="Comma 7 5 3 2" xfId="2486" xr:uid="{00000000-0005-0000-0000-0000250A0000}"/>
    <cellStyle name="Comma 7 5 3 2 2" xfId="2487" xr:uid="{00000000-0005-0000-0000-0000260A0000}"/>
    <cellStyle name="Comma 7 5 3 2 2 2" xfId="7852" xr:uid="{3B549ED8-4CDB-4FB9-9CDD-71B6721438E3}"/>
    <cellStyle name="Comma 7 5 3 2 2 2 2" xfId="18386" xr:uid="{C640E365-E7BD-4314-B147-EF4C4B411C1A}"/>
    <cellStyle name="Comma 7 5 3 2 2 3" xfId="10480" xr:uid="{917167B8-E194-4F66-A018-ACA67732AC76}"/>
    <cellStyle name="Comma 7 5 3 2 2 3 2" xfId="21014" xr:uid="{94EA20E2-6FFD-46E1-8C76-6559BDA6A9B8}"/>
    <cellStyle name="Comma 7 5 3 2 2 4" xfId="13107" xr:uid="{00D28ED5-A958-4710-99DC-F6759FBE8949}"/>
    <cellStyle name="Comma 7 5 3 2 2 4 2" xfId="23641" xr:uid="{94128C0B-3E36-429B-8981-80D63F7D98DC}"/>
    <cellStyle name="Comma 7 5 3 2 2 5" xfId="15759" xr:uid="{7CB0CF18-45B9-493D-A674-0565311F78F1}"/>
    <cellStyle name="Comma 7 5 3 2 2 6" xfId="5219" xr:uid="{A852CFBF-8DE6-421F-BE04-40D43BC3D92F}"/>
    <cellStyle name="Comma 7 5 3 2 3" xfId="7851" xr:uid="{C0034272-0ABE-4F76-BD82-7E58113221AA}"/>
    <cellStyle name="Comma 7 5 3 2 3 2" xfId="18385" xr:uid="{B5E86A13-6557-4A28-A04E-B9B60593558F}"/>
    <cellStyle name="Comma 7 5 3 2 4" xfId="10479" xr:uid="{E5CE8E36-B45A-4A92-8EBA-4F6253710F94}"/>
    <cellStyle name="Comma 7 5 3 2 4 2" xfId="21013" xr:uid="{6C0518F5-03CC-4D14-9C71-F59F1A6E0319}"/>
    <cellStyle name="Comma 7 5 3 2 5" xfId="13106" xr:uid="{EF9EA2C7-5903-4468-A22C-A07BBE2C83BE}"/>
    <cellStyle name="Comma 7 5 3 2 5 2" xfId="23640" xr:uid="{FD4109DB-3375-4D35-A305-89A5C4E6138F}"/>
    <cellStyle name="Comma 7 5 3 2 6" xfId="15758" xr:uid="{A2610455-16B8-43BC-943F-0B062D0BF4A5}"/>
    <cellStyle name="Comma 7 5 3 2 7" xfId="5218" xr:uid="{BE89179A-4CDF-41A6-B8FA-F43DA1148BD8}"/>
    <cellStyle name="Comma 7 5 3 3" xfId="2488" xr:uid="{00000000-0005-0000-0000-0000270A0000}"/>
    <cellStyle name="Comma 7 5 3 3 2" xfId="7853" xr:uid="{0AA452E7-5447-46AD-8A6E-B7E808839898}"/>
    <cellStyle name="Comma 7 5 3 3 2 2" xfId="18387" xr:uid="{AF6F74AE-D264-4EEF-BAA5-EEACB1F1DE45}"/>
    <cellStyle name="Comma 7 5 3 3 3" xfId="10481" xr:uid="{A26F2F74-DC7C-4BCF-9028-DBD7D2985C7F}"/>
    <cellStyle name="Comma 7 5 3 3 3 2" xfId="21015" xr:uid="{438F9E25-84B4-45AA-B8EC-D4F265431CF9}"/>
    <cellStyle name="Comma 7 5 3 3 4" xfId="13108" xr:uid="{519478A9-754B-4C3B-93ED-24C4D1E3D0D3}"/>
    <cellStyle name="Comma 7 5 3 3 4 2" xfId="23642" xr:uid="{107281A7-1E7D-461B-97BD-601BC38874E7}"/>
    <cellStyle name="Comma 7 5 3 3 5" xfId="15760" xr:uid="{D092EA34-174B-43C6-AB4C-E20549BA82AF}"/>
    <cellStyle name="Comma 7 5 3 3 6" xfId="5220" xr:uid="{1F29B730-1653-4E99-93C9-8A0C1D7F9E6F}"/>
    <cellStyle name="Comma 7 5 3 4" xfId="2489" xr:uid="{00000000-0005-0000-0000-0000280A0000}"/>
    <cellStyle name="Comma 7 5 3 4 2" xfId="7854" xr:uid="{E4F50F5D-1734-486F-AFB1-902C06EBE7BE}"/>
    <cellStyle name="Comma 7 5 3 4 2 2" xfId="18388" xr:uid="{1902AB64-9F4D-475B-A41D-2174D5586DB5}"/>
    <cellStyle name="Comma 7 5 3 4 3" xfId="10482" xr:uid="{33028443-8196-409D-A74F-2E45C33911A5}"/>
    <cellStyle name="Comma 7 5 3 4 3 2" xfId="21016" xr:uid="{1E0C6B23-6705-4C61-BA57-4488793410CE}"/>
    <cellStyle name="Comma 7 5 3 4 4" xfId="13109" xr:uid="{449A8BBC-8818-4EBA-AC50-CE96998C12D7}"/>
    <cellStyle name="Comma 7 5 3 4 4 2" xfId="23643" xr:uid="{8A17FE39-6072-49D4-8788-8589CAC3E68B}"/>
    <cellStyle name="Comma 7 5 3 4 5" xfId="15761" xr:uid="{31FDBA6B-4A13-41AE-9966-987B404BBF90}"/>
    <cellStyle name="Comma 7 5 3 4 6" xfId="5221" xr:uid="{055722A4-A178-4E40-9A25-F3C1EC625212}"/>
    <cellStyle name="Comma 7 5 3 5" xfId="7850" xr:uid="{5579B4BA-EB4E-4596-90C8-EA002504A133}"/>
    <cellStyle name="Comma 7 5 3 5 2" xfId="18384" xr:uid="{2D8725EC-644B-4361-8222-317CFA68759D}"/>
    <cellStyle name="Comma 7 5 3 6" xfId="10478" xr:uid="{8D7AA45B-503C-4E1B-8721-FDEA4FC30EB1}"/>
    <cellStyle name="Comma 7 5 3 6 2" xfId="21012" xr:uid="{C5212D54-971F-46DE-BE58-96DEBAA943DA}"/>
    <cellStyle name="Comma 7 5 3 7" xfId="13105" xr:uid="{9A2805DD-47DA-4C01-9594-83EB1200B7DF}"/>
    <cellStyle name="Comma 7 5 3 7 2" xfId="23639" xr:uid="{48C949B3-971B-414F-B33F-C52DB613AA2F}"/>
    <cellStyle name="Comma 7 5 3 8" xfId="15757" xr:uid="{EB35F061-C8BE-4E4C-B6CC-5AADC330D0F3}"/>
    <cellStyle name="Comma 7 5 3 9" xfId="5217" xr:uid="{97E1F44D-5CC8-4506-8CA2-7A7626A04D58}"/>
    <cellStyle name="Comma 7 5 4" xfId="2490" xr:uid="{00000000-0005-0000-0000-0000290A0000}"/>
    <cellStyle name="Comma 7 5 4 2" xfId="2491" xr:uid="{00000000-0005-0000-0000-00002A0A0000}"/>
    <cellStyle name="Comma 7 5 4 2 2" xfId="2492" xr:uid="{00000000-0005-0000-0000-00002B0A0000}"/>
    <cellStyle name="Comma 7 5 4 2 2 2" xfId="7857" xr:uid="{97715E2C-EA46-491C-9933-2B1EFD12E53D}"/>
    <cellStyle name="Comma 7 5 4 2 2 2 2" xfId="18391" xr:uid="{BEF58604-429C-482B-85C2-1AEBF8B699B6}"/>
    <cellStyle name="Comma 7 5 4 2 2 3" xfId="10485" xr:uid="{006F416F-C473-47F7-8AAB-89BE0FA63691}"/>
    <cellStyle name="Comma 7 5 4 2 2 3 2" xfId="21019" xr:uid="{D9C894BB-4F3E-421B-8284-037E54420D63}"/>
    <cellStyle name="Comma 7 5 4 2 2 4" xfId="13112" xr:uid="{388DDB6F-E7F1-4D02-AAA9-B8D8FECAEEFB}"/>
    <cellStyle name="Comma 7 5 4 2 2 4 2" xfId="23646" xr:uid="{CE938A7E-36B4-48F9-8F88-781F309BB9F8}"/>
    <cellStyle name="Comma 7 5 4 2 2 5" xfId="15764" xr:uid="{3F2DB186-E111-4A32-A324-D6059220EF10}"/>
    <cellStyle name="Comma 7 5 4 2 2 6" xfId="5224" xr:uid="{EE3EDB01-35AF-4955-B06D-7E609E8B0A70}"/>
    <cellStyle name="Comma 7 5 4 2 3" xfId="7856" xr:uid="{9D367C91-E3B4-4AB2-9DB7-DA18009FA05A}"/>
    <cellStyle name="Comma 7 5 4 2 3 2" xfId="18390" xr:uid="{F2348154-9398-47B7-96E0-B4010D16E5B2}"/>
    <cellStyle name="Comma 7 5 4 2 4" xfId="10484" xr:uid="{060E2013-7734-40EA-804F-11ED80E2EE79}"/>
    <cellStyle name="Comma 7 5 4 2 4 2" xfId="21018" xr:uid="{C5795320-79C5-4856-80E6-3980AEE49098}"/>
    <cellStyle name="Comma 7 5 4 2 5" xfId="13111" xr:uid="{EBCF3EE0-85EC-4D61-97D2-91033B8F6E34}"/>
    <cellStyle name="Comma 7 5 4 2 5 2" xfId="23645" xr:uid="{049927A6-7727-4F32-AF04-E3FEE1707F6D}"/>
    <cellStyle name="Comma 7 5 4 2 6" xfId="15763" xr:uid="{BDA634E1-0D12-4F71-85D0-7E1CC9B582AC}"/>
    <cellStyle name="Comma 7 5 4 2 7" xfId="5223" xr:uid="{5EBBCB96-FDD7-49C6-8777-36514CDF71A1}"/>
    <cellStyle name="Comma 7 5 4 3" xfId="2493" xr:uid="{00000000-0005-0000-0000-00002C0A0000}"/>
    <cellStyle name="Comma 7 5 4 3 2" xfId="7858" xr:uid="{BD24ABB1-7D2B-4403-8406-A91F9C0741BA}"/>
    <cellStyle name="Comma 7 5 4 3 2 2" xfId="18392" xr:uid="{D61DDA71-D029-444C-981D-229ADE43F973}"/>
    <cellStyle name="Comma 7 5 4 3 3" xfId="10486" xr:uid="{CFF8E218-DACA-4F81-9ECD-213926BBDCFB}"/>
    <cellStyle name="Comma 7 5 4 3 3 2" xfId="21020" xr:uid="{67CA9604-5D92-45C1-AD24-5A5766C55E9E}"/>
    <cellStyle name="Comma 7 5 4 3 4" xfId="13113" xr:uid="{2D326583-4C97-4F0D-A645-83FF292ECED2}"/>
    <cellStyle name="Comma 7 5 4 3 4 2" xfId="23647" xr:uid="{1F14FAA3-2961-4B10-926B-180ADC2D6A90}"/>
    <cellStyle name="Comma 7 5 4 3 5" xfId="15765" xr:uid="{455C4DCF-7F90-41FE-B523-638920C8A138}"/>
    <cellStyle name="Comma 7 5 4 3 6" xfId="5225" xr:uid="{F84B9F31-ADC8-4E92-A23A-1C3629E6D801}"/>
    <cellStyle name="Comma 7 5 4 4" xfId="2494" xr:uid="{00000000-0005-0000-0000-00002D0A0000}"/>
    <cellStyle name="Comma 7 5 4 4 2" xfId="7859" xr:uid="{82586C80-1340-4A7C-AF29-892D05164085}"/>
    <cellStyle name="Comma 7 5 4 4 2 2" xfId="18393" xr:uid="{498C0950-4387-4559-8991-FB4C1ADE9B9F}"/>
    <cellStyle name="Comma 7 5 4 4 3" xfId="10487" xr:uid="{CAFB24A9-6028-43C6-AACF-93AAAE3E8709}"/>
    <cellStyle name="Comma 7 5 4 4 3 2" xfId="21021" xr:uid="{37CC8093-D63F-4DC0-8C50-422292D90E20}"/>
    <cellStyle name="Comma 7 5 4 4 4" xfId="13114" xr:uid="{8C9ECBCB-0299-409E-BC48-C925A775C334}"/>
    <cellStyle name="Comma 7 5 4 4 4 2" xfId="23648" xr:uid="{B757825F-7C1F-46BC-8659-E73E75E5AC65}"/>
    <cellStyle name="Comma 7 5 4 4 5" xfId="15766" xr:uid="{66A8EEBA-201D-4D72-931B-BE70AEA9B23E}"/>
    <cellStyle name="Comma 7 5 4 4 6" xfId="5226" xr:uid="{8C4408AA-5EE3-439D-80F0-771AD8159B04}"/>
    <cellStyle name="Comma 7 5 4 5" xfId="7855" xr:uid="{5E1DF85B-E7BB-43B1-8A35-66BA198E415F}"/>
    <cellStyle name="Comma 7 5 4 5 2" xfId="18389" xr:uid="{C8AA4311-03C3-465B-8AB8-B18100D41860}"/>
    <cellStyle name="Comma 7 5 4 6" xfId="10483" xr:uid="{BB5CC980-74A8-4E9C-9AF6-5D75B7A52953}"/>
    <cellStyle name="Comma 7 5 4 6 2" xfId="21017" xr:uid="{8B5AE33A-B5D5-479A-802E-E8DCFC30E2E4}"/>
    <cellStyle name="Comma 7 5 4 7" xfId="13110" xr:uid="{2B70F02C-F96F-48BE-8A08-2B21D7B3B54F}"/>
    <cellStyle name="Comma 7 5 4 7 2" xfId="23644" xr:uid="{B3C5E5A9-D29D-462F-8DA8-037B1E0B4E4A}"/>
    <cellStyle name="Comma 7 5 4 8" xfId="15762" xr:uid="{47B344E2-2451-455F-A92A-2FCB4FFA42BF}"/>
    <cellStyle name="Comma 7 5 4 9" xfId="5222" xr:uid="{D160921F-1D0C-4151-923F-011E94E1F60A}"/>
    <cellStyle name="Comma 7 5 5" xfId="2495" xr:uid="{00000000-0005-0000-0000-00002E0A0000}"/>
    <cellStyle name="Comma 7 5 5 2" xfId="2496" xr:uid="{00000000-0005-0000-0000-00002F0A0000}"/>
    <cellStyle name="Comma 7 5 5 2 2" xfId="2497" xr:uid="{00000000-0005-0000-0000-0000300A0000}"/>
    <cellStyle name="Comma 7 5 5 2 2 2" xfId="7862" xr:uid="{FA9F88C2-AC7C-4AD9-97D2-149CF24880F1}"/>
    <cellStyle name="Comma 7 5 5 2 2 2 2" xfId="18396" xr:uid="{D57C5297-586D-41DD-9EAB-E125D1773950}"/>
    <cellStyle name="Comma 7 5 5 2 2 3" xfId="10490" xr:uid="{0718910D-711F-44E3-9416-E128D895A018}"/>
    <cellStyle name="Comma 7 5 5 2 2 3 2" xfId="21024" xr:uid="{54BDE0FA-B2CC-47BE-BFEE-6B8ECBCBD118}"/>
    <cellStyle name="Comma 7 5 5 2 2 4" xfId="13117" xr:uid="{15911370-1C15-4E88-8F63-E50E108EF8E5}"/>
    <cellStyle name="Comma 7 5 5 2 2 4 2" xfId="23651" xr:uid="{AE5472FD-5BC8-472E-8619-5534AA801E26}"/>
    <cellStyle name="Comma 7 5 5 2 2 5" xfId="15769" xr:uid="{D4423711-C67A-4F09-AD8C-FF2CB2673329}"/>
    <cellStyle name="Comma 7 5 5 2 2 6" xfId="5229" xr:uid="{EB27D1CA-11F2-4F7D-926A-FA41B997894D}"/>
    <cellStyle name="Comma 7 5 5 2 3" xfId="7861" xr:uid="{274C81F6-4729-4418-A88D-6DE8F52F6F01}"/>
    <cellStyle name="Comma 7 5 5 2 3 2" xfId="18395" xr:uid="{880C7DB4-9B04-415D-BF6B-6D24047CFDE9}"/>
    <cellStyle name="Comma 7 5 5 2 4" xfId="10489" xr:uid="{5121068F-0DD8-46CA-81E1-F78559E19728}"/>
    <cellStyle name="Comma 7 5 5 2 4 2" xfId="21023" xr:uid="{A307ED16-9A6B-4A9F-8D84-306D348DC56A}"/>
    <cellStyle name="Comma 7 5 5 2 5" xfId="13116" xr:uid="{27E2A914-12E9-4157-92F3-640253F17023}"/>
    <cellStyle name="Comma 7 5 5 2 5 2" xfId="23650" xr:uid="{6003BEA1-B961-4A11-BDE3-93B39BA63781}"/>
    <cellStyle name="Comma 7 5 5 2 6" xfId="15768" xr:uid="{939760D9-F7A7-4DC3-9CC2-0B4251E2DA69}"/>
    <cellStyle name="Comma 7 5 5 2 7" xfId="5228" xr:uid="{986D2E63-4F35-4B72-AE8E-9AC20F7816D6}"/>
    <cellStyle name="Comma 7 5 5 3" xfId="2498" xr:uid="{00000000-0005-0000-0000-0000310A0000}"/>
    <cellStyle name="Comma 7 5 5 3 2" xfId="7863" xr:uid="{3A8CEEFD-E057-4E9E-9D5E-4C6F8E2DDD15}"/>
    <cellStyle name="Comma 7 5 5 3 2 2" xfId="18397" xr:uid="{0DCA33A2-094B-4995-9F18-A3BBD52CF922}"/>
    <cellStyle name="Comma 7 5 5 3 3" xfId="10491" xr:uid="{82425FE2-821C-499C-9ECD-F8395774B7DD}"/>
    <cellStyle name="Comma 7 5 5 3 3 2" xfId="21025" xr:uid="{45D05BA9-906A-497A-B858-96D94BC04133}"/>
    <cellStyle name="Comma 7 5 5 3 4" xfId="13118" xr:uid="{D93BF450-4F73-4ADE-8601-4CF5ED28BC4B}"/>
    <cellStyle name="Comma 7 5 5 3 4 2" xfId="23652" xr:uid="{F1CBECEF-5F54-41F8-9572-7FBCDCBBF7C5}"/>
    <cellStyle name="Comma 7 5 5 3 5" xfId="15770" xr:uid="{71FDC842-8CBE-4DD5-90EB-8AFF63282914}"/>
    <cellStyle name="Comma 7 5 5 3 6" xfId="5230" xr:uid="{21637C21-CD3B-45D2-8081-4D05CB3B80A8}"/>
    <cellStyle name="Comma 7 5 5 4" xfId="2499" xr:uid="{00000000-0005-0000-0000-0000320A0000}"/>
    <cellStyle name="Comma 7 5 5 4 2" xfId="7864" xr:uid="{7C46E22B-E04F-4BE5-B617-D158AF5B3D0A}"/>
    <cellStyle name="Comma 7 5 5 4 2 2" xfId="18398" xr:uid="{E05E09DF-5280-47A7-A91D-2375703B41BB}"/>
    <cellStyle name="Comma 7 5 5 4 3" xfId="10492" xr:uid="{EE86CE26-6895-4E63-8AE7-D9C5A99E2BB2}"/>
    <cellStyle name="Comma 7 5 5 4 3 2" xfId="21026" xr:uid="{00CFCB38-569D-4E98-8A8E-82AE87DE7596}"/>
    <cellStyle name="Comma 7 5 5 4 4" xfId="13119" xr:uid="{93D3744D-38F1-4036-A54C-A77E0CE761BA}"/>
    <cellStyle name="Comma 7 5 5 4 4 2" xfId="23653" xr:uid="{764E2E9A-1905-4F3D-96C2-B78DBEA3137E}"/>
    <cellStyle name="Comma 7 5 5 4 5" xfId="15771" xr:uid="{A523E4F7-B99E-4FE9-8862-65BA140F52F6}"/>
    <cellStyle name="Comma 7 5 5 4 6" xfId="5231" xr:uid="{A7F30F91-76D0-4E67-B94E-D7E94F0806BA}"/>
    <cellStyle name="Comma 7 5 5 5" xfId="7860" xr:uid="{0CB671F1-2E48-4A38-89D2-4588454BBEDB}"/>
    <cellStyle name="Comma 7 5 5 5 2" xfId="18394" xr:uid="{6E50071D-15D6-4833-B123-8B118616D5BE}"/>
    <cellStyle name="Comma 7 5 5 6" xfId="10488" xr:uid="{91312C6E-A58A-4CC6-8B80-5EC0E09A4DC1}"/>
    <cellStyle name="Comma 7 5 5 6 2" xfId="21022" xr:uid="{3CB24816-676A-405E-A418-25239DF63E8A}"/>
    <cellStyle name="Comma 7 5 5 7" xfId="13115" xr:uid="{3AFF81C6-2FE3-46E9-AD93-FC8FAEE2F1B5}"/>
    <cellStyle name="Comma 7 5 5 7 2" xfId="23649" xr:uid="{07B064B8-3CB0-41FF-9631-BD1D0DD1BBD1}"/>
    <cellStyle name="Comma 7 5 5 8" xfId="15767" xr:uid="{4A9B8887-222B-4CC7-8AD9-F8BA19AC7138}"/>
    <cellStyle name="Comma 7 5 5 9" xfId="5227" xr:uid="{3C51A675-677E-4CE7-8DA8-D4C9678A1FC2}"/>
    <cellStyle name="Comma 7 5 6" xfId="2500" xr:uid="{00000000-0005-0000-0000-0000330A0000}"/>
    <cellStyle name="Comma 7 5 6 2" xfId="2501" xr:uid="{00000000-0005-0000-0000-0000340A0000}"/>
    <cellStyle name="Comma 7 5 6 2 2" xfId="7866" xr:uid="{3792B683-778A-4FDA-9D31-A0405F891E2D}"/>
    <cellStyle name="Comma 7 5 6 2 2 2" xfId="18400" xr:uid="{2B4688A8-E68D-429A-B5FE-4B6AC7BD6661}"/>
    <cellStyle name="Comma 7 5 6 2 3" xfId="10494" xr:uid="{20D8D4FB-0523-4E91-B650-967EAE9C80F2}"/>
    <cellStyle name="Comma 7 5 6 2 3 2" xfId="21028" xr:uid="{43B436E2-416E-44E0-BFC8-7C6B47799077}"/>
    <cellStyle name="Comma 7 5 6 2 4" xfId="13121" xr:uid="{9B84CEE3-CBDE-4A3A-89A4-24960A487933}"/>
    <cellStyle name="Comma 7 5 6 2 4 2" xfId="23655" xr:uid="{F3694625-A222-475B-AE2E-A582D07B06EC}"/>
    <cellStyle name="Comma 7 5 6 2 5" xfId="15773" xr:uid="{39DA99B2-8830-4084-BF2B-53A5D676FB4F}"/>
    <cellStyle name="Comma 7 5 6 2 6" xfId="5233" xr:uid="{1AF71608-6A06-4F84-8658-2234051ACC25}"/>
    <cellStyle name="Comma 7 5 6 3" xfId="2502" xr:uid="{00000000-0005-0000-0000-0000350A0000}"/>
    <cellStyle name="Comma 7 5 6 3 2" xfId="7867" xr:uid="{3A5BCAC5-EA2E-43C5-82CB-D687D02FB8D9}"/>
    <cellStyle name="Comma 7 5 6 3 2 2" xfId="18401" xr:uid="{69B17911-BDC5-492B-BDD2-75839A242FBE}"/>
    <cellStyle name="Comma 7 5 6 3 3" xfId="10495" xr:uid="{9769E5EF-62D9-48D0-9257-AEBEC60A4CEB}"/>
    <cellStyle name="Comma 7 5 6 3 3 2" xfId="21029" xr:uid="{4C959238-27FE-4E24-8D7E-0D68219533AC}"/>
    <cellStyle name="Comma 7 5 6 3 4" xfId="13122" xr:uid="{29892187-3506-4A5E-8570-74F309BD2F80}"/>
    <cellStyle name="Comma 7 5 6 3 4 2" xfId="23656" xr:uid="{493D2069-09B7-436C-9B28-CBEABC62BD26}"/>
    <cellStyle name="Comma 7 5 6 3 5" xfId="15774" xr:uid="{E15FCC2C-516E-4DAC-ACAB-004A04260AE4}"/>
    <cellStyle name="Comma 7 5 6 3 6" xfId="5234" xr:uid="{1334B7B4-9027-4D97-9F99-84F91B63DB1A}"/>
    <cellStyle name="Comma 7 5 6 4" xfId="7865" xr:uid="{7FB69C55-02F0-417A-93B8-EF66974D73CD}"/>
    <cellStyle name="Comma 7 5 6 4 2" xfId="18399" xr:uid="{2DBC766F-A359-497D-873C-72617758C834}"/>
    <cellStyle name="Comma 7 5 6 5" xfId="10493" xr:uid="{1C64B1EE-B43B-417E-9226-D8D0488C5EEA}"/>
    <cellStyle name="Comma 7 5 6 5 2" xfId="21027" xr:uid="{3C1AED3D-1B3C-4192-AD0D-9AE1DD2AC1CD}"/>
    <cellStyle name="Comma 7 5 6 6" xfId="13120" xr:uid="{E514F341-FE5D-4F2E-941F-F3E86BEB692D}"/>
    <cellStyle name="Comma 7 5 6 6 2" xfId="23654" xr:uid="{3A3FC8FD-00B6-4273-8B57-EEADF5959B48}"/>
    <cellStyle name="Comma 7 5 6 7" xfId="15772" xr:uid="{31DFCEC0-ED2A-4C67-A556-2509F3F8DE14}"/>
    <cellStyle name="Comma 7 5 6 8" xfId="5232" xr:uid="{BE74EA47-29FA-47C8-9451-C8D97D8B9322}"/>
    <cellStyle name="Comma 7 5 7" xfId="2503" xr:uid="{00000000-0005-0000-0000-0000360A0000}"/>
    <cellStyle name="Comma 7 5 7 2" xfId="2504" xr:uid="{00000000-0005-0000-0000-0000370A0000}"/>
    <cellStyle name="Comma 7 5 7 2 2" xfId="7869" xr:uid="{5F385FF7-58EB-4A77-8A8F-18A365AE966C}"/>
    <cellStyle name="Comma 7 5 7 2 2 2" xfId="18403" xr:uid="{340A160F-FB70-4EA6-AD52-8F79F7BFC732}"/>
    <cellStyle name="Comma 7 5 7 2 3" xfId="10497" xr:uid="{F7D9110E-D1ED-44F3-96D6-69D3B0B8D80B}"/>
    <cellStyle name="Comma 7 5 7 2 3 2" xfId="21031" xr:uid="{15FBB5DD-E602-4E22-8B00-138EC6142080}"/>
    <cellStyle name="Comma 7 5 7 2 4" xfId="13124" xr:uid="{F2B3B34E-8365-4B95-8222-4FB3073CD1D8}"/>
    <cellStyle name="Comma 7 5 7 2 4 2" xfId="23658" xr:uid="{88FA5F07-F4FA-469B-B353-2E4C233A980B}"/>
    <cellStyle name="Comma 7 5 7 2 5" xfId="15776" xr:uid="{2CEE7715-6781-4F24-B295-4061E2E13F88}"/>
    <cellStyle name="Comma 7 5 7 2 6" xfId="5236" xr:uid="{05013839-42AF-451C-8FC2-1EAF6A3EACB6}"/>
    <cellStyle name="Comma 7 5 7 3" xfId="7868" xr:uid="{C5866D2A-4E49-4835-80FF-0EA25353AFBB}"/>
    <cellStyle name="Comma 7 5 7 3 2" xfId="18402" xr:uid="{36189605-FC4E-4552-BFF2-448CA223ED0D}"/>
    <cellStyle name="Comma 7 5 7 4" xfId="10496" xr:uid="{C4CBC87B-DDA3-4FE3-A9ED-E14C3B78D04E}"/>
    <cellStyle name="Comma 7 5 7 4 2" xfId="21030" xr:uid="{CB2974F6-E284-49E7-BB21-B5540E6F77F6}"/>
    <cellStyle name="Comma 7 5 7 5" xfId="13123" xr:uid="{B4179C8D-A864-4379-A99E-209C5BDAE7C6}"/>
    <cellStyle name="Comma 7 5 7 5 2" xfId="23657" xr:uid="{0247D3D5-0C09-45E4-A94D-3B2666C2B2E7}"/>
    <cellStyle name="Comma 7 5 7 6" xfId="15775" xr:uid="{EC61545B-61D7-4249-ABCA-9613CEDC0015}"/>
    <cellStyle name="Comma 7 5 7 7" xfId="5235" xr:uid="{FF6987C6-260F-40F9-8111-06974F3FDF13}"/>
    <cellStyle name="Comma 7 5 8" xfId="2505" xr:uid="{00000000-0005-0000-0000-0000380A0000}"/>
    <cellStyle name="Comma 7 5 8 2" xfId="7870" xr:uid="{2FA68DE1-23F5-4D1F-BA6E-D625941F6972}"/>
    <cellStyle name="Comma 7 5 8 2 2" xfId="18404" xr:uid="{BE30EB5D-ED85-4579-83B9-FC31A32B5FC1}"/>
    <cellStyle name="Comma 7 5 8 3" xfId="10498" xr:uid="{96BD1106-CE28-469F-B439-9A581C551731}"/>
    <cellStyle name="Comma 7 5 8 3 2" xfId="21032" xr:uid="{555CC3D4-6B6D-482A-B9CD-86052C2D8D84}"/>
    <cellStyle name="Comma 7 5 8 4" xfId="13125" xr:uid="{59AEF3F0-57C4-4EEA-82E0-AF554F780455}"/>
    <cellStyle name="Comma 7 5 8 4 2" xfId="23659" xr:uid="{86C87012-0D8A-4D9D-BEA0-DD8EC529BC6C}"/>
    <cellStyle name="Comma 7 5 8 5" xfId="15777" xr:uid="{3332A7AA-1326-45A7-8C5F-C16B62574700}"/>
    <cellStyle name="Comma 7 5 8 6" xfId="5237" xr:uid="{E6E78C97-D8CB-4B1B-B0C4-36E28F010B97}"/>
    <cellStyle name="Comma 7 5 9" xfId="2506" xr:uid="{00000000-0005-0000-0000-0000390A0000}"/>
    <cellStyle name="Comma 7 5 9 2" xfId="7871" xr:uid="{89077572-CF68-4D25-8C5C-E635318B48BA}"/>
    <cellStyle name="Comma 7 5 9 2 2" xfId="18405" xr:uid="{893CC000-BB01-43D7-A703-4EB55BD88721}"/>
    <cellStyle name="Comma 7 5 9 3" xfId="10499" xr:uid="{F8C96CF5-A97E-48E2-BBF5-A8362AADACC0}"/>
    <cellStyle name="Comma 7 5 9 3 2" xfId="21033" xr:uid="{BBC001D0-4733-4AAD-8F88-6E81094419A3}"/>
    <cellStyle name="Comma 7 5 9 4" xfId="13126" xr:uid="{835C7345-9863-438E-BDDB-D79878FCB580}"/>
    <cellStyle name="Comma 7 5 9 4 2" xfId="23660" xr:uid="{936EF9CC-2E3A-46A7-922F-D81AC4A6E72B}"/>
    <cellStyle name="Comma 7 5 9 5" xfId="15778" xr:uid="{8B3F05BB-2FB8-4092-8B27-285D4304CA6B}"/>
    <cellStyle name="Comma 7 5 9 6" xfId="5238" xr:uid="{8E1A932C-9A9A-43E3-AD14-99924576D310}"/>
    <cellStyle name="Comma 7 6" xfId="2507" xr:uid="{00000000-0005-0000-0000-00003A0A0000}"/>
    <cellStyle name="Comma 7 6 2" xfId="2508" xr:uid="{00000000-0005-0000-0000-00003B0A0000}"/>
    <cellStyle name="Comma 7 6 2 2" xfId="2509" xr:uid="{00000000-0005-0000-0000-00003C0A0000}"/>
    <cellStyle name="Comma 7 6 2 2 2" xfId="7874" xr:uid="{45C1DF84-0BA4-4AD6-BF85-CE8B65B2A4A4}"/>
    <cellStyle name="Comma 7 6 2 2 2 2" xfId="18408" xr:uid="{8E3EFE66-02C6-4A92-9068-EB3B1471EF50}"/>
    <cellStyle name="Comma 7 6 2 2 3" xfId="10502" xr:uid="{9E5E8E19-27FA-4E18-8814-5F02A843D943}"/>
    <cellStyle name="Comma 7 6 2 2 3 2" xfId="21036" xr:uid="{243239BD-61C2-44FC-AC8F-B685635C50C2}"/>
    <cellStyle name="Comma 7 6 2 2 4" xfId="13129" xr:uid="{AAFEC717-E0EB-4E6D-B308-AFE0DE266D7C}"/>
    <cellStyle name="Comma 7 6 2 2 4 2" xfId="23663" xr:uid="{C5300ECD-8780-43A5-BABE-CDABC0FA2B3A}"/>
    <cellStyle name="Comma 7 6 2 2 5" xfId="15781" xr:uid="{328572F2-2E15-4A7D-BEB2-5DE3394E4ECB}"/>
    <cellStyle name="Comma 7 6 2 2 6" xfId="5241" xr:uid="{BE544B54-D826-45A9-9EDD-5F51529C7D53}"/>
    <cellStyle name="Comma 7 6 2 3" xfId="7873" xr:uid="{43FAFE8B-C9B8-4198-BD84-604F9FC3B3F7}"/>
    <cellStyle name="Comma 7 6 2 3 2" xfId="18407" xr:uid="{ECE1628F-A455-4F6F-9703-7C4AC8876DEA}"/>
    <cellStyle name="Comma 7 6 2 4" xfId="10501" xr:uid="{C177D3D3-EF87-40A3-BA2F-C07412581D3A}"/>
    <cellStyle name="Comma 7 6 2 4 2" xfId="21035" xr:uid="{331AB432-881C-4837-9BCF-142971EB26FC}"/>
    <cellStyle name="Comma 7 6 2 5" xfId="13128" xr:uid="{451EEC86-4C00-41DF-8B5B-03AEAD6E3FB4}"/>
    <cellStyle name="Comma 7 6 2 5 2" xfId="23662" xr:uid="{69B47DF0-D289-4EC5-8262-B832BA16A7DE}"/>
    <cellStyle name="Comma 7 6 2 6" xfId="15780" xr:uid="{62F620D9-AEFA-4223-AB7B-9C8A08F13B7A}"/>
    <cellStyle name="Comma 7 6 2 7" xfId="5240" xr:uid="{9B339CC1-FBAC-4C72-9CD5-5BDD3E469626}"/>
    <cellStyle name="Comma 7 6 3" xfId="2510" xr:uid="{00000000-0005-0000-0000-00003D0A0000}"/>
    <cellStyle name="Comma 7 6 3 2" xfId="7875" xr:uid="{68E84177-D449-4FCC-9F27-776A34A58581}"/>
    <cellStyle name="Comma 7 6 3 2 2" xfId="18409" xr:uid="{B2AEF2BE-C8F7-43D8-B158-7F1A544B7DFB}"/>
    <cellStyle name="Comma 7 6 3 3" xfId="10503" xr:uid="{3020F36A-1712-4C11-A590-DF86BAB08171}"/>
    <cellStyle name="Comma 7 6 3 3 2" xfId="21037" xr:uid="{8293C767-0309-4311-9642-B7948F71F1BE}"/>
    <cellStyle name="Comma 7 6 3 4" xfId="13130" xr:uid="{8E8EBD5D-D2FB-47AB-A4FA-33246C9CD203}"/>
    <cellStyle name="Comma 7 6 3 4 2" xfId="23664" xr:uid="{91F51A70-7E2F-4BD5-96A6-7337A53D9F69}"/>
    <cellStyle name="Comma 7 6 3 5" xfId="15782" xr:uid="{BDA6A276-D23C-4163-B6A1-B6137618A4B6}"/>
    <cellStyle name="Comma 7 6 3 6" xfId="5242" xr:uid="{35A3253E-FEAE-4D2F-9F07-B21FFEF2E389}"/>
    <cellStyle name="Comma 7 6 4" xfId="2511" xr:uid="{00000000-0005-0000-0000-00003E0A0000}"/>
    <cellStyle name="Comma 7 6 4 2" xfId="7876" xr:uid="{A495D59A-3CC6-47AA-91F0-DDCC4EFF720E}"/>
    <cellStyle name="Comma 7 6 4 2 2" xfId="18410" xr:uid="{6954A063-75F9-4F25-8122-AAA49CC4149A}"/>
    <cellStyle name="Comma 7 6 4 3" xfId="10504" xr:uid="{FEB44C18-FB42-40DF-9460-34ECDBE672FB}"/>
    <cellStyle name="Comma 7 6 4 3 2" xfId="21038" xr:uid="{93193BBB-9BCC-4587-A7FA-D34D3FFBD46F}"/>
    <cellStyle name="Comma 7 6 4 4" xfId="13131" xr:uid="{B934C5F9-07A5-49AF-ABB8-47CE45D36C0B}"/>
    <cellStyle name="Comma 7 6 4 4 2" xfId="23665" xr:uid="{2438258A-5704-45E5-92DE-D7E8713BCE1A}"/>
    <cellStyle name="Comma 7 6 4 5" xfId="15783" xr:uid="{CD40FBD1-9026-4732-A4AE-3DEBCD69C126}"/>
    <cellStyle name="Comma 7 6 4 6" xfId="5243" xr:uid="{996BACA8-CACD-4DE0-8ADA-5EE7587A1CF0}"/>
    <cellStyle name="Comma 7 6 5" xfId="7872" xr:uid="{237ED109-1503-498F-83B0-E21162BC9E35}"/>
    <cellStyle name="Comma 7 6 5 2" xfId="18406" xr:uid="{42CFB6E0-F0CD-4A4F-9DE0-144C2F2BDB9F}"/>
    <cellStyle name="Comma 7 6 6" xfId="10500" xr:uid="{6492E818-C36A-4B59-B9EE-0086B2F29D91}"/>
    <cellStyle name="Comma 7 6 6 2" xfId="21034" xr:uid="{C21B69BD-B1E2-4250-B7CE-67631545C487}"/>
    <cellStyle name="Comma 7 6 7" xfId="13127" xr:uid="{037B5B9C-9D30-4053-A68F-721EB420B8F2}"/>
    <cellStyle name="Comma 7 6 7 2" xfId="23661" xr:uid="{5CAEC32A-F9F1-4A50-A7FC-A16F28623369}"/>
    <cellStyle name="Comma 7 6 8" xfId="15779" xr:uid="{BB21D3FF-E820-4A1E-9BBB-1E3D555AEBA9}"/>
    <cellStyle name="Comma 7 6 9" xfId="5239" xr:uid="{7659F48F-9E46-4131-8B41-A76C724C6423}"/>
    <cellStyle name="Comma 7 7" xfId="2512" xr:uid="{00000000-0005-0000-0000-00003F0A0000}"/>
    <cellStyle name="Comma 7 7 2" xfId="2513" xr:uid="{00000000-0005-0000-0000-0000400A0000}"/>
    <cellStyle name="Comma 7 7 2 2" xfId="2514" xr:uid="{00000000-0005-0000-0000-0000410A0000}"/>
    <cellStyle name="Comma 7 7 2 2 2" xfId="7879" xr:uid="{D17DD702-D910-4E90-90A1-40F526E8A7A6}"/>
    <cellStyle name="Comma 7 7 2 2 2 2" xfId="18413" xr:uid="{634ECEC7-DD36-427F-9588-7B0C2ED3F521}"/>
    <cellStyle name="Comma 7 7 2 2 3" xfId="10507" xr:uid="{54BC3865-FE86-46B1-8B6C-DFC35860A086}"/>
    <cellStyle name="Comma 7 7 2 2 3 2" xfId="21041" xr:uid="{63832FE6-BB37-46CB-BAF3-B2A7D26592A0}"/>
    <cellStyle name="Comma 7 7 2 2 4" xfId="13134" xr:uid="{FA3959DC-8A91-447E-90E6-4A85135E0EF1}"/>
    <cellStyle name="Comma 7 7 2 2 4 2" xfId="23668" xr:uid="{FD897D35-A257-493F-8E74-F22BE56701E2}"/>
    <cellStyle name="Comma 7 7 2 2 5" xfId="15786" xr:uid="{EFA91F35-ABC6-4A6A-BD6D-477E4A8FB1CE}"/>
    <cellStyle name="Comma 7 7 2 2 6" xfId="5246" xr:uid="{750AEEBB-3FC6-4093-95EA-F9470EE9A802}"/>
    <cellStyle name="Comma 7 7 2 3" xfId="7878" xr:uid="{8D7C198D-2A3D-4BB8-8C7C-E3E600165911}"/>
    <cellStyle name="Comma 7 7 2 3 2" xfId="18412" xr:uid="{D5C1E2EB-4525-487B-866A-237883CC7B5A}"/>
    <cellStyle name="Comma 7 7 2 4" xfId="10506" xr:uid="{12290168-D7F9-44D1-93C2-11894F9F19E5}"/>
    <cellStyle name="Comma 7 7 2 4 2" xfId="21040" xr:uid="{7E6BCD68-86CE-4438-A1D2-C58BB02E417D}"/>
    <cellStyle name="Comma 7 7 2 5" xfId="13133" xr:uid="{D208C0F8-9D06-4A23-BA94-64547A51D13D}"/>
    <cellStyle name="Comma 7 7 2 5 2" xfId="23667" xr:uid="{65E343F1-F289-4F53-AC81-AC10D93FBA7D}"/>
    <cellStyle name="Comma 7 7 2 6" xfId="15785" xr:uid="{238E2999-0E23-4841-8B2B-872D10122FAD}"/>
    <cellStyle name="Comma 7 7 2 7" xfId="5245" xr:uid="{5F8BC1AF-5E0C-4844-A76C-CE6486DBCA86}"/>
    <cellStyle name="Comma 7 7 3" xfId="2515" xr:uid="{00000000-0005-0000-0000-0000420A0000}"/>
    <cellStyle name="Comma 7 7 3 2" xfId="7880" xr:uid="{F7477D31-FA71-43DB-86B9-1C9313C24C97}"/>
    <cellStyle name="Comma 7 7 3 2 2" xfId="18414" xr:uid="{D0AF1300-6639-431B-A2E7-D0A5E0EBE6C5}"/>
    <cellStyle name="Comma 7 7 3 3" xfId="10508" xr:uid="{8058365A-0524-4C1B-B499-79A21C46BF40}"/>
    <cellStyle name="Comma 7 7 3 3 2" xfId="21042" xr:uid="{A919F2C5-3827-4EC7-BF12-3689E3B6FA3B}"/>
    <cellStyle name="Comma 7 7 3 4" xfId="13135" xr:uid="{C8172FCD-5CD5-4953-8688-2C99CDE8E3D4}"/>
    <cellStyle name="Comma 7 7 3 4 2" xfId="23669" xr:uid="{37724D49-75D5-4C30-B330-5A2DAA633E51}"/>
    <cellStyle name="Comma 7 7 3 5" xfId="15787" xr:uid="{79C20FB2-ACCC-45A9-9B20-FE541505BAFB}"/>
    <cellStyle name="Comma 7 7 3 6" xfId="5247" xr:uid="{FD35BD79-6785-443A-AC02-37C76413C6BB}"/>
    <cellStyle name="Comma 7 7 4" xfId="2516" xr:uid="{00000000-0005-0000-0000-0000430A0000}"/>
    <cellStyle name="Comma 7 7 4 2" xfId="7881" xr:uid="{5C8DD2E9-C3BE-4BCC-9A66-A6725638144C}"/>
    <cellStyle name="Comma 7 7 4 2 2" xfId="18415" xr:uid="{3C51A4AC-F6B8-4152-B8F0-80DEFEC44583}"/>
    <cellStyle name="Comma 7 7 4 3" xfId="10509" xr:uid="{E9512A19-5CC2-47A0-9DB6-6C979C700608}"/>
    <cellStyle name="Comma 7 7 4 3 2" xfId="21043" xr:uid="{A83F252E-EDE7-4495-B681-84B83C1C183F}"/>
    <cellStyle name="Comma 7 7 4 4" xfId="13136" xr:uid="{54F230FC-12BC-4FDB-9B9F-41D212BA88A0}"/>
    <cellStyle name="Comma 7 7 4 4 2" xfId="23670" xr:uid="{9B73260E-50E1-42B9-934A-7B454AF8BC52}"/>
    <cellStyle name="Comma 7 7 4 5" xfId="15788" xr:uid="{E2A111C6-5071-4E45-8283-441A5F537B6E}"/>
    <cellStyle name="Comma 7 7 4 6" xfId="5248" xr:uid="{8045666C-8494-463A-B488-D7670C5D043A}"/>
    <cellStyle name="Comma 7 7 5" xfId="7877" xr:uid="{A89D2516-CAF2-4849-95BE-309AC988A061}"/>
    <cellStyle name="Comma 7 7 5 2" xfId="18411" xr:uid="{B3537B2C-97A2-41FB-9B07-965D4DA2086C}"/>
    <cellStyle name="Comma 7 7 6" xfId="10505" xr:uid="{55E0F6AE-B0C5-4793-B854-84A66022B862}"/>
    <cellStyle name="Comma 7 7 6 2" xfId="21039" xr:uid="{A53C3466-9554-49E9-AD0B-281BFC68B2C1}"/>
    <cellStyle name="Comma 7 7 7" xfId="13132" xr:uid="{D5FB3A73-1E41-4959-9FCA-D2C24899799A}"/>
    <cellStyle name="Comma 7 7 7 2" xfId="23666" xr:uid="{B11C0F01-2EF7-457B-8F02-5082764D4CD9}"/>
    <cellStyle name="Comma 7 7 8" xfId="15784" xr:uid="{9794C114-3ABB-4CB3-97EC-60BA1776BD83}"/>
    <cellStyle name="Comma 7 7 9" xfId="5244" xr:uid="{8666F4F9-20B9-41F3-AD02-04B6AFD80A79}"/>
    <cellStyle name="Comma 7 8" xfId="2517" xr:uid="{00000000-0005-0000-0000-0000440A0000}"/>
    <cellStyle name="Comma 7 8 2" xfId="2518" xr:uid="{00000000-0005-0000-0000-0000450A0000}"/>
    <cellStyle name="Comma 7 8 2 2" xfId="2519" xr:uid="{00000000-0005-0000-0000-0000460A0000}"/>
    <cellStyle name="Comma 7 8 2 2 2" xfId="7884" xr:uid="{928056F0-531B-4790-86B2-14184C806266}"/>
    <cellStyle name="Comma 7 8 2 2 2 2" xfId="18418" xr:uid="{49AA930E-2D41-4139-9AE3-F5248218837F}"/>
    <cellStyle name="Comma 7 8 2 2 3" xfId="10512" xr:uid="{0CB06C1E-5AD3-4C87-89AA-A703CFDC1178}"/>
    <cellStyle name="Comma 7 8 2 2 3 2" xfId="21046" xr:uid="{4433D2C0-7D86-4FEC-9A33-F01D9A178FE6}"/>
    <cellStyle name="Comma 7 8 2 2 4" xfId="13139" xr:uid="{BDAEA45F-FB3A-4F1D-8149-8F4CA0CD0B54}"/>
    <cellStyle name="Comma 7 8 2 2 4 2" xfId="23673" xr:uid="{87CE9459-324B-4FA9-AD0E-1212B150DF68}"/>
    <cellStyle name="Comma 7 8 2 2 5" xfId="15791" xr:uid="{D6EA4273-A1D6-4C0C-A77B-574BD7CE14BA}"/>
    <cellStyle name="Comma 7 8 2 2 6" xfId="5251" xr:uid="{D4B3E118-BF37-4DCF-985C-7E3282B031AD}"/>
    <cellStyle name="Comma 7 8 2 3" xfId="7883" xr:uid="{2DFC1BEF-8822-455A-B552-C4EF52AE9947}"/>
    <cellStyle name="Comma 7 8 2 3 2" xfId="18417" xr:uid="{7FF8A60F-BD53-4628-9F6D-99A7578E40A7}"/>
    <cellStyle name="Comma 7 8 2 4" xfId="10511" xr:uid="{3213F27F-FFDE-4782-9CBB-EB480024E285}"/>
    <cellStyle name="Comma 7 8 2 4 2" xfId="21045" xr:uid="{FA941EB5-AC02-43AD-B565-F10372DEDD46}"/>
    <cellStyle name="Comma 7 8 2 5" xfId="13138" xr:uid="{DC6AB60D-B6C4-48D0-A03C-546F9E2395C1}"/>
    <cellStyle name="Comma 7 8 2 5 2" xfId="23672" xr:uid="{B0FD123C-CB9B-44AA-871B-3A165357B024}"/>
    <cellStyle name="Comma 7 8 2 6" xfId="15790" xr:uid="{6E2E5A33-C278-448B-BCD5-67C709B726B9}"/>
    <cellStyle name="Comma 7 8 2 7" xfId="5250" xr:uid="{8D3AC221-675A-47A7-8757-41C73FD108DD}"/>
    <cellStyle name="Comma 7 8 3" xfId="2520" xr:uid="{00000000-0005-0000-0000-0000470A0000}"/>
    <cellStyle name="Comma 7 8 3 2" xfId="7885" xr:uid="{20D5E741-1677-41ED-B417-C7DA32D707BD}"/>
    <cellStyle name="Comma 7 8 3 2 2" xfId="18419" xr:uid="{69ECBF2C-F401-497A-9124-E54206534FE1}"/>
    <cellStyle name="Comma 7 8 3 3" xfId="10513" xr:uid="{44DF18FE-205B-4147-9004-DD32EDA6A5E4}"/>
    <cellStyle name="Comma 7 8 3 3 2" xfId="21047" xr:uid="{88535188-72CD-43AE-9B6C-43B544B1D67F}"/>
    <cellStyle name="Comma 7 8 3 4" xfId="13140" xr:uid="{320DCACD-3E52-4C0E-9E86-9A408B7DFBDA}"/>
    <cellStyle name="Comma 7 8 3 4 2" xfId="23674" xr:uid="{04B3160D-40CE-40D4-A7E5-8BFCAF8F6D19}"/>
    <cellStyle name="Comma 7 8 3 5" xfId="15792" xr:uid="{CA7D9E0B-E0E7-4505-909D-77162043E593}"/>
    <cellStyle name="Comma 7 8 3 6" xfId="5252" xr:uid="{E22923B9-05EE-4253-8CAB-CDFE35361D48}"/>
    <cellStyle name="Comma 7 8 4" xfId="2521" xr:uid="{00000000-0005-0000-0000-0000480A0000}"/>
    <cellStyle name="Comma 7 8 4 2" xfId="7886" xr:uid="{A665FA78-C555-4C99-B3D7-14E9A70463B2}"/>
    <cellStyle name="Comma 7 8 4 2 2" xfId="18420" xr:uid="{4D01FEEE-0DD0-4C88-B9F9-61FEF932087D}"/>
    <cellStyle name="Comma 7 8 4 3" xfId="10514" xr:uid="{C64DE943-F26D-49A3-827A-A5681EFC24FD}"/>
    <cellStyle name="Comma 7 8 4 3 2" xfId="21048" xr:uid="{3FD086A1-0D45-4221-BAF3-B365EA0513DB}"/>
    <cellStyle name="Comma 7 8 4 4" xfId="13141" xr:uid="{00024294-5F7A-4BE9-A184-B96E8E339D38}"/>
    <cellStyle name="Comma 7 8 4 4 2" xfId="23675" xr:uid="{E70DA432-6AD0-4C00-8FE5-50440C52887A}"/>
    <cellStyle name="Comma 7 8 4 5" xfId="15793" xr:uid="{6F92EBDF-8B16-4786-A340-FC6AAAEAA911}"/>
    <cellStyle name="Comma 7 8 4 6" xfId="5253" xr:uid="{55890E45-DC69-495B-964F-6265C6E2A863}"/>
    <cellStyle name="Comma 7 8 5" xfId="7882" xr:uid="{6C0F2B55-51C6-4618-88D1-A1B8DBE6B649}"/>
    <cellStyle name="Comma 7 8 5 2" xfId="18416" xr:uid="{641F227A-9D32-4916-9D99-8680465514D2}"/>
    <cellStyle name="Comma 7 8 6" xfId="10510" xr:uid="{14EE050E-A4AB-4736-A5DF-22A18FBF1DC1}"/>
    <cellStyle name="Comma 7 8 6 2" xfId="21044" xr:uid="{DC16AFD4-E320-4A44-9EE0-FA101F2AB02D}"/>
    <cellStyle name="Comma 7 8 7" xfId="13137" xr:uid="{B19F5A3B-0616-4308-972E-6835D9371897}"/>
    <cellStyle name="Comma 7 8 7 2" xfId="23671" xr:uid="{357ACEEA-9F4A-4DDF-94DB-19A133E96E75}"/>
    <cellStyle name="Comma 7 8 8" xfId="15789" xr:uid="{796076EC-AB4A-4884-8A0F-935A12565E94}"/>
    <cellStyle name="Comma 7 8 9" xfId="5249" xr:uid="{8D613C99-8975-46A6-BD7C-7D226CD7DCB7}"/>
    <cellStyle name="Comma 7 9" xfId="2522" xr:uid="{00000000-0005-0000-0000-0000490A0000}"/>
    <cellStyle name="Comma 7 9 2" xfId="2523" xr:uid="{00000000-0005-0000-0000-00004A0A0000}"/>
    <cellStyle name="Comma 7 9 2 2" xfId="2524" xr:uid="{00000000-0005-0000-0000-00004B0A0000}"/>
    <cellStyle name="Comma 7 9 2 2 2" xfId="7889" xr:uid="{488622FD-257F-4129-B81D-06BF45DA3646}"/>
    <cellStyle name="Comma 7 9 2 2 2 2" xfId="18423" xr:uid="{E6F511A5-E36C-44DE-8537-0896025B1184}"/>
    <cellStyle name="Comma 7 9 2 2 3" xfId="10517" xr:uid="{4FE29513-BA09-4683-9E61-88C0692CC0B2}"/>
    <cellStyle name="Comma 7 9 2 2 3 2" xfId="21051" xr:uid="{78A10598-CEED-455C-BCD0-08E4B479A465}"/>
    <cellStyle name="Comma 7 9 2 2 4" xfId="13144" xr:uid="{179E7798-266A-46F8-B861-58487BA3B95F}"/>
    <cellStyle name="Comma 7 9 2 2 4 2" xfId="23678" xr:uid="{C13DF9C7-E641-4114-B0A1-C637ABE8A837}"/>
    <cellStyle name="Comma 7 9 2 2 5" xfId="15796" xr:uid="{A49EB746-A74C-4A3E-874D-DCFF18E69F89}"/>
    <cellStyle name="Comma 7 9 2 2 6" xfId="5256" xr:uid="{8CA55BDE-6E88-456D-BB22-260E8619C7AB}"/>
    <cellStyle name="Comma 7 9 2 3" xfId="7888" xr:uid="{EBAD9A2F-D5AE-47A1-A779-2049321C0C88}"/>
    <cellStyle name="Comma 7 9 2 3 2" xfId="18422" xr:uid="{40C9C8DE-972A-4D7E-8F5A-4A0CA5DF5EDE}"/>
    <cellStyle name="Comma 7 9 2 4" xfId="10516" xr:uid="{890D8243-76DD-4B07-8E10-AAD6BD8A41ED}"/>
    <cellStyle name="Comma 7 9 2 4 2" xfId="21050" xr:uid="{DD0BFB32-23CD-4744-B5EA-C7404D190D70}"/>
    <cellStyle name="Comma 7 9 2 5" xfId="13143" xr:uid="{74F2D0DE-1381-4A40-867E-FA1D419E9B57}"/>
    <cellStyle name="Comma 7 9 2 5 2" xfId="23677" xr:uid="{53A968F2-7C8B-4851-ABF9-518382E59A29}"/>
    <cellStyle name="Comma 7 9 2 6" xfId="15795" xr:uid="{1D85837A-0D0F-42B2-A58F-D827617D5CD2}"/>
    <cellStyle name="Comma 7 9 2 7" xfId="5255" xr:uid="{9BD8ABAA-0C2E-4623-980B-4E8996049BB0}"/>
    <cellStyle name="Comma 7 9 3" xfId="2525" xr:uid="{00000000-0005-0000-0000-00004C0A0000}"/>
    <cellStyle name="Comma 7 9 3 2" xfId="7890" xr:uid="{7089D5C5-1894-42B4-A098-34E256A126D7}"/>
    <cellStyle name="Comma 7 9 3 2 2" xfId="18424" xr:uid="{D5A340BA-533E-4E9C-9BA3-0349740EDACD}"/>
    <cellStyle name="Comma 7 9 3 3" xfId="10518" xr:uid="{95ED32E7-65CE-4062-998E-F8FA4C7755FF}"/>
    <cellStyle name="Comma 7 9 3 3 2" xfId="21052" xr:uid="{9E4F3B62-9186-41D9-B8E4-6368C820F4EA}"/>
    <cellStyle name="Comma 7 9 3 4" xfId="13145" xr:uid="{5BC136A3-A347-40F0-A240-0F38852D7136}"/>
    <cellStyle name="Comma 7 9 3 4 2" xfId="23679" xr:uid="{1CE96CED-72DA-41A4-B519-40073324F4F1}"/>
    <cellStyle name="Comma 7 9 3 5" xfId="15797" xr:uid="{7428A448-D576-4A71-9B3C-790660CA31A6}"/>
    <cellStyle name="Comma 7 9 3 6" xfId="5257" xr:uid="{AA3862B0-2256-453C-B3F4-F596066BDBCB}"/>
    <cellStyle name="Comma 7 9 4" xfId="2526" xr:uid="{00000000-0005-0000-0000-00004D0A0000}"/>
    <cellStyle name="Comma 7 9 4 2" xfId="7891" xr:uid="{9FE362BF-2D5F-42B4-A468-C926CEA26016}"/>
    <cellStyle name="Comma 7 9 4 2 2" xfId="18425" xr:uid="{1D389860-8C32-4AF4-83D4-33F11CB5AE8D}"/>
    <cellStyle name="Comma 7 9 4 3" xfId="10519" xr:uid="{21EAD8CA-8774-4742-A882-3705A349EE29}"/>
    <cellStyle name="Comma 7 9 4 3 2" xfId="21053" xr:uid="{CA5D1F47-2D23-48A2-8B8A-43D781900CA8}"/>
    <cellStyle name="Comma 7 9 4 4" xfId="13146" xr:uid="{617E5880-5816-4431-A21F-C3A90BED4A8A}"/>
    <cellStyle name="Comma 7 9 4 4 2" xfId="23680" xr:uid="{8D00E1F5-83DF-4ED3-B477-E0084B64AD6C}"/>
    <cellStyle name="Comma 7 9 4 5" xfId="15798" xr:uid="{F6A45C4B-FC9B-4017-A59F-0D48B9154F22}"/>
    <cellStyle name="Comma 7 9 4 6" xfId="5258" xr:uid="{4644BCB0-E692-48F8-B7F6-FC69438B0019}"/>
    <cellStyle name="Comma 7 9 5" xfId="7887" xr:uid="{47744216-6AB8-41F7-ADC9-09693D5D0C54}"/>
    <cellStyle name="Comma 7 9 5 2" xfId="18421" xr:uid="{BD9CF528-59DC-4946-9A9B-0EBA454F5999}"/>
    <cellStyle name="Comma 7 9 6" xfId="10515" xr:uid="{49B56C6C-4690-4D5E-A2F9-6330D102C99F}"/>
    <cellStyle name="Comma 7 9 6 2" xfId="21049" xr:uid="{A1DFC164-EC51-475B-9778-6053135AE953}"/>
    <cellStyle name="Comma 7 9 7" xfId="13142" xr:uid="{AF6D7EE8-62AE-4E01-9261-3F23697B111D}"/>
    <cellStyle name="Comma 7 9 7 2" xfId="23676" xr:uid="{D6940E9C-5051-452E-9143-D522B5E381E9}"/>
    <cellStyle name="Comma 7 9 8" xfId="15794" xr:uid="{EB0D3B83-EEDD-4090-BFF5-CE8D076E30EB}"/>
    <cellStyle name="Comma 7 9 9" xfId="5254" xr:uid="{CB5281D1-43CB-4016-ACCE-7AD1B7E00147}"/>
    <cellStyle name="Comma 8" xfId="2527" xr:uid="{00000000-0005-0000-0000-00004E0A0000}"/>
    <cellStyle name="Comma 8 2" xfId="7892" xr:uid="{7217C441-E186-43BD-8BE2-357E29B50743}"/>
    <cellStyle name="Comma 8 2 2" xfId="18426" xr:uid="{7751CFDA-38A4-4D5A-8597-DC6BF4880B8A}"/>
    <cellStyle name="Comma 8 3" xfId="10520" xr:uid="{81165994-77D1-4273-8EAF-6EF78963375E}"/>
    <cellStyle name="Comma 8 3 2" xfId="21054" xr:uid="{1871DE0E-4C23-4776-B535-77CDC8FA5CCD}"/>
    <cellStyle name="Comma 8 4" xfId="13147" xr:uid="{8A0C9556-A92A-446D-ADBB-2554FEC2FE55}"/>
    <cellStyle name="Comma 8 4 2" xfId="23681" xr:uid="{D2E352D1-89C8-42FB-8BDD-EA426375F2D4}"/>
    <cellStyle name="Comma 8 5" xfId="15799" xr:uid="{E2FCD785-31AB-49CB-842A-569B61B8C89F}"/>
    <cellStyle name="Comma 8 6" xfId="5259" xr:uid="{1B44676D-6C70-4186-A694-69A99D701F0E}"/>
    <cellStyle name="Comma 9" xfId="2559" xr:uid="{00000000-0005-0000-0000-00004F0A0000}"/>
    <cellStyle name="Comma 9 2" xfId="7893" xr:uid="{03B2E33A-66A7-4F59-B77C-681B44275EA7}"/>
    <cellStyle name="Comma 9 2 2" xfId="18427" xr:uid="{313B3504-139B-4FD0-A0C0-A234E54CC89C}"/>
    <cellStyle name="Comma 9 3" xfId="10521" xr:uid="{22802F7A-A8E3-4038-B34A-B155EBA3D686}"/>
    <cellStyle name="Comma 9 3 2" xfId="21055" xr:uid="{CE41A968-BCCF-4A5F-828C-9C97B6984C7E}"/>
    <cellStyle name="Comma 9 4" xfId="13148" xr:uid="{F422D95F-00BC-4922-8816-35E0EDD00FA6}"/>
    <cellStyle name="Comma 9 4 2" xfId="23682" xr:uid="{AD5974A9-C3E2-4E41-B641-B4CC1B9B156E}"/>
    <cellStyle name="Comma 9 5" xfId="15800" xr:uid="{19947CBF-73E6-46FA-AD2D-D555A6F46951}"/>
    <cellStyle name="Comma 9 6" xfId="5260" xr:uid="{D6A0E601-A964-4DD7-83EA-0C7D56DE60E0}"/>
    <cellStyle name="DateLong" xfId="40" xr:uid="{00000000-0005-0000-0000-0000500A0000}"/>
    <cellStyle name="DateLong 2" xfId="13329" xr:uid="{3040411E-C284-4906-834E-F7AF2C65F858}"/>
    <cellStyle name="DateShort" xfId="41" xr:uid="{00000000-0005-0000-0000-0000510A0000}"/>
    <cellStyle name="DateShort 2" xfId="13327" xr:uid="{EAA4719D-2009-4D73-84D2-D777C0D1CD84}"/>
    <cellStyle name="Descriptor text" xfId="44" xr:uid="{00000000-0005-0000-0000-0000520A0000}"/>
    <cellStyle name="Explanatory Text" xfId="2757" builtinId="53" customBuiltin="1"/>
    <cellStyle name="Factor" xfId="29" xr:uid="{00000000-0005-0000-0000-0000530A0000}"/>
    <cellStyle name="Factor 2" xfId="13328" xr:uid="{D4E910E8-3B2A-46A8-871C-665DAE490164}"/>
    <cellStyle name="Factor 3" xfId="23846" xr:uid="{5770858D-6CFC-43F3-97B6-3A1ABE7B4677}"/>
    <cellStyle name="Good" xfId="2747" builtinId="26" customBuiltin="1"/>
    <cellStyle name="headerStyle" xfId="2528" xr:uid="{00000000-0005-0000-0000-0000540A0000}"/>
    <cellStyle name="Heading" xfId="43" xr:uid="{00000000-0005-0000-0000-0000550A0000}"/>
    <cellStyle name="Heading 1" xfId="2743" builtinId="16" customBuiltin="1"/>
    <cellStyle name="Heading 2" xfId="2744" builtinId="17" customBuiltin="1"/>
    <cellStyle name="Heading 3" xfId="2745" builtinId="18" customBuiltin="1"/>
    <cellStyle name="Heading 4" xfId="2746" builtinId="19" customBuiltin="1"/>
    <cellStyle name="Hyperlink 2" xfId="2529" xr:uid="{00000000-0005-0000-0000-0000560A0000}"/>
    <cellStyle name="Hyperlink 2 2" xfId="23855" xr:uid="{CECAA0F7-58AA-40C9-A564-8AB5B56401AF}"/>
    <cellStyle name="Input" xfId="2750" builtinId="20" customBuiltin="1"/>
    <cellStyle name="Linked Cell" xfId="2753" builtinId="24" customBuiltin="1"/>
    <cellStyle name="Neutral" xfId="2749" builtinId="28" customBuiltin="1"/>
    <cellStyle name="NJS" xfId="2530" xr:uid="{00000000-0005-0000-0000-0000570A0000}"/>
    <cellStyle name="Normal" xfId="0" builtinId="0"/>
    <cellStyle name="Normal 10" xfId="2574" xr:uid="{00000000-0005-0000-0000-0000590A0000}"/>
    <cellStyle name="Normal 10 2" xfId="11" xr:uid="{00000000-0005-0000-0000-00005A0A0000}"/>
    <cellStyle name="Normal 10 3" xfId="5267" xr:uid="{00B6B57A-168D-4066-A742-63D23AFAC7B2}"/>
    <cellStyle name="Normal 10 3 2" xfId="13322" xr:uid="{7CBC7309-513E-440E-8845-2846221734C7}"/>
    <cellStyle name="Normal 10 4" xfId="13334" xr:uid="{9E53C275-AAC7-4BB6-8AD8-42EB890D4A2D}"/>
    <cellStyle name="Normal 10 5" xfId="13315" xr:uid="{E462EC47-6CB6-46C2-AC86-42866988D0C8}"/>
    <cellStyle name="Normal 10 6" xfId="2792" xr:uid="{2358F932-1532-420A-BDEF-84E019672552}"/>
    <cellStyle name="Normal 11" xfId="2625" xr:uid="{00000000-0005-0000-0000-00005B0A0000}"/>
    <cellStyle name="Normal 11 2" xfId="13336" xr:uid="{63CF5082-5E92-49CE-8E6E-C4FFB872397B}"/>
    <cellStyle name="Normal 12" xfId="32" xr:uid="{00000000-0005-0000-0000-00005C0A0000}"/>
    <cellStyle name="Normal 12 2" xfId="2797" xr:uid="{256BEAE4-A5A0-450C-9859-A3ED2FD016A0}"/>
    <cellStyle name="Normal 12 3" xfId="2788" xr:uid="{0C69D2F3-F248-41A6-B96E-19A72AE23BCC}"/>
    <cellStyle name="Normal 13" xfId="2562" xr:uid="{00000000-0005-0000-0000-00005D0A0000}"/>
    <cellStyle name="Normal 13 2" xfId="13338" xr:uid="{564C4DFF-7E69-4E82-8659-E4643D3998AA}"/>
    <cellStyle name="Normal 14" xfId="2626" xr:uid="{00000000-0005-0000-0000-00005E0A0000}"/>
    <cellStyle name="Normal 14 2" xfId="13337" xr:uid="{4154D62C-8D88-479D-A0E1-008E0EDB18DB}"/>
    <cellStyle name="Normal 15" xfId="2623" xr:uid="{00000000-0005-0000-0000-00005F0A0000}"/>
    <cellStyle name="Normal 15 2" xfId="13318" xr:uid="{1418D1D6-977F-4D66-86A5-C7ACAEDE88BD}"/>
    <cellStyle name="Normal 16" xfId="2624" xr:uid="{00000000-0005-0000-0000-0000600A0000}"/>
    <cellStyle name="Normal 16 2" xfId="23852" xr:uid="{E2550AF6-CCAC-4356-8D61-6B3D756178E9}"/>
    <cellStyle name="Normal 17" xfId="2565" xr:uid="{00000000-0005-0000-0000-0000610A0000}"/>
    <cellStyle name="Normal 18" xfId="2627" xr:uid="{00000000-0005-0000-0000-0000620A0000}"/>
    <cellStyle name="Normal 19" xfId="160" xr:uid="{00000000-0005-0000-0000-0000630A0000}"/>
    <cellStyle name="Normal 2" xfId="1" xr:uid="{00000000-0005-0000-0000-0000640A0000}"/>
    <cellStyle name="Normal 2 2" xfId="2" xr:uid="{00000000-0005-0000-0000-0000650A0000}"/>
    <cellStyle name="Normal 2 3" xfId="12" xr:uid="{00000000-0005-0000-0000-0000660A0000}"/>
    <cellStyle name="Normal 2 3 2" xfId="36" xr:uid="{00000000-0005-0000-0000-0000670A0000}"/>
    <cellStyle name="Normal 2 3 3" xfId="5424" xr:uid="{0FFD1CB1-7755-4486-8690-19F9DDBD966D}"/>
    <cellStyle name="Normal 2 4" xfId="77" xr:uid="{00000000-0005-0000-0000-0000680A0000}"/>
    <cellStyle name="Normal 2 4 2" xfId="2821" xr:uid="{FD53597B-CD55-4493-B173-830A5A1EF40B}"/>
    <cellStyle name="Normal 2 4 3" xfId="2793" xr:uid="{5F71D612-899A-43C8-AB28-E4E30178C0A9}"/>
    <cellStyle name="Normal 2 5" xfId="13313" xr:uid="{A6CE870F-115A-4209-BC8F-6AD10959F4EB}"/>
    <cellStyle name="Normal 2 6" xfId="2737" xr:uid="{00000000-0005-0000-0000-0000690A0000}"/>
    <cellStyle name="Normal 2 7" xfId="23853" xr:uid="{0827D008-1870-4DF3-A0E8-118D0AE399F5}"/>
    <cellStyle name="Normal 20" xfId="3" xr:uid="{00000000-0005-0000-0000-00006A0A0000}"/>
    <cellStyle name="Normal 21" xfId="23844" xr:uid="{66F3990B-A5D1-443D-93B6-745E220CBB45}"/>
    <cellStyle name="Normal 22" xfId="23850" xr:uid="{AD4D11BD-17CC-4CC0-BD21-A3B4B397662A}"/>
    <cellStyle name="Normal 23" xfId="23851" xr:uid="{0D6627FC-B999-4FB3-988D-472DC552C704}"/>
    <cellStyle name="Normal 24" xfId="22" xr:uid="{00000000-0005-0000-0000-00006B0A0000}"/>
    <cellStyle name="Normal 25" xfId="23847" xr:uid="{A6724A43-5F40-4642-B679-4649772016AC}"/>
    <cellStyle name="Normal 26" xfId="23849" xr:uid="{0E0B1986-D447-472A-9EF8-38AD5428032B}"/>
    <cellStyle name="Normal 27" xfId="23848" xr:uid="{2C5270A6-921E-4E86-8A2B-F5DB3DF061C5}"/>
    <cellStyle name="Normal 3" xfId="6" xr:uid="{00000000-0005-0000-0000-00006C0A0000}"/>
    <cellStyle name="Normal 3 2" xfId="7" xr:uid="{00000000-0005-0000-0000-00006D0A0000}"/>
    <cellStyle name="Normal 3 2 2" xfId="17" xr:uid="{00000000-0005-0000-0000-00006E0A0000}"/>
    <cellStyle name="Normal 3 2 3" xfId="2531" xr:uid="{00000000-0005-0000-0000-00006F0A0000}"/>
    <cellStyle name="Normal 3 3" xfId="31" xr:uid="{00000000-0005-0000-0000-0000700A0000}"/>
    <cellStyle name="Normal 3 3 2" xfId="19" xr:uid="{00000000-0005-0000-0000-0000710A0000}"/>
    <cellStyle name="Normal 3 4" xfId="14" xr:uid="{00000000-0005-0000-0000-0000720A0000}"/>
    <cellStyle name="Normal 3 5" xfId="2794" xr:uid="{E2734930-138C-41AB-84EA-92B424501053}"/>
    <cellStyle name="Normal 3 6" xfId="2783" xr:uid="{728C7B20-8D5A-4590-8F7F-80E112CCD080}"/>
    <cellStyle name="Normal 3 7" xfId="10" xr:uid="{00000000-0005-0000-0000-0000730A0000}"/>
    <cellStyle name="Normal 3 7 2" xfId="2533" xr:uid="{00000000-0005-0000-0000-0000740A0000}"/>
    <cellStyle name="Normal 3 7 3" xfId="2534" xr:uid="{00000000-0005-0000-0000-0000750A0000}"/>
    <cellStyle name="Normal 3 7 4" xfId="2532" xr:uid="{00000000-0005-0000-0000-0000760A0000}"/>
    <cellStyle name="Normal 30" xfId="2740" xr:uid="{00000000-0005-0000-0000-0000770A0000}"/>
    <cellStyle name="Normal 4" xfId="18" xr:uid="{00000000-0005-0000-0000-0000780A0000}"/>
    <cellStyle name="Normal 4 2" xfId="15" xr:uid="{00000000-0005-0000-0000-0000790A0000}"/>
    <cellStyle name="Normal 4 2 2" xfId="13" xr:uid="{00000000-0005-0000-0000-00007A0A0000}"/>
    <cellStyle name="Normal 4 2 3" xfId="2563" xr:uid="{00000000-0005-0000-0000-00007B0A0000}"/>
    <cellStyle name="Normal 4 3" xfId="2566" xr:uid="{00000000-0005-0000-0000-00007C0A0000}"/>
    <cellStyle name="Normal 4 4" xfId="13331" xr:uid="{D06356BA-C55B-41BD-9398-B98B04B2DC4B}"/>
    <cellStyle name="Normal 5" xfId="27" xr:uid="{00000000-0005-0000-0000-00007D0A0000}"/>
    <cellStyle name="Normal 5 2" xfId="2536" xr:uid="{00000000-0005-0000-0000-00007E0A0000}"/>
    <cellStyle name="Normal 5 3" xfId="2537" xr:uid="{00000000-0005-0000-0000-00007F0A0000}"/>
    <cellStyle name="Normal 5 4" xfId="2538" xr:uid="{00000000-0005-0000-0000-0000800A0000}"/>
    <cellStyle name="Normal 5 5" xfId="30" xr:uid="{00000000-0005-0000-0000-0000810A0000}"/>
    <cellStyle name="Normal 5 6" xfId="2535" xr:uid="{00000000-0005-0000-0000-0000820A0000}"/>
    <cellStyle name="Normal 5 7" xfId="13332" xr:uid="{4026FCE0-C52F-4532-8FD8-2230D79F8C08}"/>
    <cellStyle name="Normal 6" xfId="33" xr:uid="{00000000-0005-0000-0000-0000830A0000}"/>
    <cellStyle name="Normal 6 2" xfId="2790" xr:uid="{C0026746-5406-4B1C-8DA4-5E6132E39165}"/>
    <cellStyle name="Normal 6 3" xfId="5423" xr:uid="{368747AA-0221-40FA-8F16-3195B55984F9}"/>
    <cellStyle name="Normal 6 4" xfId="2798" xr:uid="{E9D0E3AE-C16E-47FD-9B25-DA6DDCD0FE16}"/>
    <cellStyle name="Normal 6 5" xfId="2791" xr:uid="{B9F8E7AB-93FB-4973-AF0A-878EDBDB0091}"/>
    <cellStyle name="Normal 7" xfId="34" xr:uid="{00000000-0005-0000-0000-0000840A0000}"/>
    <cellStyle name="Normal 7 2" xfId="23856" xr:uid="{B1211E4D-0775-4B9B-A842-5FF57C76AA00}"/>
    <cellStyle name="Normal 7 2 3" xfId="2739" xr:uid="{00000000-0005-0000-0000-0000850A0000}"/>
    <cellStyle name="Normal 7 5" xfId="5425" xr:uid="{2CADA0F3-D532-4A18-B9AE-24FD1582DA88}"/>
    <cellStyle name="Normal 7 7" xfId="5427" xr:uid="{8AA64024-0DB9-49A6-B4D2-7CF925E8DBBD}"/>
    <cellStyle name="Normal 8" xfId="35" xr:uid="{00000000-0005-0000-0000-0000860A0000}"/>
    <cellStyle name="Normal 8 2" xfId="2570" xr:uid="{00000000-0005-0000-0000-0000870A0000}"/>
    <cellStyle name="Normal 8 3" xfId="161" xr:uid="{00000000-0005-0000-0000-0000880A0000}"/>
    <cellStyle name="Normal 8 4" xfId="13312" xr:uid="{27B71A00-2632-462D-AAA5-E0657CF9FB4C}"/>
    <cellStyle name="Normal 87" xfId="2785" xr:uid="{F4A444AD-1D40-4FAE-BCF9-8200C31D8C89}"/>
    <cellStyle name="Normal 87 2" xfId="13311" xr:uid="{E1D5C3F4-5F91-484C-A121-F3C642025889}"/>
    <cellStyle name="Normal 87 2 2" xfId="13323" xr:uid="{CC619768-5F96-4EC4-A218-8C9002A82ACF}"/>
    <cellStyle name="Normal 87 2 3" xfId="13335" xr:uid="{20AA6F37-D561-4AD2-B959-4FC4D51A4079}"/>
    <cellStyle name="Normal 87 2 4" xfId="13317" xr:uid="{5093ADCE-17F6-4A04-8176-BC9C59921395}"/>
    <cellStyle name="Normal 88" xfId="2789" xr:uid="{4115AB44-B720-4FA9-8600-41A3A9D90F1D}"/>
    <cellStyle name="Normal 88 2" xfId="13321" xr:uid="{C2E83C87-65C6-452B-8E2E-FB25F6DC2503}"/>
    <cellStyle name="Normal 88 3" xfId="13333" xr:uid="{4029AC38-3E9C-4DCE-8763-7E2402C8E76F}"/>
    <cellStyle name="Normal 88 4" xfId="13314" xr:uid="{DEC763C8-3D2D-409D-AB4B-7A3EEBC614E8}"/>
    <cellStyle name="Normal 9" xfId="2558" xr:uid="{00000000-0005-0000-0000-0000890A0000}"/>
    <cellStyle name="Normal 9 2" xfId="13316" xr:uid="{E957F0F2-FEE0-44F0-BFE5-D90D00AF1D83}"/>
    <cellStyle name="Note" xfId="2756" builtinId="10" customBuiltin="1"/>
    <cellStyle name="OfwatAmber" xfId="46" xr:uid="{00000000-0005-0000-0000-00008A0A0000}"/>
    <cellStyle name="OfwatCalculation" xfId="47" xr:uid="{00000000-0005-0000-0000-00008B0A0000}"/>
    <cellStyle name="OfwatCopy" xfId="48" xr:uid="{00000000-0005-0000-0000-00008C0A0000}"/>
    <cellStyle name="OfwatDescTxt" xfId="49" xr:uid="{00000000-0005-0000-0000-00008D0A0000}"/>
    <cellStyle name="OfwatEmphasis" xfId="50" xr:uid="{00000000-0005-0000-0000-00008E0A0000}"/>
    <cellStyle name="OfwatGreen" xfId="51" xr:uid="{00000000-0005-0000-0000-00008F0A0000}"/>
    <cellStyle name="OfwatHeaderTxt" xfId="52" xr:uid="{00000000-0005-0000-0000-0000900A0000}"/>
    <cellStyle name="OfwatInput" xfId="53" xr:uid="{00000000-0005-0000-0000-0000910A0000}"/>
    <cellStyle name="OfwatINVALID" xfId="54" xr:uid="{00000000-0005-0000-0000-0000920A0000}"/>
    <cellStyle name="OfwatNormal" xfId="55" xr:uid="{00000000-0005-0000-0000-0000930A0000}"/>
    <cellStyle name="OfwatRedPurple" xfId="56" xr:uid="{00000000-0005-0000-0000-0000940A0000}"/>
    <cellStyle name="Output" xfId="2751" builtinId="21" customBuiltin="1"/>
    <cellStyle name="Output Amounts" xfId="2539" xr:uid="{00000000-0005-0000-0000-0000950A0000}"/>
    <cellStyle name="Output Column Headings" xfId="2540" xr:uid="{00000000-0005-0000-0000-0000960A0000}"/>
    <cellStyle name="Output Line Items" xfId="2541" xr:uid="{00000000-0005-0000-0000-0000970A0000}"/>
    <cellStyle name="Output Report Heading" xfId="2542" xr:uid="{00000000-0005-0000-0000-0000980A0000}"/>
    <cellStyle name="Output Report Title" xfId="2543" xr:uid="{00000000-0005-0000-0000-0000990A0000}"/>
    <cellStyle name="Per cent" xfId="2738" builtinId="5"/>
    <cellStyle name="Percent 2" xfId="9" xr:uid="{00000000-0005-0000-0000-00009B0A0000}"/>
    <cellStyle name="Percent 2 2" xfId="16" xr:uid="{00000000-0005-0000-0000-00009C0A0000}"/>
    <cellStyle name="Percent 2 2 2" xfId="2546" xr:uid="{00000000-0005-0000-0000-00009D0A0000}"/>
    <cellStyle name="Percent 2 2 3" xfId="2547" xr:uid="{00000000-0005-0000-0000-00009E0A0000}"/>
    <cellStyle name="Percent 2 2 4" xfId="2548" xr:uid="{00000000-0005-0000-0000-00009F0A0000}"/>
    <cellStyle name="Percent 2 2 5" xfId="2564" xr:uid="{00000000-0005-0000-0000-0000A00A0000}"/>
    <cellStyle name="Percent 2 2 6" xfId="2545" xr:uid="{00000000-0005-0000-0000-0000A10A0000}"/>
    <cellStyle name="Percent 2 3" xfId="23" xr:uid="{00000000-0005-0000-0000-0000A20A0000}"/>
    <cellStyle name="Percent 2 3 2" xfId="2550" xr:uid="{00000000-0005-0000-0000-0000A30A0000}"/>
    <cellStyle name="Percent 2 3 3" xfId="2551" xr:uid="{00000000-0005-0000-0000-0000A40A0000}"/>
    <cellStyle name="Percent 2 3 4" xfId="2568" xr:uid="{00000000-0005-0000-0000-0000A50A0000}"/>
    <cellStyle name="Percent 2 3 5" xfId="2549" xr:uid="{00000000-0005-0000-0000-0000A60A0000}"/>
    <cellStyle name="Percent 2 4" xfId="78" xr:uid="{00000000-0005-0000-0000-0000A70A0000}"/>
    <cellStyle name="Percent 2 4 2" xfId="2553" xr:uid="{00000000-0005-0000-0000-0000A80A0000}"/>
    <cellStyle name="Percent 2 4 3" xfId="2554" xr:uid="{00000000-0005-0000-0000-0000A90A0000}"/>
    <cellStyle name="Percent 2 4 4" xfId="2595" xr:uid="{00000000-0005-0000-0000-0000AA0A0000}"/>
    <cellStyle name="Percent 2 4 5" xfId="2552" xr:uid="{00000000-0005-0000-0000-0000AB0A0000}"/>
    <cellStyle name="Percent 2 5" xfId="2555" xr:uid="{00000000-0005-0000-0000-0000AC0A0000}"/>
    <cellStyle name="Percent 2 6" xfId="2556" xr:uid="{00000000-0005-0000-0000-0000AD0A0000}"/>
    <cellStyle name="Percent 2 7" xfId="2557" xr:uid="{00000000-0005-0000-0000-0000AE0A0000}"/>
    <cellStyle name="Percent 2 8" xfId="2544" xr:uid="{00000000-0005-0000-0000-0000AF0A0000}"/>
    <cellStyle name="Percent 3" xfId="25" xr:uid="{00000000-0005-0000-0000-0000B00A0000}"/>
    <cellStyle name="Percent 3 2" xfId="13319" xr:uid="{DE7BE409-0D59-46DE-8E9B-11C7E5FD3232}"/>
    <cellStyle name="Percent 4" xfId="2560" xr:uid="{00000000-0005-0000-0000-0000B10A0000}"/>
    <cellStyle name="Percent 5" xfId="5" xr:uid="{00000000-0005-0000-0000-0000B20A0000}"/>
    <cellStyle name="Percent 6" xfId="23845" xr:uid="{E266507E-DEBA-462A-BC01-EBE0857B7F2C}"/>
    <cellStyle name="Title" xfId="2742" builtinId="15" customBuiltin="1"/>
    <cellStyle name="Total" xfId="2758" builtinId="25" customBuiltin="1"/>
    <cellStyle name="Validation error" xfId="45" xr:uid="{00000000-0005-0000-0000-0000B30A0000}"/>
    <cellStyle name="Warning Text" xfId="2755" builtinId="11" customBuiltin="1"/>
    <cellStyle name="Year" xfId="42" xr:uid="{00000000-0005-0000-0000-0000B40A0000}"/>
    <cellStyle name="Year 2" xfId="13330" xr:uid="{719287CB-6C59-43CE-806A-577D09E4D150}"/>
    <cellStyle name="Year 2 2" xfId="23854" xr:uid="{16EB7CCC-10D0-4378-9B01-39B6CA014AF0}"/>
  </cellStyles>
  <dxfs count="70">
    <dxf>
      <font>
        <color rgb="FF00B050"/>
      </font>
      <fill>
        <patternFill>
          <bgColor rgb="FFCCFFCC"/>
        </patternFill>
      </fill>
    </dxf>
    <dxf>
      <font>
        <color rgb="FFFF0000"/>
      </font>
      <fill>
        <patternFill>
          <bgColor theme="9" tint="0.79998168889431442"/>
        </patternFill>
      </fill>
    </dxf>
    <dxf>
      <font>
        <color theme="0"/>
      </font>
    </dxf>
    <dxf>
      <font>
        <color rgb="FF00B050"/>
      </font>
      <fill>
        <patternFill>
          <bgColor rgb="FFCCFFCC"/>
        </patternFill>
      </fill>
    </dxf>
    <dxf>
      <font>
        <color rgb="FFFF0000"/>
      </font>
      <fill>
        <patternFill>
          <bgColor theme="9" tint="0.79998168889431442"/>
        </patternFill>
      </fill>
    </dxf>
    <dxf>
      <font>
        <color rgb="FF00B050"/>
      </font>
      <fill>
        <patternFill>
          <bgColor rgb="FFCCFFCC"/>
        </patternFill>
      </fill>
    </dxf>
    <dxf>
      <font>
        <color theme="0"/>
      </font>
    </dxf>
    <dxf>
      <font>
        <color rgb="FFFF0000"/>
      </font>
      <fill>
        <patternFill>
          <bgColor theme="9" tint="0.79998168889431442"/>
        </patternFill>
      </fill>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rgb="FFFF0000"/>
      </font>
      <fill>
        <patternFill>
          <bgColor theme="9" tint="0.79998168889431442"/>
        </patternFill>
      </fill>
    </dxf>
    <dxf>
      <font>
        <color rgb="FF00B050"/>
      </font>
      <fill>
        <patternFill>
          <bgColor rgb="FFCCFFCC"/>
        </patternFill>
      </fill>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2" defaultPivotStyle="PivotStyleLight16"/>
  <colors>
    <mruColors>
      <color rgb="FF98C561"/>
      <color rgb="FFFFDB8E"/>
      <color rgb="FFCCCCCE"/>
      <color rgb="FFFFD9F2"/>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customXml" Target="../customXml/item4.xml"/><Relationship Id="rId10"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610416</xdr:colOff>
      <xdr:row>13</xdr:row>
      <xdr:rowOff>74839</xdr:rowOff>
    </xdr:from>
    <xdr:to>
      <xdr:col>8</xdr:col>
      <xdr:colOff>524382</xdr:colOff>
      <xdr:row>39</xdr:row>
      <xdr:rowOff>119062</xdr:rowOff>
    </xdr:to>
    <xdr:sp macro="" textlink="">
      <xdr:nvSpPr>
        <xdr:cNvPr id="2" name="TextBox 2">
          <a:extLst>
            <a:ext uri="{FF2B5EF4-FFF2-40B4-BE49-F238E27FC236}">
              <a16:creationId xmlns:a16="http://schemas.microsoft.com/office/drawing/2014/main" id="{11B5474C-6938-4508-8524-7BC5B01BDAEB}"/>
            </a:ext>
          </a:extLst>
        </xdr:cNvPr>
        <xdr:cNvSpPr txBox="1"/>
      </xdr:nvSpPr>
      <xdr:spPr>
        <a:xfrm>
          <a:off x="610416" y="2427514"/>
          <a:ext cx="8853179" cy="4378098"/>
        </a:xfrm>
        <a:prstGeom prst="rect">
          <a:avLst/>
        </a:prstGeom>
        <a:noFill/>
        <a:ln>
          <a:noFill/>
        </a:ln>
      </xdr:spPr>
      <xdr:txBody>
        <a:bodyPr lIns="27432" tIns="22860" rIns="0" bIns="0" rtlCol="0"/>
        <a:lstStyle/>
        <a:p>
          <a:pPr algn="l"/>
          <a:r>
            <a:rPr lang="en-US" sz="1100" b="1">
              <a:latin typeface="+mn-lt"/>
            </a:rPr>
            <a:t>Summary of the model:</a:t>
          </a:r>
          <a:endParaRPr lang="en-US" sz="1100"/>
        </a:p>
        <a:p>
          <a:pPr algn="l"/>
          <a:endParaRPr lang="en-US" sz="1000" b="1">
            <a:solidFill>
              <a:srgbClr val="000000"/>
            </a:solidFill>
            <a:latin typeface="+mn-lt"/>
          </a:endParaRPr>
        </a:p>
        <a:p>
          <a:pPr algn="l"/>
          <a:r>
            <a:rPr lang="en-US" sz="1000">
              <a:latin typeface="+mn-lt"/>
            </a:rPr>
            <a:t>This</a:t>
          </a:r>
          <a:r>
            <a:rPr lang="en-US" sz="1000" baseline="0">
              <a:latin typeface="+mn-lt"/>
            </a:rPr>
            <a:t> file</a:t>
          </a:r>
          <a:r>
            <a:rPr lang="en-US" sz="1000">
              <a:latin typeface="+mn-lt"/>
            </a:rPr>
            <a:t> produces the forecast of costs drivers that are used in our econometric models to explain our modelled based costs. </a:t>
          </a:r>
        </a:p>
        <a:p>
          <a:pPr algn="l"/>
          <a:endParaRPr lang="en-US" sz="1000">
            <a:latin typeface="+mn-lt"/>
          </a:endParaRPr>
        </a:p>
        <a:p>
          <a:pPr algn="l"/>
          <a:r>
            <a:rPr lang="en-US" sz="1100" b="1">
              <a:latin typeface="+mn-lt"/>
            </a:rPr>
            <a:t>Quality assurance: </a:t>
          </a:r>
        </a:p>
        <a:p>
          <a:pPr algn="l"/>
          <a:endParaRPr lang="en-US" sz="1000">
            <a:latin typeface="+mn-lt"/>
          </a:endParaRPr>
        </a:p>
        <a:p>
          <a:pPr algn="l"/>
          <a:r>
            <a:rPr lang="en-US" sz="1000">
              <a:latin typeface="+mn-lt"/>
            </a:rPr>
            <a:t>The file has been reviewed</a:t>
          </a:r>
          <a:r>
            <a:rPr lang="en-US" sz="1000" baseline="0">
              <a:latin typeface="+mn-lt"/>
            </a:rPr>
            <a:t> internally and by our delivery partner.</a:t>
          </a:r>
        </a:p>
        <a:p>
          <a:pPr algn="l"/>
          <a:endParaRPr lang="en-US" sz="1000" baseline="0">
            <a:latin typeface="+mn-lt"/>
          </a:endParaRPr>
        </a:p>
        <a:p>
          <a:pPr marL="0" marR="0" lvl="0" indent="0" algn="l" defTabSz="914400" eaLnBrk="1" fontAlgn="auto" latinLnBrk="0" hangingPunct="1">
            <a:lnSpc>
              <a:spcPct val="100000"/>
            </a:lnSpc>
            <a:spcBef>
              <a:spcPts val="0"/>
            </a:spcBef>
            <a:spcAft>
              <a:spcPts val="0"/>
            </a:spcAft>
            <a:buClrTx/>
            <a:buSzTx/>
            <a:buFontTx/>
            <a:buNone/>
            <a:tabLst/>
            <a:defRPr/>
          </a:pPr>
          <a:r>
            <a:rPr lang="en-US" sz="1100" b="1">
              <a:effectLst/>
              <a:latin typeface="+mn-lt"/>
              <a:ea typeface="+mn-ea"/>
              <a:cs typeface="+mn-cs"/>
            </a:rPr>
            <a:t>Contents: </a:t>
          </a:r>
          <a:endParaRPr lang="en-GB" sz="1000">
            <a:effectLst/>
          </a:endParaRPr>
        </a:p>
        <a:p>
          <a:pPr algn="l"/>
          <a:endParaRPr lang="en-US" sz="1000" b="1">
            <a:solidFill>
              <a:srgbClr val="000000"/>
            </a:solidFill>
            <a:latin typeface="+mn-lt"/>
          </a:endParaRPr>
        </a:p>
        <a:p>
          <a:pPr algn="l"/>
          <a:r>
            <a:rPr lang="en-US" sz="1000">
              <a:solidFill>
                <a:srgbClr val="000000"/>
              </a:solidFill>
              <a:latin typeface="+mn-lt"/>
            </a:rPr>
            <a:t>Inputs: pulls data from PR24CA06</a:t>
          </a:r>
          <a:r>
            <a:rPr lang="en-US" sz="1000" baseline="0">
              <a:solidFill>
                <a:srgbClr val="000000"/>
              </a:solidFill>
              <a:latin typeface="+mn-lt"/>
            </a:rPr>
            <a:t> - WW1 outputs. </a:t>
          </a:r>
          <a:endParaRPr lang="en-US" sz="1000">
            <a:solidFill>
              <a:srgbClr val="000000"/>
            </a:solidFill>
            <a:latin typeface="+mn-lt"/>
          </a:endParaRPr>
        </a:p>
        <a:p>
          <a:pPr algn="l"/>
          <a:endParaRPr lang="en-US" sz="1000">
            <a:solidFill>
              <a:srgbClr val="000000"/>
            </a:solidFill>
            <a:latin typeface="+mn-lt"/>
          </a:endParaRPr>
        </a:p>
        <a:p>
          <a:pPr algn="l"/>
          <a:r>
            <a:rPr lang="en-US" sz="1000">
              <a:solidFill>
                <a:srgbClr val="000000"/>
              </a:solidFill>
              <a:latin typeface="+mn-lt"/>
            </a:rPr>
            <a:t>Forecasts: derives forecasts of cost</a:t>
          </a:r>
          <a:r>
            <a:rPr lang="en-US" sz="1000" baseline="0">
              <a:solidFill>
                <a:srgbClr val="000000"/>
              </a:solidFill>
              <a:latin typeface="+mn-lt"/>
            </a:rPr>
            <a:t> drivers.</a:t>
          </a:r>
          <a:endParaRPr lang="en-US" sz="1000">
            <a:solidFill>
              <a:srgbClr val="000000"/>
            </a:solidFill>
            <a:latin typeface="+mn-lt"/>
          </a:endParaRPr>
        </a:p>
        <a:p>
          <a:pPr algn="l"/>
          <a:endParaRPr lang="en-US" sz="1000">
            <a:solidFill>
              <a:srgbClr val="000000"/>
            </a:solidFill>
            <a:latin typeface="+mn-lt"/>
          </a:endParaRPr>
        </a:p>
        <a:p>
          <a:pPr algn="l"/>
          <a:r>
            <a:rPr lang="en-US" sz="1000">
              <a:solidFill>
                <a:srgbClr val="000000"/>
              </a:solidFill>
              <a:latin typeface="+mn-lt"/>
            </a:rPr>
            <a:t>Interface: provides the forecast of costs drivers in a panel data set format to be used in feeder model PR24CA08</a:t>
          </a:r>
          <a:r>
            <a:rPr lang="en-US" sz="1000" baseline="0">
              <a:solidFill>
                <a:srgbClr val="000000"/>
              </a:solidFill>
              <a:latin typeface="+mn-lt"/>
            </a:rPr>
            <a:t> - WW3NP and PR24CA93 - WW3Bio</a:t>
          </a:r>
          <a:r>
            <a:rPr lang="en-US" sz="1000">
              <a:solidFill>
                <a:srgbClr val="000000"/>
              </a:solidFill>
              <a:latin typeface="+mn-lt"/>
            </a:rPr>
            <a:t>.</a:t>
          </a:r>
        </a:p>
        <a:p>
          <a:pPr algn="l"/>
          <a:endParaRPr lang="en-US" sz="1000">
            <a:solidFill>
              <a:srgbClr val="000000"/>
            </a:solidFill>
            <a:latin typeface="+mn-lt"/>
          </a:endParaRPr>
        </a:p>
        <a:p>
          <a:pPr eaLnBrk="1" fontAlgn="auto" latinLnBrk="0" hangingPunct="1"/>
          <a:r>
            <a:rPr lang="en-US" sz="1100" b="1">
              <a:effectLst/>
              <a:latin typeface="+mn-lt"/>
              <a:ea typeface="+mn-ea"/>
              <a:cs typeface="+mn-cs"/>
            </a:rPr>
            <a:t>Disclaimer:</a:t>
          </a:r>
          <a:endParaRPr lang="en-GB" sz="1000">
            <a:effectLst/>
          </a:endParaRPr>
        </a:p>
        <a:p>
          <a:r>
            <a:rPr lang="en-US" sz="1000" b="0">
              <a:effectLst/>
              <a:latin typeface="+mn-lt"/>
              <a:ea typeface="+mn-ea"/>
              <a:cs typeface="+mn-cs"/>
            </a:rPr>
            <a:t>This model is part of our final determinations setting out the price, service, and incentive package for water companies for the period 2025-30. It should be read together with the other documents and information that we have now published.</a:t>
          </a:r>
          <a:endParaRPr lang="en-GB" sz="1000">
            <a:effectLst/>
          </a:endParaRPr>
        </a:p>
        <a:p>
          <a:pPr algn="l"/>
          <a:endParaRPr lang="en-US" sz="1000">
            <a:solidFill>
              <a:srgbClr val="000000"/>
            </a:solidFill>
            <a:latin typeface="+mn-lt"/>
          </a:endParaRPr>
        </a:p>
      </xdr:txBody>
    </xdr:sp>
    <xdr:clientData/>
  </xdr:twoCellAnchor>
  <xdr:twoCellAnchor editAs="oneCell">
    <xdr:from>
      <xdr:col>6</xdr:col>
      <xdr:colOff>390525</xdr:colOff>
      <xdr:row>1</xdr:row>
      <xdr:rowOff>9524</xdr:rowOff>
    </xdr:from>
    <xdr:to>
      <xdr:col>9</xdr:col>
      <xdr:colOff>343348</xdr:colOff>
      <xdr:row>5</xdr:row>
      <xdr:rowOff>74358</xdr:rowOff>
    </xdr:to>
    <xdr:pic>
      <xdr:nvPicPr>
        <xdr:cNvPr id="3" name="Picture 2">
          <a:extLst>
            <a:ext uri="{FF2B5EF4-FFF2-40B4-BE49-F238E27FC236}">
              <a16:creationId xmlns:a16="http://schemas.microsoft.com/office/drawing/2014/main" id="{ECA25ED8-CD8A-4CF2-A8A2-D0FEB75AB1D2}"/>
            </a:ext>
          </a:extLst>
        </xdr:cNvPr>
        <xdr:cNvPicPr>
          <a:picLocks noChangeAspect="1"/>
        </xdr:cNvPicPr>
      </xdr:nvPicPr>
      <xdr:blipFill>
        <a:blip xmlns:r="http://schemas.openxmlformats.org/officeDocument/2006/relationships" r:embed="rId1"/>
        <a:stretch>
          <a:fillRect/>
        </a:stretch>
      </xdr:blipFill>
      <xdr:spPr>
        <a:xfrm>
          <a:off x="8110538" y="400049"/>
          <a:ext cx="1781623" cy="869697"/>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9525</xdr:colOff>
      <xdr:row>11</xdr:row>
      <xdr:rowOff>47625</xdr:rowOff>
    </xdr:from>
    <xdr:to>
      <xdr:col>7</xdr:col>
      <xdr:colOff>596611</xdr:colOff>
      <xdr:row>17</xdr:row>
      <xdr:rowOff>31173</xdr:rowOff>
    </xdr:to>
    <xdr:sp macro="" textlink="">
      <xdr:nvSpPr>
        <xdr:cNvPr id="2" name="Rectangle 1">
          <a:extLst>
            <a:ext uri="{FF2B5EF4-FFF2-40B4-BE49-F238E27FC236}">
              <a16:creationId xmlns:a16="http://schemas.microsoft.com/office/drawing/2014/main" id="{CCE0781A-87CE-4122-8FD2-727086085866}"/>
            </a:ext>
          </a:extLst>
        </xdr:cNvPr>
        <xdr:cNvSpPr/>
      </xdr:nvSpPr>
      <xdr:spPr>
        <a:xfrm>
          <a:off x="428625" y="2095500"/>
          <a:ext cx="1253836" cy="955098"/>
        </a:xfrm>
        <a:prstGeom prst="rect">
          <a:avLst/>
        </a:prstGeom>
        <a:solidFill>
          <a:srgbClr val="4472C4"/>
        </a:solidFill>
        <a:ln w="12700" cap="flat" cmpd="sng" algn="ctr">
          <a:solidFill>
            <a:srgbClr val="4472C4">
              <a:shade val="15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000" b="0" i="0" u="none" strike="noStrike" kern="0" cap="none" spc="0" normalizeH="0" baseline="0" noProof="0">
              <a:ln>
                <a:noFill/>
              </a:ln>
              <a:solidFill>
                <a:sysClr val="window" lastClr="FFFFFF"/>
              </a:solidFill>
              <a:effectLst/>
              <a:uLnTx/>
              <a:uFillTx/>
              <a:latin typeface="Calibri" panose="020F0502020204030204"/>
              <a:ea typeface="+mn-ea"/>
              <a:cs typeface="+mn-cs"/>
            </a:rPr>
            <a:t>Inputs aggregate costs and cost drivers from PR24CA06 - WW1</a:t>
          </a:r>
        </a:p>
      </xdr:txBody>
    </xdr:sp>
    <xdr:clientData/>
  </xdr:twoCellAnchor>
  <xdr:twoCellAnchor>
    <xdr:from>
      <xdr:col>7</xdr:col>
      <xdr:colOff>609600</xdr:colOff>
      <xdr:row>14</xdr:row>
      <xdr:rowOff>0</xdr:rowOff>
    </xdr:from>
    <xdr:to>
      <xdr:col>7</xdr:col>
      <xdr:colOff>1275483</xdr:colOff>
      <xdr:row>14</xdr:row>
      <xdr:rowOff>1732</xdr:rowOff>
    </xdr:to>
    <xdr:cxnSp macro="">
      <xdr:nvCxnSpPr>
        <xdr:cNvPr id="3" name="Straight Arrow Connector 2">
          <a:extLst>
            <a:ext uri="{FF2B5EF4-FFF2-40B4-BE49-F238E27FC236}">
              <a16:creationId xmlns:a16="http://schemas.microsoft.com/office/drawing/2014/main" id="{77A91485-34FB-476E-9281-5C037B679F14}"/>
            </a:ext>
          </a:extLst>
        </xdr:cNvPr>
        <xdr:cNvCxnSpPr>
          <a:cxnSpLocks/>
        </xdr:cNvCxnSpPr>
      </xdr:nvCxnSpPr>
      <xdr:spPr>
        <a:xfrm flipV="1">
          <a:off x="1695450" y="2533650"/>
          <a:ext cx="665883" cy="1732"/>
        </a:xfrm>
        <a:prstGeom prst="straightConnector1">
          <a:avLst/>
        </a:prstGeom>
        <a:noFill/>
        <a:ln w="6350" cap="flat" cmpd="sng" algn="ctr">
          <a:solidFill>
            <a:srgbClr val="5B9BD5"/>
          </a:solidFill>
          <a:prstDash val="solid"/>
          <a:miter lim="800000"/>
          <a:tailEnd type="triangle"/>
        </a:ln>
        <a:effectLst/>
      </xdr:spPr>
    </xdr:cxnSp>
    <xdr:clientData/>
  </xdr:twoCellAnchor>
  <xdr:twoCellAnchor>
    <xdr:from>
      <xdr:col>7</xdr:col>
      <xdr:colOff>1285875</xdr:colOff>
      <xdr:row>11</xdr:row>
      <xdr:rowOff>47625</xdr:rowOff>
    </xdr:from>
    <xdr:to>
      <xdr:col>9</xdr:col>
      <xdr:colOff>263236</xdr:colOff>
      <xdr:row>17</xdr:row>
      <xdr:rowOff>31173</xdr:rowOff>
    </xdr:to>
    <xdr:sp macro="" textlink="">
      <xdr:nvSpPr>
        <xdr:cNvPr id="4" name="Rectangle 3">
          <a:extLst>
            <a:ext uri="{FF2B5EF4-FFF2-40B4-BE49-F238E27FC236}">
              <a16:creationId xmlns:a16="http://schemas.microsoft.com/office/drawing/2014/main" id="{95D51606-D420-4DE4-B9E6-2B966CC929A2}"/>
            </a:ext>
          </a:extLst>
        </xdr:cNvPr>
        <xdr:cNvSpPr/>
      </xdr:nvSpPr>
      <xdr:spPr>
        <a:xfrm>
          <a:off x="2371725" y="2095500"/>
          <a:ext cx="1253836" cy="955098"/>
        </a:xfrm>
        <a:prstGeom prst="rect">
          <a:avLst/>
        </a:prstGeom>
        <a:solidFill>
          <a:srgbClr val="4472C4"/>
        </a:solidFill>
        <a:ln w="12700" cap="flat" cmpd="sng" algn="ctr">
          <a:solidFill>
            <a:srgbClr val="4472C4">
              <a:shade val="15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000" b="0" i="0" u="none" strike="noStrike" kern="0" cap="none" spc="0" normalizeH="0" baseline="0" noProof="0">
              <a:ln>
                <a:noFill/>
              </a:ln>
              <a:solidFill>
                <a:sysClr val="window" lastClr="FFFFFF"/>
              </a:solidFill>
              <a:effectLst/>
              <a:uLnTx/>
              <a:uFillTx/>
              <a:latin typeface="Calibri" panose="020F0502020204030204"/>
              <a:ea typeface="+mn-ea"/>
              <a:cs typeface="+mn-cs"/>
            </a:rPr>
            <a:t>Produces cost drivers forecasts</a:t>
          </a:r>
        </a:p>
      </xdr:txBody>
    </xdr:sp>
    <xdr:clientData/>
  </xdr:twoCellAnchor>
  <xdr:twoCellAnchor>
    <xdr:from>
      <xdr:col>11</xdr:col>
      <xdr:colOff>1695450</xdr:colOff>
      <xdr:row>13</xdr:row>
      <xdr:rowOff>133350</xdr:rowOff>
    </xdr:from>
    <xdr:to>
      <xdr:col>13</xdr:col>
      <xdr:colOff>84858</xdr:colOff>
      <xdr:row>13</xdr:row>
      <xdr:rowOff>135082</xdr:rowOff>
    </xdr:to>
    <xdr:cxnSp macro="">
      <xdr:nvCxnSpPr>
        <xdr:cNvPr id="5" name="Straight Arrow Connector 4">
          <a:extLst>
            <a:ext uri="{FF2B5EF4-FFF2-40B4-BE49-F238E27FC236}">
              <a16:creationId xmlns:a16="http://schemas.microsoft.com/office/drawing/2014/main" id="{DD661187-8FA2-4F4C-87E8-061B28F58167}"/>
            </a:ext>
          </a:extLst>
        </xdr:cNvPr>
        <xdr:cNvCxnSpPr>
          <a:cxnSpLocks/>
        </xdr:cNvCxnSpPr>
      </xdr:nvCxnSpPr>
      <xdr:spPr>
        <a:xfrm flipV="1">
          <a:off x="5543550" y="2590800"/>
          <a:ext cx="665883" cy="1732"/>
        </a:xfrm>
        <a:prstGeom prst="straightConnector1">
          <a:avLst/>
        </a:prstGeom>
        <a:noFill/>
        <a:ln w="6350" cap="flat" cmpd="sng" algn="ctr">
          <a:solidFill>
            <a:srgbClr val="5B9BD5"/>
          </a:solidFill>
          <a:prstDash val="solid"/>
          <a:miter lim="800000"/>
          <a:tailEnd type="triangle"/>
        </a:ln>
        <a:effectLst/>
      </xdr:spPr>
    </xdr:cxnSp>
    <xdr:clientData/>
  </xdr:twoCellAnchor>
  <xdr:twoCellAnchor>
    <xdr:from>
      <xdr:col>13</xdr:col>
      <xdr:colOff>95250</xdr:colOff>
      <xdr:row>11</xdr:row>
      <xdr:rowOff>19050</xdr:rowOff>
    </xdr:from>
    <xdr:to>
      <xdr:col>16</xdr:col>
      <xdr:colOff>687098</xdr:colOff>
      <xdr:row>17</xdr:row>
      <xdr:rowOff>7360</xdr:rowOff>
    </xdr:to>
    <xdr:sp macro="" textlink="">
      <xdr:nvSpPr>
        <xdr:cNvPr id="6" name="Rectangle 5">
          <a:extLst>
            <a:ext uri="{FF2B5EF4-FFF2-40B4-BE49-F238E27FC236}">
              <a16:creationId xmlns:a16="http://schemas.microsoft.com/office/drawing/2014/main" id="{78040718-E78F-4D75-BAE1-1C5401E787D8}"/>
            </a:ext>
          </a:extLst>
        </xdr:cNvPr>
        <xdr:cNvSpPr/>
      </xdr:nvSpPr>
      <xdr:spPr>
        <a:xfrm>
          <a:off x="6219825" y="2133600"/>
          <a:ext cx="1258598" cy="1017010"/>
        </a:xfrm>
        <a:prstGeom prst="rect">
          <a:avLst/>
        </a:prstGeom>
        <a:solidFill>
          <a:srgbClr val="4472C4"/>
        </a:solidFill>
        <a:ln w="12700" cap="flat" cmpd="sng" algn="ctr">
          <a:solidFill>
            <a:srgbClr val="4472C4">
              <a:shade val="15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000" b="0" i="0" u="none" strike="noStrike" kern="0" cap="none" spc="0" normalizeH="0" baseline="0" noProof="0">
              <a:ln>
                <a:noFill/>
              </a:ln>
              <a:solidFill>
                <a:sysClr val="window" lastClr="FFFFFF"/>
              </a:solidFill>
              <a:effectLst/>
              <a:uLnTx/>
              <a:uFillTx/>
              <a:latin typeface="Calibri" panose="020F0502020204030204"/>
              <a:ea typeface="+mn-ea"/>
              <a:cs typeface="+mn-cs"/>
            </a:rPr>
            <a:t>Outputs cost driver forecasts</a:t>
          </a:r>
        </a:p>
      </xdr:txBody>
    </xdr:sp>
    <xdr:clientData/>
  </xdr:twoCellAnchor>
  <xdr:twoCellAnchor>
    <xdr:from>
      <xdr:col>9</xdr:col>
      <xdr:colOff>266700</xdr:colOff>
      <xdr:row>13</xdr:row>
      <xdr:rowOff>152399</xdr:rowOff>
    </xdr:from>
    <xdr:to>
      <xdr:col>11</xdr:col>
      <xdr:colOff>446808</xdr:colOff>
      <xdr:row>13</xdr:row>
      <xdr:rowOff>154131</xdr:rowOff>
    </xdr:to>
    <xdr:cxnSp macro="">
      <xdr:nvCxnSpPr>
        <xdr:cNvPr id="7" name="Straight Arrow Connector 51">
          <a:extLst>
            <a:ext uri="{FF2B5EF4-FFF2-40B4-BE49-F238E27FC236}">
              <a16:creationId xmlns:a16="http://schemas.microsoft.com/office/drawing/2014/main" id="{651E837E-82E0-4E6E-B774-CB894092BF9F}"/>
            </a:ext>
          </a:extLst>
        </xdr:cNvPr>
        <xdr:cNvCxnSpPr>
          <a:cxnSpLocks/>
        </xdr:cNvCxnSpPr>
      </xdr:nvCxnSpPr>
      <xdr:spPr>
        <a:xfrm flipV="1">
          <a:off x="3629025" y="2609849"/>
          <a:ext cx="665883" cy="1732"/>
        </a:xfrm>
        <a:prstGeom prst="straightConnector1">
          <a:avLst/>
        </a:prstGeom>
        <a:noFill/>
        <a:ln w="6350" cap="flat" cmpd="sng" algn="ctr">
          <a:solidFill>
            <a:srgbClr val="5B9BD5"/>
          </a:solidFill>
          <a:prstDash val="solid"/>
          <a:miter lim="800000"/>
          <a:tailEnd type="triangle"/>
        </a:ln>
        <a:effectLst/>
      </xdr:spPr>
    </xdr:cxnSp>
    <xdr:clientData/>
  </xdr:twoCellAnchor>
  <xdr:twoCellAnchor>
    <xdr:from>
      <xdr:col>11</xdr:col>
      <xdr:colOff>447675</xdr:colOff>
      <xdr:row>10</xdr:row>
      <xdr:rowOff>161925</xdr:rowOff>
    </xdr:from>
    <xdr:to>
      <xdr:col>11</xdr:col>
      <xdr:colOff>1706273</xdr:colOff>
      <xdr:row>17</xdr:row>
      <xdr:rowOff>95250</xdr:rowOff>
    </xdr:to>
    <xdr:sp macro="" textlink="">
      <xdr:nvSpPr>
        <xdr:cNvPr id="8" name="Rectangle 52">
          <a:extLst>
            <a:ext uri="{FF2B5EF4-FFF2-40B4-BE49-F238E27FC236}">
              <a16:creationId xmlns:a16="http://schemas.microsoft.com/office/drawing/2014/main" id="{85A34B53-F008-4D07-B85E-171669BF4916}"/>
            </a:ext>
          </a:extLst>
        </xdr:cNvPr>
        <xdr:cNvSpPr/>
      </xdr:nvSpPr>
      <xdr:spPr>
        <a:xfrm>
          <a:off x="4295775" y="2105025"/>
          <a:ext cx="1258598" cy="1133475"/>
        </a:xfrm>
        <a:prstGeom prst="rect">
          <a:avLst/>
        </a:prstGeom>
        <a:solidFill>
          <a:srgbClr val="4472C4"/>
        </a:solidFill>
        <a:ln w="12700" cap="flat" cmpd="sng" algn="ctr">
          <a:solidFill>
            <a:srgbClr val="4472C4">
              <a:shade val="15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000" b="0" i="0" u="none" strike="noStrike" kern="0" cap="none" spc="0" normalizeH="0" baseline="0" noProof="0">
              <a:ln>
                <a:noFill/>
              </a:ln>
              <a:solidFill>
                <a:sysClr val="window" lastClr="FFFFFF"/>
              </a:solidFill>
              <a:effectLst/>
              <a:uLnTx/>
              <a:uFillTx/>
              <a:latin typeface="Calibri" panose="020F0502020204030204"/>
              <a:ea typeface="+mn-ea"/>
              <a:cs typeface="+mn-cs"/>
            </a:rPr>
            <a:t>Selection on forecasting approach  between company and Ofwat forecasts</a:t>
          </a:r>
        </a:p>
      </xdr:txBody>
    </xdr:sp>
    <xdr:clientData/>
  </xdr:twoCellAnchor>
</xdr:wsDr>
</file>

<file path=xl/drawings/drawing3.xml><?xml version="1.0" encoding="utf-8"?>
<xdr:wsDr xmlns:xdr="http://schemas.openxmlformats.org/drawingml/2006/spreadsheetDrawing" xmlns:a="http://schemas.openxmlformats.org/drawingml/2006/main">
  <xdr:oneCellAnchor>
    <xdr:from>
      <xdr:col>37</xdr:col>
      <xdr:colOff>219073</xdr:colOff>
      <xdr:row>20</xdr:row>
      <xdr:rowOff>171450</xdr:rowOff>
    </xdr:from>
    <xdr:ext cx="3060000" cy="2675732"/>
    <xdr:sp macro="" textlink="">
      <xdr:nvSpPr>
        <xdr:cNvPr id="2" name="TextBox 1">
          <a:extLst>
            <a:ext uri="{FF2B5EF4-FFF2-40B4-BE49-F238E27FC236}">
              <a16:creationId xmlns:a16="http://schemas.microsoft.com/office/drawing/2014/main" id="{DA0F5CF4-C098-455A-9BEF-E6514F322766}"/>
            </a:ext>
          </a:extLst>
        </xdr:cNvPr>
        <xdr:cNvSpPr txBox="1"/>
      </xdr:nvSpPr>
      <xdr:spPr>
        <a:xfrm>
          <a:off x="36182752" y="3899807"/>
          <a:ext cx="3060000" cy="267573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r>
            <a:rPr lang="en-GB" sz="1100" b="1">
              <a:solidFill>
                <a:schemeClr val="dk1"/>
              </a:solidFill>
              <a:effectLst/>
              <a:latin typeface="+mn-lt"/>
              <a:ea typeface="+mn-ea"/>
              <a:cs typeface="+mn-cs"/>
            </a:rPr>
            <a:t>Method selected: Combination</a:t>
          </a:r>
          <a:r>
            <a:rPr lang="en-GB" sz="1100" b="1" baseline="0">
              <a:solidFill>
                <a:schemeClr val="dk1"/>
              </a:solidFill>
              <a:effectLst/>
              <a:latin typeface="+mn-lt"/>
              <a:ea typeface="+mn-ea"/>
              <a:cs typeface="+mn-cs"/>
            </a:rPr>
            <a:t> of Company and Ofwat forecasts</a:t>
          </a:r>
          <a:endParaRPr lang="en-GB" sz="1100" b="1">
            <a:solidFill>
              <a:schemeClr val="dk1"/>
            </a:solidFill>
            <a:effectLst/>
            <a:latin typeface="+mn-lt"/>
            <a:ea typeface="+mn-ea"/>
            <a:cs typeface="+mn-cs"/>
          </a:endParaRPr>
        </a:p>
        <a:p>
          <a:endParaRPr lang="en-GB">
            <a:effectLst/>
          </a:endParaRPr>
        </a:p>
        <a:p>
          <a:r>
            <a:rPr lang="en-GB" sz="1100" b="1">
              <a:solidFill>
                <a:schemeClr val="dk1"/>
              </a:solidFill>
              <a:effectLst/>
              <a:latin typeface="+mn-lt"/>
              <a:ea typeface="+mn-ea"/>
              <a:cs typeface="+mn-cs"/>
            </a:rPr>
            <a:t>Rationale</a:t>
          </a:r>
          <a:r>
            <a:rPr lang="en-GB" sz="1100" b="1" baseline="0">
              <a:solidFill>
                <a:schemeClr val="dk1"/>
              </a:solidFill>
              <a:effectLst/>
              <a:latin typeface="+mn-lt"/>
              <a:ea typeface="+mn-ea"/>
              <a:cs typeface="+mn-cs"/>
            </a:rPr>
            <a:t> for our selection:</a:t>
          </a:r>
          <a:endParaRPr lang="en-GB">
            <a:effectLst/>
          </a:endParaRPr>
        </a:p>
        <a:p>
          <a:endParaRPr lang="en-GB" sz="1100" b="0" baseline="0">
            <a:solidFill>
              <a:schemeClr val="dk1"/>
            </a:solidFill>
            <a:effectLst/>
            <a:latin typeface="+mn-lt"/>
            <a:ea typeface="+mn-ea"/>
            <a:cs typeface="+mn-cs"/>
          </a:endParaRPr>
        </a:p>
        <a:p>
          <a:r>
            <a:rPr lang="en-GB" sz="1100" b="0" baseline="0">
              <a:solidFill>
                <a:schemeClr val="dk1"/>
              </a:solidFill>
              <a:effectLst/>
              <a:latin typeface="+mn-lt"/>
              <a:ea typeface="+mn-ea"/>
              <a:cs typeface="+mn-cs"/>
            </a:rPr>
            <a:t>For most companies, we use company forecasts of the number of connected properties. </a:t>
          </a:r>
          <a:r>
            <a:rPr lang="en-GB" sz="1100" b="0" baseline="0">
              <a:solidFill>
                <a:sysClr val="windowText" lastClr="000000"/>
              </a:solidFill>
              <a:effectLst/>
              <a:latin typeface="+mn-lt"/>
              <a:ea typeface="+mn-ea"/>
              <a:cs typeface="+mn-cs"/>
            </a:rPr>
            <a:t>We adopt the Ofwat forecasts based on linear extrapolation of historical growth for SWB and TMS. This is because Thames Water and South West Water forecast connected properties are considerably higher than those implied by historical growth rates and ONS household projections. </a:t>
          </a:r>
        </a:p>
      </xdr:txBody>
    </xdr:sp>
    <xdr:clientData/>
  </xdr:oneCellAnchor>
  <xdr:oneCellAnchor>
    <xdr:from>
      <xdr:col>37</xdr:col>
      <xdr:colOff>219074</xdr:colOff>
      <xdr:row>38</xdr:row>
      <xdr:rowOff>0</xdr:rowOff>
    </xdr:from>
    <xdr:ext cx="3060000" cy="2408464"/>
    <xdr:sp macro="" textlink="">
      <xdr:nvSpPr>
        <xdr:cNvPr id="3" name="TextBox 2">
          <a:extLst>
            <a:ext uri="{FF2B5EF4-FFF2-40B4-BE49-F238E27FC236}">
              <a16:creationId xmlns:a16="http://schemas.microsoft.com/office/drawing/2014/main" id="{C6B8E341-7E81-455B-824A-8C4C58537FF8}"/>
            </a:ext>
          </a:extLst>
        </xdr:cNvPr>
        <xdr:cNvSpPr txBox="1"/>
      </xdr:nvSpPr>
      <xdr:spPr>
        <a:xfrm>
          <a:off x="36182753" y="6926036"/>
          <a:ext cx="3060000" cy="240846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noAutofit/>
        </a:bodyPr>
        <a:lstStyle/>
        <a:p>
          <a:r>
            <a:rPr lang="en-GB" sz="1100" b="1">
              <a:solidFill>
                <a:schemeClr val="dk1"/>
              </a:solidFill>
              <a:effectLst/>
              <a:latin typeface="+mn-lt"/>
              <a:ea typeface="+mn-ea"/>
              <a:cs typeface="+mn-cs"/>
            </a:rPr>
            <a:t>Method selected: </a:t>
          </a:r>
          <a:r>
            <a:rPr lang="en-GB" sz="1100" b="1" baseline="0">
              <a:solidFill>
                <a:schemeClr val="dk1"/>
              </a:solidFill>
              <a:effectLst/>
              <a:latin typeface="+mn-lt"/>
              <a:ea typeface="+mn-ea"/>
              <a:cs typeface="+mn-cs"/>
            </a:rPr>
            <a:t>Company forecasts</a:t>
          </a:r>
          <a:endParaRPr lang="en-GB" sz="1100" b="1">
            <a:solidFill>
              <a:schemeClr val="dk1"/>
            </a:solidFill>
            <a:effectLst/>
            <a:latin typeface="+mn-lt"/>
            <a:ea typeface="+mn-ea"/>
            <a:cs typeface="+mn-cs"/>
          </a:endParaRPr>
        </a:p>
        <a:p>
          <a:endParaRPr lang="en-GB">
            <a:effectLst/>
          </a:endParaRPr>
        </a:p>
        <a:p>
          <a:r>
            <a:rPr lang="en-GB" sz="1100" b="1">
              <a:solidFill>
                <a:schemeClr val="dk1"/>
              </a:solidFill>
              <a:effectLst/>
              <a:latin typeface="+mn-lt"/>
              <a:ea typeface="+mn-ea"/>
              <a:cs typeface="+mn-cs"/>
            </a:rPr>
            <a:t>Rationale</a:t>
          </a:r>
          <a:r>
            <a:rPr lang="en-GB" sz="1100" b="1" baseline="0">
              <a:solidFill>
                <a:schemeClr val="dk1"/>
              </a:solidFill>
              <a:effectLst/>
              <a:latin typeface="+mn-lt"/>
              <a:ea typeface="+mn-ea"/>
              <a:cs typeface="+mn-cs"/>
            </a:rPr>
            <a:t> for our selection:</a:t>
          </a:r>
          <a:endParaRPr lang="en-GB">
            <a:effectLst/>
          </a:endParaRPr>
        </a:p>
        <a:p>
          <a:endParaRPr lang="en-GB" sz="1100" b="0" baseline="0">
            <a:solidFill>
              <a:schemeClr val="dk1"/>
            </a:solidFill>
            <a:effectLst/>
            <a:latin typeface="+mn-lt"/>
            <a:ea typeface="+mn-ea"/>
            <a:cs typeface="+mn-cs"/>
          </a:endParaRPr>
        </a:p>
        <a:p>
          <a:r>
            <a:rPr lang="en-GB" sz="1100" b="0" baseline="0">
              <a:solidFill>
                <a:sysClr val="windowText" lastClr="000000"/>
              </a:solidFill>
              <a:effectLst/>
              <a:latin typeface="+mn-lt"/>
              <a:ea typeface="+mn-ea"/>
              <a:cs typeface="+mn-cs"/>
            </a:rPr>
            <a:t>We use company forecasts of sewer length. This is used to capture company scale in the SWC models. </a:t>
          </a:r>
        </a:p>
        <a:p>
          <a:endParaRPr lang="en-GB" sz="1100" b="0" baseline="0">
            <a:solidFill>
              <a:sysClr val="windowText" lastClr="000000"/>
            </a:solidFill>
            <a:effectLst/>
            <a:latin typeface="+mn-lt"/>
            <a:ea typeface="+mn-ea"/>
            <a:cs typeface="+mn-cs"/>
          </a:endParaRPr>
        </a:p>
        <a:p>
          <a:r>
            <a:rPr lang="en-GB" sz="1100" b="0" baseline="0">
              <a:solidFill>
                <a:sysClr val="windowText" lastClr="000000"/>
              </a:solidFill>
              <a:effectLst/>
              <a:latin typeface="+mn-lt"/>
              <a:ea typeface="+mn-ea"/>
              <a:cs typeface="+mn-cs"/>
            </a:rPr>
            <a:t>We use South West Water's original APR submitted sewer length value for cost assessment purposes in addition to using Ofwat forecasts for South West Water over the 2025-30 period. We will revisit sewer length data at PR29. </a:t>
          </a:r>
        </a:p>
      </xdr:txBody>
    </xdr:sp>
    <xdr:clientData/>
  </xdr:oneCellAnchor>
  <xdr:oneCellAnchor>
    <xdr:from>
      <xdr:col>37</xdr:col>
      <xdr:colOff>211929</xdr:colOff>
      <xdr:row>55</xdr:row>
      <xdr:rowOff>35719</xdr:rowOff>
    </xdr:from>
    <xdr:ext cx="3060000" cy="2536031"/>
    <xdr:sp macro="" textlink="">
      <xdr:nvSpPr>
        <xdr:cNvPr id="4" name="TextBox 3">
          <a:extLst>
            <a:ext uri="{FF2B5EF4-FFF2-40B4-BE49-F238E27FC236}">
              <a16:creationId xmlns:a16="http://schemas.microsoft.com/office/drawing/2014/main" id="{F98D800D-CEDE-4014-88E1-A413FF8CDBD8}"/>
            </a:ext>
          </a:extLst>
        </xdr:cNvPr>
        <xdr:cNvSpPr txBox="1"/>
      </xdr:nvSpPr>
      <xdr:spPr>
        <a:xfrm>
          <a:off x="36175608" y="9805648"/>
          <a:ext cx="3060000" cy="253603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noAutofit/>
        </a:bodyPr>
        <a:lstStyle/>
        <a:p>
          <a:r>
            <a:rPr lang="en-GB" sz="1100" b="1">
              <a:solidFill>
                <a:schemeClr val="dk1"/>
              </a:solidFill>
              <a:effectLst/>
              <a:latin typeface="+mn-lt"/>
              <a:ea typeface="+mn-ea"/>
              <a:cs typeface="+mn-cs"/>
            </a:rPr>
            <a:t>Method selected: </a:t>
          </a:r>
          <a:r>
            <a:rPr lang="en-GB" sz="1100" b="1" baseline="0">
              <a:solidFill>
                <a:schemeClr val="dk1"/>
              </a:solidFill>
              <a:effectLst/>
              <a:latin typeface="+mn-lt"/>
              <a:ea typeface="+mn-ea"/>
              <a:cs typeface="+mn-cs"/>
            </a:rPr>
            <a:t>Ofwat forecasts</a:t>
          </a:r>
          <a:endParaRPr lang="en-GB" sz="1100" b="1">
            <a:solidFill>
              <a:schemeClr val="dk1"/>
            </a:solidFill>
            <a:effectLst/>
            <a:latin typeface="+mn-lt"/>
            <a:ea typeface="+mn-ea"/>
            <a:cs typeface="+mn-cs"/>
          </a:endParaRPr>
        </a:p>
        <a:p>
          <a:endParaRPr lang="en-GB">
            <a:effectLst/>
          </a:endParaRPr>
        </a:p>
        <a:p>
          <a:r>
            <a:rPr lang="en-GB" sz="1100" b="1">
              <a:solidFill>
                <a:schemeClr val="dk1"/>
              </a:solidFill>
              <a:effectLst/>
              <a:latin typeface="+mn-lt"/>
              <a:ea typeface="+mn-ea"/>
              <a:cs typeface="+mn-cs"/>
            </a:rPr>
            <a:t>Rationale</a:t>
          </a:r>
          <a:r>
            <a:rPr lang="en-GB" sz="1100" b="1" baseline="0">
              <a:solidFill>
                <a:schemeClr val="dk1"/>
              </a:solidFill>
              <a:effectLst/>
              <a:latin typeface="+mn-lt"/>
              <a:ea typeface="+mn-ea"/>
              <a:cs typeface="+mn-cs"/>
            </a:rPr>
            <a:t> for our selection:</a:t>
          </a:r>
          <a:endParaRPr lang="en-GB">
            <a:effectLst/>
          </a:endParaRPr>
        </a:p>
        <a:p>
          <a:endParaRPr lang="en-GB" sz="1100" b="0" baseline="0">
            <a:solidFill>
              <a:schemeClr val="dk1"/>
            </a:solidFill>
            <a:effectLst/>
            <a:latin typeface="+mn-lt"/>
            <a:ea typeface="+mn-ea"/>
            <a:cs typeface="+mn-cs"/>
          </a:endParaRPr>
        </a:p>
        <a:p>
          <a:r>
            <a:rPr lang="en-GB" sz="1100" b="0" baseline="0">
              <a:solidFill>
                <a:schemeClr val="dk1"/>
              </a:solidFill>
              <a:effectLst/>
              <a:latin typeface="+mn-lt"/>
              <a:ea typeface="+mn-ea"/>
              <a:cs typeface="+mn-cs"/>
            </a:rPr>
            <a:t>We use Ofwat forecasts of load which are based on our final decision on properties forecasts (please see above). This is used to capture company scale in the SWT and WWNP models. </a:t>
          </a:r>
        </a:p>
        <a:p>
          <a:endParaRPr lang="en-GB" sz="1100" b="0" baseline="0">
            <a:solidFill>
              <a:schemeClr val="dk1"/>
            </a:solidFill>
            <a:effectLst/>
            <a:latin typeface="+mn-lt"/>
            <a:ea typeface="+mn-ea"/>
            <a:cs typeface="+mn-cs"/>
          </a:endParaRPr>
        </a:p>
        <a:p>
          <a:r>
            <a:rPr lang="en-GB" sz="1100" b="0" baseline="0">
              <a:solidFill>
                <a:sysClr val="windowText" lastClr="000000"/>
              </a:solidFill>
              <a:effectLst/>
              <a:latin typeface="+mn-lt"/>
              <a:ea typeface="+mn-ea"/>
              <a:cs typeface="+mn-cs"/>
            </a:rPr>
            <a:t>We forecast sewage load for Northumbrian Water by applying its forecast growth in properties to its higher 2022-23 load figure. This addresses the unusually low load reported in 2023-24.</a:t>
          </a:r>
        </a:p>
        <a:p>
          <a:endParaRPr lang="en-GB" sz="1100" b="0" baseline="0">
            <a:solidFill>
              <a:srgbClr val="FF0000"/>
            </a:solidFill>
            <a:effectLst/>
            <a:latin typeface="+mn-lt"/>
            <a:ea typeface="+mn-ea"/>
            <a:cs typeface="+mn-cs"/>
          </a:endParaRPr>
        </a:p>
      </xdr:txBody>
    </xdr:sp>
    <xdr:clientData/>
  </xdr:oneCellAnchor>
  <xdr:oneCellAnchor>
    <xdr:from>
      <xdr:col>37</xdr:col>
      <xdr:colOff>219074</xdr:colOff>
      <xdr:row>72</xdr:row>
      <xdr:rowOff>9523</xdr:rowOff>
    </xdr:from>
    <xdr:ext cx="3060000" cy="1297919"/>
    <xdr:sp macro="" textlink="">
      <xdr:nvSpPr>
        <xdr:cNvPr id="5" name="TextBox 4">
          <a:extLst>
            <a:ext uri="{FF2B5EF4-FFF2-40B4-BE49-F238E27FC236}">
              <a16:creationId xmlns:a16="http://schemas.microsoft.com/office/drawing/2014/main" id="{334E5C0B-FA59-4ED7-A934-AB2DB5B1E660}"/>
            </a:ext>
          </a:extLst>
        </xdr:cNvPr>
        <xdr:cNvSpPr txBox="1"/>
      </xdr:nvSpPr>
      <xdr:spPr>
        <a:xfrm>
          <a:off x="36182753" y="12786630"/>
          <a:ext cx="3060000" cy="129791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r>
            <a:rPr lang="en-GB" sz="1100" b="1">
              <a:solidFill>
                <a:schemeClr val="dk1"/>
              </a:solidFill>
              <a:effectLst/>
              <a:latin typeface="+mn-lt"/>
              <a:ea typeface="+mn-ea"/>
              <a:cs typeface="+mn-cs"/>
            </a:rPr>
            <a:t>Method selected: </a:t>
          </a:r>
          <a:r>
            <a:rPr lang="en-GB" sz="1100" b="1" baseline="0">
              <a:solidFill>
                <a:schemeClr val="dk1"/>
              </a:solidFill>
              <a:effectLst/>
              <a:latin typeface="+mn-lt"/>
              <a:ea typeface="+mn-ea"/>
              <a:cs typeface="+mn-cs"/>
            </a:rPr>
            <a:t>Company forecasts</a:t>
          </a:r>
          <a:endParaRPr lang="en-GB" sz="1100" b="1">
            <a:solidFill>
              <a:schemeClr val="dk1"/>
            </a:solidFill>
            <a:effectLst/>
            <a:latin typeface="+mn-lt"/>
            <a:ea typeface="+mn-ea"/>
            <a:cs typeface="+mn-cs"/>
          </a:endParaRPr>
        </a:p>
        <a:p>
          <a:endParaRPr lang="en-GB">
            <a:effectLst/>
          </a:endParaRPr>
        </a:p>
        <a:p>
          <a:r>
            <a:rPr lang="en-GB" sz="1100" b="1">
              <a:solidFill>
                <a:schemeClr val="dk1"/>
              </a:solidFill>
              <a:effectLst/>
              <a:latin typeface="+mn-lt"/>
              <a:ea typeface="+mn-ea"/>
              <a:cs typeface="+mn-cs"/>
            </a:rPr>
            <a:t>Rationale</a:t>
          </a:r>
          <a:r>
            <a:rPr lang="en-GB" sz="1100" b="1" baseline="0">
              <a:solidFill>
                <a:schemeClr val="dk1"/>
              </a:solidFill>
              <a:effectLst/>
              <a:latin typeface="+mn-lt"/>
              <a:ea typeface="+mn-ea"/>
              <a:cs typeface="+mn-cs"/>
            </a:rPr>
            <a:t> for our selection:</a:t>
          </a:r>
          <a:endParaRPr lang="en-GB">
            <a:effectLst/>
          </a:endParaRPr>
        </a:p>
        <a:p>
          <a:endParaRPr lang="en-GB" sz="1100" b="0" baseline="0">
            <a:solidFill>
              <a:schemeClr val="dk1"/>
            </a:solidFill>
            <a:effectLst/>
            <a:latin typeface="+mn-lt"/>
            <a:ea typeface="+mn-ea"/>
            <a:cs typeface="+mn-cs"/>
          </a:endParaRPr>
        </a:p>
        <a:p>
          <a:r>
            <a:rPr lang="en-GB" sz="1100" b="0" baseline="0">
              <a:solidFill>
                <a:schemeClr val="dk1"/>
              </a:solidFill>
              <a:effectLst/>
              <a:latin typeface="+mn-lt"/>
              <a:ea typeface="+mn-ea"/>
              <a:cs typeface="+mn-cs"/>
            </a:rPr>
            <a:t>We use Company forecasts of sludge produced. This is used to inform our unit cost models for bioresources.</a:t>
          </a:r>
          <a:endParaRPr lang="en-GB" sz="1100" b="0" baseline="0">
            <a:solidFill>
              <a:srgbClr val="FF0000"/>
            </a:solidFill>
            <a:effectLst/>
            <a:latin typeface="+mn-lt"/>
            <a:ea typeface="+mn-ea"/>
            <a:cs typeface="+mn-cs"/>
          </a:endParaRPr>
        </a:p>
      </xdr:txBody>
    </xdr:sp>
    <xdr:clientData/>
  </xdr:oneCellAnchor>
  <xdr:oneCellAnchor>
    <xdr:from>
      <xdr:col>37</xdr:col>
      <xdr:colOff>226219</xdr:colOff>
      <xdr:row>89</xdr:row>
      <xdr:rowOff>11906</xdr:rowOff>
    </xdr:from>
    <xdr:ext cx="3060000" cy="2559844"/>
    <xdr:sp macro="" textlink="">
      <xdr:nvSpPr>
        <xdr:cNvPr id="6" name="TextBox 5">
          <a:extLst>
            <a:ext uri="{FF2B5EF4-FFF2-40B4-BE49-F238E27FC236}">
              <a16:creationId xmlns:a16="http://schemas.microsoft.com/office/drawing/2014/main" id="{B92D7E19-6481-4E8D-8A8E-FF4C7C4D00DC}"/>
            </a:ext>
          </a:extLst>
        </xdr:cNvPr>
        <xdr:cNvSpPr txBox="1"/>
      </xdr:nvSpPr>
      <xdr:spPr>
        <a:xfrm>
          <a:off x="36189898" y="15796192"/>
          <a:ext cx="3060000" cy="255984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noAutofit/>
        </a:bodyPr>
        <a:lstStyle/>
        <a:p>
          <a:r>
            <a:rPr lang="en-GB" sz="1100" b="1">
              <a:solidFill>
                <a:schemeClr val="dk1"/>
              </a:solidFill>
              <a:effectLst/>
              <a:latin typeface="+mn-lt"/>
              <a:ea typeface="+mn-ea"/>
              <a:cs typeface="+mn-cs"/>
            </a:rPr>
            <a:t>Method selected: </a:t>
          </a:r>
          <a:r>
            <a:rPr lang="en-GB" sz="1100" b="1" baseline="0">
              <a:solidFill>
                <a:schemeClr val="dk1"/>
              </a:solidFill>
              <a:effectLst/>
              <a:latin typeface="+mn-lt"/>
              <a:ea typeface="+mn-ea"/>
              <a:cs typeface="+mn-cs"/>
            </a:rPr>
            <a:t>Company forecasts</a:t>
          </a:r>
          <a:endParaRPr lang="en-GB" sz="1100" b="1">
            <a:solidFill>
              <a:schemeClr val="dk1"/>
            </a:solidFill>
            <a:effectLst/>
            <a:latin typeface="+mn-lt"/>
            <a:ea typeface="+mn-ea"/>
            <a:cs typeface="+mn-cs"/>
          </a:endParaRPr>
        </a:p>
        <a:p>
          <a:endParaRPr lang="en-GB">
            <a:effectLst/>
          </a:endParaRPr>
        </a:p>
        <a:p>
          <a:r>
            <a:rPr lang="en-GB" sz="1100" b="1">
              <a:solidFill>
                <a:schemeClr val="dk1"/>
              </a:solidFill>
              <a:effectLst/>
              <a:latin typeface="+mn-lt"/>
              <a:ea typeface="+mn-ea"/>
              <a:cs typeface="+mn-cs"/>
            </a:rPr>
            <a:t>Rationale</a:t>
          </a:r>
          <a:r>
            <a:rPr lang="en-GB" sz="1100" b="1" baseline="0">
              <a:solidFill>
                <a:schemeClr val="dk1"/>
              </a:solidFill>
              <a:effectLst/>
              <a:latin typeface="+mn-lt"/>
              <a:ea typeface="+mn-ea"/>
              <a:cs typeface="+mn-cs"/>
            </a:rPr>
            <a:t> for our selection:</a:t>
          </a:r>
          <a:endParaRPr lang="en-GB">
            <a:effectLst/>
          </a:endParaRPr>
        </a:p>
        <a:p>
          <a:endParaRPr lang="en-GB" sz="1100" b="0" baseline="0">
            <a:solidFill>
              <a:schemeClr val="dk1"/>
            </a:solidFill>
            <a:effectLst/>
            <a:latin typeface="+mn-lt"/>
            <a:ea typeface="+mn-ea"/>
            <a:cs typeface="+mn-cs"/>
          </a:endParaRPr>
        </a:p>
        <a:p>
          <a:r>
            <a:rPr lang="en-GB" sz="1100" b="0" baseline="0">
              <a:solidFill>
                <a:schemeClr val="dk1"/>
              </a:solidFill>
              <a:effectLst/>
              <a:latin typeface="+mn-lt"/>
              <a:ea typeface="+mn-ea"/>
              <a:cs typeface="+mn-cs"/>
            </a:rPr>
            <a:t>We use Company forecasts of pumping capacity per sewer length. </a:t>
          </a:r>
          <a:r>
            <a:rPr lang="en-GB" sz="1100" b="0" i="0">
              <a:solidFill>
                <a:schemeClr val="dk1"/>
              </a:solidFill>
              <a:effectLst/>
              <a:latin typeface="+mn-lt"/>
              <a:ea typeface="+mn-ea"/>
              <a:cs typeface="+mn-cs"/>
            </a:rPr>
            <a:t>We accept Southern Water's restatement of its pumping capacity forecast as it is more aligned with other companies forecast growth rate. </a:t>
          </a:r>
          <a:r>
            <a:rPr lang="en-GB" sz="1100" b="0" baseline="0">
              <a:solidFill>
                <a:schemeClr val="dk1"/>
              </a:solidFill>
              <a:effectLst/>
              <a:latin typeface="+mn-lt"/>
              <a:ea typeface="+mn-ea"/>
              <a:cs typeface="+mn-cs"/>
            </a:rPr>
            <a:t>This is used to capture network topography in SWC and WWNP models. </a:t>
          </a:r>
        </a:p>
        <a:p>
          <a:endParaRPr lang="en-GB" sz="1100" b="0" baseline="0">
            <a:solidFill>
              <a:schemeClr val="dk1"/>
            </a:solidFill>
            <a:effectLst/>
            <a:latin typeface="+mn-lt"/>
            <a:ea typeface="+mn-ea"/>
            <a:cs typeface="+mn-cs"/>
          </a:endParaRPr>
        </a:p>
        <a:p>
          <a:r>
            <a:rPr lang="en-GB" sz="1100" b="0" baseline="0">
              <a:solidFill>
                <a:schemeClr val="dk1"/>
              </a:solidFill>
              <a:effectLst/>
              <a:latin typeface="+mn-lt"/>
              <a:ea typeface="+mn-ea"/>
              <a:cs typeface="+mn-cs"/>
            </a:rPr>
            <a:t>Based on our final decision on sewer length, we use Ofwat forecasts for South West Water over the 2025-30 period.</a:t>
          </a:r>
        </a:p>
        <a:p>
          <a:endParaRPr lang="en-GB" sz="1100" b="0" baseline="0">
            <a:solidFill>
              <a:srgbClr val="FF0000"/>
            </a:solidFill>
            <a:effectLst/>
            <a:latin typeface="+mn-lt"/>
            <a:ea typeface="+mn-ea"/>
            <a:cs typeface="+mn-cs"/>
          </a:endParaRPr>
        </a:p>
      </xdr:txBody>
    </xdr:sp>
    <xdr:clientData/>
  </xdr:oneCellAnchor>
  <xdr:oneCellAnchor>
    <xdr:from>
      <xdr:col>37</xdr:col>
      <xdr:colOff>220265</xdr:colOff>
      <xdr:row>4</xdr:row>
      <xdr:rowOff>47625</xdr:rowOff>
    </xdr:from>
    <xdr:ext cx="3060000" cy="1125693"/>
    <xdr:sp macro="" textlink="">
      <xdr:nvSpPr>
        <xdr:cNvPr id="7" name="TextBox 6">
          <a:extLst>
            <a:ext uri="{FF2B5EF4-FFF2-40B4-BE49-F238E27FC236}">
              <a16:creationId xmlns:a16="http://schemas.microsoft.com/office/drawing/2014/main" id="{5A4B26FE-F11F-4415-AF59-6EA9964925DB}"/>
            </a:ext>
          </a:extLst>
        </xdr:cNvPr>
        <xdr:cNvSpPr txBox="1"/>
      </xdr:nvSpPr>
      <xdr:spPr>
        <a:xfrm>
          <a:off x="36183944" y="945696"/>
          <a:ext cx="3060000" cy="112569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r>
            <a:rPr lang="en-GB" sz="1100" b="0" baseline="0">
              <a:solidFill>
                <a:schemeClr val="dk1"/>
              </a:solidFill>
              <a:effectLst/>
              <a:latin typeface="+mn-lt"/>
              <a:ea typeface="+mn-ea"/>
              <a:cs typeface="+mn-cs"/>
            </a:rPr>
            <a:t>We externally source ONS forecasts of households annual growth rates. This is not included as a variable in our models, but is used in the Ofwat forecast  calculation for the total households connected variable. Please see below.</a:t>
          </a:r>
          <a:endParaRPr lang="en-GB">
            <a:effectLst/>
          </a:endParaRPr>
        </a:p>
      </xdr:txBody>
    </xdr:sp>
    <xdr:clientData/>
  </xdr:oneCellAnchor>
  <xdr:oneCellAnchor>
    <xdr:from>
      <xdr:col>37</xdr:col>
      <xdr:colOff>219075</xdr:colOff>
      <xdr:row>106</xdr:row>
      <xdr:rowOff>17859</xdr:rowOff>
    </xdr:from>
    <xdr:ext cx="3060000" cy="1297919"/>
    <xdr:sp macro="" textlink="">
      <xdr:nvSpPr>
        <xdr:cNvPr id="8" name="TextBox 7">
          <a:extLst>
            <a:ext uri="{FF2B5EF4-FFF2-40B4-BE49-F238E27FC236}">
              <a16:creationId xmlns:a16="http://schemas.microsoft.com/office/drawing/2014/main" id="{56B8D91B-FCE8-4B9B-B5AD-F72CA4EE09B5}"/>
            </a:ext>
          </a:extLst>
        </xdr:cNvPr>
        <xdr:cNvSpPr txBox="1"/>
      </xdr:nvSpPr>
      <xdr:spPr>
        <a:xfrm>
          <a:off x="36182754" y="18809323"/>
          <a:ext cx="3060000" cy="129791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r>
            <a:rPr lang="en-GB" sz="1100" b="1">
              <a:solidFill>
                <a:schemeClr val="dk1"/>
              </a:solidFill>
              <a:effectLst/>
              <a:latin typeface="+mn-lt"/>
              <a:ea typeface="+mn-ea"/>
              <a:cs typeface="+mn-cs"/>
            </a:rPr>
            <a:t>Method selected: Ofwat forecasts</a:t>
          </a:r>
        </a:p>
        <a:p>
          <a:endParaRPr lang="en-GB">
            <a:effectLst/>
          </a:endParaRPr>
        </a:p>
        <a:p>
          <a:r>
            <a:rPr lang="en-GB" sz="1100" b="1">
              <a:solidFill>
                <a:schemeClr val="dk1"/>
              </a:solidFill>
              <a:effectLst/>
              <a:latin typeface="+mn-lt"/>
              <a:ea typeface="+mn-ea"/>
              <a:cs typeface="+mn-cs"/>
            </a:rPr>
            <a:t>Rationale</a:t>
          </a:r>
          <a:r>
            <a:rPr lang="en-GB" sz="1100" b="1" baseline="0">
              <a:solidFill>
                <a:schemeClr val="dk1"/>
              </a:solidFill>
              <a:effectLst/>
              <a:latin typeface="+mn-lt"/>
              <a:ea typeface="+mn-ea"/>
              <a:cs typeface="+mn-cs"/>
            </a:rPr>
            <a:t> for our selection:</a:t>
          </a:r>
        </a:p>
        <a:p>
          <a:endParaRPr lang="en-GB" sz="1100" b="1" baseline="0">
            <a:solidFill>
              <a:schemeClr val="dk1"/>
            </a:solidFill>
            <a:effectLst/>
            <a:latin typeface="+mn-lt"/>
            <a:ea typeface="+mn-ea"/>
            <a:cs typeface="+mn-cs"/>
          </a:endParaRPr>
        </a:p>
        <a:p>
          <a:r>
            <a:rPr lang="en-GB" sz="1100" b="0" baseline="0">
              <a:solidFill>
                <a:schemeClr val="dk1"/>
              </a:solidFill>
              <a:effectLst/>
              <a:latin typeface="+mn-lt"/>
              <a:ea typeface="+mn-ea"/>
              <a:cs typeface="+mn-cs"/>
            </a:rPr>
            <a:t>Indirect forecast. This is calculated using our final decision on total properties and sewer length variables shown above.</a:t>
          </a:r>
          <a:endParaRPr lang="en-GB" b="0">
            <a:effectLst/>
          </a:endParaRPr>
        </a:p>
      </xdr:txBody>
    </xdr:sp>
    <xdr:clientData/>
  </xdr:oneCellAnchor>
  <xdr:oneCellAnchor>
    <xdr:from>
      <xdr:col>37</xdr:col>
      <xdr:colOff>190500</xdr:colOff>
      <xdr:row>123</xdr:row>
      <xdr:rowOff>11906</xdr:rowOff>
    </xdr:from>
    <xdr:ext cx="3060000" cy="1125693"/>
    <xdr:sp macro="" textlink="">
      <xdr:nvSpPr>
        <xdr:cNvPr id="9" name="TextBox 8">
          <a:extLst>
            <a:ext uri="{FF2B5EF4-FFF2-40B4-BE49-F238E27FC236}">
              <a16:creationId xmlns:a16="http://schemas.microsoft.com/office/drawing/2014/main" id="{88144085-CE95-4048-AEE3-7CFD63D867DE}"/>
            </a:ext>
          </a:extLst>
        </xdr:cNvPr>
        <xdr:cNvSpPr txBox="1"/>
      </xdr:nvSpPr>
      <xdr:spPr>
        <a:xfrm>
          <a:off x="36154179" y="21810549"/>
          <a:ext cx="3060000" cy="112569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r>
            <a:rPr lang="en-GB" sz="1100" b="1">
              <a:solidFill>
                <a:schemeClr val="dk1"/>
              </a:solidFill>
              <a:effectLst/>
              <a:latin typeface="+mn-lt"/>
              <a:ea typeface="+mn-ea"/>
              <a:cs typeface="+mn-cs"/>
            </a:rPr>
            <a:t>Method selected: Ofwat forecasts</a:t>
          </a:r>
        </a:p>
        <a:p>
          <a:endParaRPr lang="en-GB">
            <a:effectLst/>
          </a:endParaRPr>
        </a:p>
        <a:p>
          <a:r>
            <a:rPr lang="en-GB" sz="1100" b="1">
              <a:solidFill>
                <a:schemeClr val="dk1"/>
              </a:solidFill>
              <a:effectLst/>
              <a:latin typeface="+mn-lt"/>
              <a:ea typeface="+mn-ea"/>
              <a:cs typeface="+mn-cs"/>
            </a:rPr>
            <a:t>Rationale</a:t>
          </a:r>
          <a:r>
            <a:rPr lang="en-GB" sz="1100" b="1" baseline="0">
              <a:solidFill>
                <a:schemeClr val="dk1"/>
              </a:solidFill>
              <a:effectLst/>
              <a:latin typeface="+mn-lt"/>
              <a:ea typeface="+mn-ea"/>
              <a:cs typeface="+mn-cs"/>
            </a:rPr>
            <a:t> for our selection:</a:t>
          </a:r>
        </a:p>
        <a:p>
          <a:endParaRPr lang="en-GB" sz="1100" b="1" baseline="0">
            <a:solidFill>
              <a:schemeClr val="dk1"/>
            </a:solidFill>
            <a:effectLst/>
            <a:latin typeface="+mn-lt"/>
            <a:ea typeface="+mn-ea"/>
            <a:cs typeface="+mn-cs"/>
          </a:endParaRPr>
        </a:p>
        <a:p>
          <a:r>
            <a:rPr lang="en-GB" sz="1100" b="0" baseline="0">
              <a:solidFill>
                <a:schemeClr val="dk1"/>
              </a:solidFill>
              <a:effectLst/>
              <a:latin typeface="+mn-lt"/>
              <a:ea typeface="+mn-ea"/>
              <a:cs typeface="+mn-cs"/>
            </a:rPr>
            <a:t>We use ONS data up to 2020-2021 to compute weighted average density. </a:t>
          </a:r>
          <a:endParaRPr lang="en-GB" b="0">
            <a:effectLst/>
          </a:endParaRPr>
        </a:p>
      </xdr:txBody>
    </xdr:sp>
    <xdr:clientData/>
  </xdr:oneCellAnchor>
  <xdr:oneCellAnchor>
    <xdr:from>
      <xdr:col>37</xdr:col>
      <xdr:colOff>172641</xdr:colOff>
      <xdr:row>140</xdr:row>
      <xdr:rowOff>10714</xdr:rowOff>
    </xdr:from>
    <xdr:ext cx="3060000" cy="1125693"/>
    <xdr:sp macro="" textlink="">
      <xdr:nvSpPr>
        <xdr:cNvPr id="10" name="TextBox 9">
          <a:extLst>
            <a:ext uri="{FF2B5EF4-FFF2-40B4-BE49-F238E27FC236}">
              <a16:creationId xmlns:a16="http://schemas.microsoft.com/office/drawing/2014/main" id="{261CC69F-70A3-4834-A5F7-970D1C15E67D}"/>
            </a:ext>
          </a:extLst>
        </xdr:cNvPr>
        <xdr:cNvSpPr txBox="1"/>
      </xdr:nvSpPr>
      <xdr:spPr>
        <a:xfrm>
          <a:off x="36136320" y="24653250"/>
          <a:ext cx="3060000" cy="112569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r>
            <a:rPr lang="en-GB" sz="1100" b="1">
              <a:solidFill>
                <a:schemeClr val="dk1"/>
              </a:solidFill>
              <a:effectLst/>
              <a:latin typeface="+mn-lt"/>
              <a:ea typeface="+mn-ea"/>
              <a:cs typeface="+mn-cs"/>
            </a:rPr>
            <a:t>Method selected: Ofwat forecasts</a:t>
          </a:r>
        </a:p>
        <a:p>
          <a:endParaRPr lang="en-GB">
            <a:effectLst/>
          </a:endParaRPr>
        </a:p>
        <a:p>
          <a:r>
            <a:rPr lang="en-GB" sz="1100" b="1">
              <a:solidFill>
                <a:schemeClr val="dk1"/>
              </a:solidFill>
              <a:effectLst/>
              <a:latin typeface="+mn-lt"/>
              <a:ea typeface="+mn-ea"/>
              <a:cs typeface="+mn-cs"/>
            </a:rPr>
            <a:t>Rationale</a:t>
          </a:r>
          <a:r>
            <a:rPr lang="en-GB" sz="1100" b="1" baseline="0">
              <a:solidFill>
                <a:schemeClr val="dk1"/>
              </a:solidFill>
              <a:effectLst/>
              <a:latin typeface="+mn-lt"/>
              <a:ea typeface="+mn-ea"/>
              <a:cs typeface="+mn-cs"/>
            </a:rPr>
            <a:t> for our selection:</a:t>
          </a:r>
        </a:p>
        <a:p>
          <a:endParaRPr lang="en-GB" sz="1100" b="1" baseline="0">
            <a:solidFill>
              <a:schemeClr val="dk1"/>
            </a:solidFill>
            <a:effectLst/>
            <a:latin typeface="+mn-lt"/>
            <a:ea typeface="+mn-ea"/>
            <a:cs typeface="+mn-cs"/>
          </a:endParaRPr>
        </a:p>
        <a:p>
          <a:r>
            <a:rPr lang="en-GB" sz="1100" b="0" baseline="0">
              <a:solidFill>
                <a:schemeClr val="dk1"/>
              </a:solidFill>
              <a:effectLst/>
              <a:latin typeface="+mn-lt"/>
              <a:ea typeface="+mn-ea"/>
              <a:cs typeface="+mn-cs"/>
            </a:rPr>
            <a:t>We use ONS data up to 2020-2021 to compute weighted average density. </a:t>
          </a:r>
          <a:endParaRPr lang="en-GB" b="0">
            <a:effectLst/>
          </a:endParaRPr>
        </a:p>
      </xdr:txBody>
    </xdr:sp>
    <xdr:clientData/>
  </xdr:oneCellAnchor>
  <xdr:oneCellAnchor>
    <xdr:from>
      <xdr:col>37</xdr:col>
      <xdr:colOff>160734</xdr:colOff>
      <xdr:row>157</xdr:row>
      <xdr:rowOff>17859</xdr:rowOff>
    </xdr:from>
    <xdr:ext cx="3060000" cy="1125693"/>
    <xdr:sp macro="" textlink="">
      <xdr:nvSpPr>
        <xdr:cNvPr id="11" name="TextBox 10">
          <a:extLst>
            <a:ext uri="{FF2B5EF4-FFF2-40B4-BE49-F238E27FC236}">
              <a16:creationId xmlns:a16="http://schemas.microsoft.com/office/drawing/2014/main" id="{C3CC4197-8905-4F7A-BAF0-B96DD2FBD084}"/>
            </a:ext>
          </a:extLst>
        </xdr:cNvPr>
        <xdr:cNvSpPr txBox="1"/>
      </xdr:nvSpPr>
      <xdr:spPr>
        <a:xfrm>
          <a:off x="36124413" y="27504288"/>
          <a:ext cx="3060000" cy="112569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r>
            <a:rPr lang="en-GB" sz="1100" b="1">
              <a:solidFill>
                <a:schemeClr val="dk1"/>
              </a:solidFill>
              <a:effectLst/>
              <a:latin typeface="+mn-lt"/>
              <a:ea typeface="+mn-ea"/>
              <a:cs typeface="+mn-cs"/>
            </a:rPr>
            <a:t>Method selected: Company forecasts</a:t>
          </a:r>
        </a:p>
        <a:p>
          <a:endParaRPr lang="en-GB">
            <a:effectLst/>
          </a:endParaRPr>
        </a:p>
        <a:p>
          <a:r>
            <a:rPr lang="en-GB" sz="1100" b="1">
              <a:solidFill>
                <a:schemeClr val="dk1"/>
              </a:solidFill>
              <a:effectLst/>
              <a:latin typeface="+mn-lt"/>
              <a:ea typeface="+mn-ea"/>
              <a:cs typeface="+mn-cs"/>
            </a:rPr>
            <a:t>Rationale</a:t>
          </a:r>
          <a:r>
            <a:rPr lang="en-GB" sz="1100" b="1" baseline="0">
              <a:solidFill>
                <a:schemeClr val="dk1"/>
              </a:solidFill>
              <a:effectLst/>
              <a:latin typeface="+mn-lt"/>
              <a:ea typeface="+mn-ea"/>
              <a:cs typeface="+mn-cs"/>
            </a:rPr>
            <a:t> for our selection:</a:t>
          </a:r>
        </a:p>
        <a:p>
          <a:endParaRPr lang="en-GB" sz="1100" b="1" baseline="0">
            <a:solidFill>
              <a:schemeClr val="dk1"/>
            </a:solidFill>
            <a:effectLst/>
            <a:latin typeface="+mn-lt"/>
            <a:ea typeface="+mn-ea"/>
            <a:cs typeface="+mn-cs"/>
          </a:endParaRPr>
        </a:p>
        <a:p>
          <a:r>
            <a:rPr lang="en-GB" sz="1100" b="0" baseline="0">
              <a:solidFill>
                <a:schemeClr val="dk1"/>
              </a:solidFill>
              <a:effectLst/>
              <a:latin typeface="+mn-lt"/>
              <a:ea typeface="+mn-ea"/>
              <a:cs typeface="+mn-cs"/>
            </a:rPr>
            <a:t>We use the company forecasts of the number of sewage treatment works.</a:t>
          </a:r>
          <a:endParaRPr lang="en-GB" b="0">
            <a:effectLst/>
          </a:endParaRPr>
        </a:p>
      </xdr:txBody>
    </xdr:sp>
    <xdr:clientData/>
  </xdr:oneCellAnchor>
  <xdr:oneCellAnchor>
    <xdr:from>
      <xdr:col>37</xdr:col>
      <xdr:colOff>171450</xdr:colOff>
      <xdr:row>174</xdr:row>
      <xdr:rowOff>11906</xdr:rowOff>
    </xdr:from>
    <xdr:ext cx="3060000" cy="1125693"/>
    <xdr:sp macro="" textlink="">
      <xdr:nvSpPr>
        <xdr:cNvPr id="12" name="TextBox 11">
          <a:extLst>
            <a:ext uri="{FF2B5EF4-FFF2-40B4-BE49-F238E27FC236}">
              <a16:creationId xmlns:a16="http://schemas.microsoft.com/office/drawing/2014/main" id="{1E6C8717-4651-4F4A-B5B2-D96F8BA352B6}"/>
            </a:ext>
          </a:extLst>
        </xdr:cNvPr>
        <xdr:cNvSpPr txBox="1"/>
      </xdr:nvSpPr>
      <xdr:spPr>
        <a:xfrm>
          <a:off x="36135129" y="30355835"/>
          <a:ext cx="3060000" cy="112569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r>
            <a:rPr lang="en-GB" sz="1100" b="1">
              <a:solidFill>
                <a:schemeClr val="dk1"/>
              </a:solidFill>
              <a:effectLst/>
              <a:latin typeface="+mn-lt"/>
              <a:ea typeface="+mn-ea"/>
              <a:cs typeface="+mn-cs"/>
            </a:rPr>
            <a:t>Method selected: Ofwat forecasts</a:t>
          </a:r>
        </a:p>
        <a:p>
          <a:endParaRPr lang="en-GB">
            <a:effectLst/>
          </a:endParaRPr>
        </a:p>
        <a:p>
          <a:r>
            <a:rPr lang="en-GB" sz="1100" b="1">
              <a:solidFill>
                <a:schemeClr val="dk1"/>
              </a:solidFill>
              <a:effectLst/>
              <a:latin typeface="+mn-lt"/>
              <a:ea typeface="+mn-ea"/>
              <a:cs typeface="+mn-cs"/>
            </a:rPr>
            <a:t>Rationale</a:t>
          </a:r>
          <a:r>
            <a:rPr lang="en-GB" sz="1100" b="1" baseline="0">
              <a:solidFill>
                <a:schemeClr val="dk1"/>
              </a:solidFill>
              <a:effectLst/>
              <a:latin typeface="+mn-lt"/>
              <a:ea typeface="+mn-ea"/>
              <a:cs typeface="+mn-cs"/>
            </a:rPr>
            <a:t> for our selection:</a:t>
          </a:r>
        </a:p>
        <a:p>
          <a:endParaRPr lang="en-GB" sz="1100" b="1" baseline="0">
            <a:solidFill>
              <a:schemeClr val="dk1"/>
            </a:solidFill>
            <a:effectLst/>
            <a:latin typeface="+mn-lt"/>
            <a:ea typeface="+mn-ea"/>
            <a:cs typeface="+mn-cs"/>
          </a:endParaRPr>
        </a:p>
        <a:p>
          <a:r>
            <a:rPr lang="en-GB" sz="1100" b="0" baseline="0">
              <a:solidFill>
                <a:schemeClr val="dk1"/>
              </a:solidFill>
              <a:effectLst/>
              <a:latin typeface="+mn-lt"/>
              <a:ea typeface="+mn-ea"/>
              <a:cs typeface="+mn-cs"/>
            </a:rPr>
            <a:t>Indirect forecast of the above, using our final decisions on both variables.</a:t>
          </a:r>
          <a:endParaRPr lang="en-GB" b="0">
            <a:effectLst/>
          </a:endParaRPr>
        </a:p>
      </xdr:txBody>
    </xdr:sp>
    <xdr:clientData/>
  </xdr:oneCellAnchor>
  <xdr:oneCellAnchor>
    <xdr:from>
      <xdr:col>37</xdr:col>
      <xdr:colOff>183354</xdr:colOff>
      <xdr:row>191</xdr:row>
      <xdr:rowOff>10714</xdr:rowOff>
    </xdr:from>
    <xdr:ext cx="3060000" cy="2346724"/>
    <xdr:sp macro="" textlink="">
      <xdr:nvSpPr>
        <xdr:cNvPr id="13" name="TextBox 12">
          <a:extLst>
            <a:ext uri="{FF2B5EF4-FFF2-40B4-BE49-F238E27FC236}">
              <a16:creationId xmlns:a16="http://schemas.microsoft.com/office/drawing/2014/main" id="{8F2D7742-617E-497A-AF7D-4DAD3CA5B46F}"/>
            </a:ext>
          </a:extLst>
        </xdr:cNvPr>
        <xdr:cNvSpPr txBox="1"/>
      </xdr:nvSpPr>
      <xdr:spPr>
        <a:xfrm>
          <a:off x="36147033" y="33198535"/>
          <a:ext cx="3060000" cy="234672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r>
            <a:rPr lang="en-GB" sz="1100" b="1">
              <a:solidFill>
                <a:schemeClr val="dk1"/>
              </a:solidFill>
              <a:effectLst/>
              <a:latin typeface="+mn-lt"/>
              <a:ea typeface="+mn-ea"/>
              <a:cs typeface="+mn-cs"/>
            </a:rPr>
            <a:t>Method selected: Ofwat forecasts</a:t>
          </a:r>
        </a:p>
        <a:p>
          <a:endParaRPr lang="en-GB">
            <a:effectLst/>
          </a:endParaRPr>
        </a:p>
        <a:p>
          <a:r>
            <a:rPr lang="en-GB" sz="1100" b="1">
              <a:solidFill>
                <a:schemeClr val="dk1"/>
              </a:solidFill>
              <a:effectLst/>
              <a:latin typeface="+mn-lt"/>
              <a:ea typeface="+mn-ea"/>
              <a:cs typeface="+mn-cs"/>
            </a:rPr>
            <a:t>Rationale</a:t>
          </a:r>
          <a:r>
            <a:rPr lang="en-GB" sz="1100" b="1" baseline="0">
              <a:solidFill>
                <a:schemeClr val="dk1"/>
              </a:solidFill>
              <a:effectLst/>
              <a:latin typeface="+mn-lt"/>
              <a:ea typeface="+mn-ea"/>
              <a:cs typeface="+mn-cs"/>
            </a:rPr>
            <a:t> for our selection:</a:t>
          </a:r>
          <a:endParaRPr lang="en-GB">
            <a:effectLst/>
          </a:endParaRPr>
        </a:p>
        <a:p>
          <a:endParaRPr lang="en-GB" sz="1100" b="0" baseline="0">
            <a:solidFill>
              <a:schemeClr val="dk1"/>
            </a:solidFill>
            <a:effectLst/>
            <a:latin typeface="+mn-lt"/>
            <a:ea typeface="+mn-ea"/>
            <a:cs typeface="+mn-cs"/>
          </a:endParaRPr>
        </a:p>
        <a:p>
          <a:r>
            <a:rPr lang="en-GB" sz="1100" b="0" baseline="0">
              <a:solidFill>
                <a:schemeClr val="dk1"/>
              </a:solidFill>
              <a:effectLst/>
              <a:latin typeface="+mn-lt"/>
              <a:ea typeface="+mn-ea"/>
              <a:cs typeface="+mn-cs"/>
            </a:rPr>
            <a:t>We use Ofwat forecasts of the percent load with ammonia &lt;=3mg/l which we set equal to the 2024-2025 company forecast level. Taking forward-looking forecasts would result in double funding as we separately provide enhancement allowances for PR24 sanitary parameters upgrades. This is used </a:t>
          </a:r>
          <a:r>
            <a:rPr lang="en-GB" sz="1100">
              <a:solidFill>
                <a:schemeClr val="dk1"/>
              </a:solidFill>
              <a:effectLst/>
              <a:latin typeface="+mn-lt"/>
              <a:ea typeface="+mn-ea"/>
              <a:cs typeface="+mn-cs"/>
            </a:rPr>
            <a:t>to explain differences in treatment complexity between companies in</a:t>
          </a:r>
          <a:r>
            <a:rPr lang="en-GB" sz="1100" baseline="0">
              <a:solidFill>
                <a:schemeClr val="dk1"/>
              </a:solidFill>
              <a:effectLst/>
              <a:latin typeface="+mn-lt"/>
              <a:ea typeface="+mn-ea"/>
              <a:cs typeface="+mn-cs"/>
            </a:rPr>
            <a:t> SWT and WWNP models. </a:t>
          </a:r>
          <a:endParaRPr lang="en-GB" sz="1100" b="0" baseline="0">
            <a:solidFill>
              <a:srgbClr val="FF0000"/>
            </a:solidFill>
            <a:effectLst/>
            <a:latin typeface="+mn-lt"/>
            <a:ea typeface="+mn-ea"/>
            <a:cs typeface="+mn-cs"/>
          </a:endParaRPr>
        </a:p>
      </xdr:txBody>
    </xdr:sp>
    <xdr:clientData/>
  </xdr:oneCellAnchor>
  <xdr:oneCellAnchor>
    <xdr:from>
      <xdr:col>37</xdr:col>
      <xdr:colOff>171449</xdr:colOff>
      <xdr:row>208</xdr:row>
      <xdr:rowOff>0</xdr:rowOff>
    </xdr:from>
    <xdr:ext cx="3060000" cy="1470146"/>
    <xdr:sp macro="" textlink="">
      <xdr:nvSpPr>
        <xdr:cNvPr id="14" name="TextBox 13">
          <a:extLst>
            <a:ext uri="{FF2B5EF4-FFF2-40B4-BE49-F238E27FC236}">
              <a16:creationId xmlns:a16="http://schemas.microsoft.com/office/drawing/2014/main" id="{950C4B29-8C0F-4FC6-86A8-1BEC8B946EDE}"/>
            </a:ext>
          </a:extLst>
        </xdr:cNvPr>
        <xdr:cNvSpPr txBox="1"/>
      </xdr:nvSpPr>
      <xdr:spPr>
        <a:xfrm>
          <a:off x="36135128" y="36195000"/>
          <a:ext cx="3060000" cy="147014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r>
            <a:rPr lang="en-GB" sz="1100" b="1">
              <a:solidFill>
                <a:schemeClr val="dk1"/>
              </a:solidFill>
              <a:effectLst/>
              <a:latin typeface="+mn-lt"/>
              <a:ea typeface="+mn-ea"/>
              <a:cs typeface="+mn-cs"/>
            </a:rPr>
            <a:t>Method selected: Company forecasts</a:t>
          </a:r>
        </a:p>
        <a:p>
          <a:endParaRPr lang="en-GB">
            <a:effectLst/>
          </a:endParaRPr>
        </a:p>
        <a:p>
          <a:r>
            <a:rPr lang="en-GB" sz="1100" b="1">
              <a:solidFill>
                <a:schemeClr val="dk1"/>
              </a:solidFill>
              <a:effectLst/>
              <a:latin typeface="+mn-lt"/>
              <a:ea typeface="+mn-ea"/>
              <a:cs typeface="+mn-cs"/>
            </a:rPr>
            <a:t>Rationale</a:t>
          </a:r>
          <a:r>
            <a:rPr lang="en-GB" sz="1100" b="1" baseline="0">
              <a:solidFill>
                <a:schemeClr val="dk1"/>
              </a:solidFill>
              <a:effectLst/>
              <a:latin typeface="+mn-lt"/>
              <a:ea typeface="+mn-ea"/>
              <a:cs typeface="+mn-cs"/>
            </a:rPr>
            <a:t> for our selection:</a:t>
          </a:r>
          <a:endParaRPr lang="en-GB">
            <a:effectLst/>
          </a:endParaRPr>
        </a:p>
        <a:p>
          <a:endParaRPr lang="en-GB" sz="1100" b="0" baseline="0">
            <a:solidFill>
              <a:schemeClr val="dk1"/>
            </a:solidFill>
            <a:effectLst/>
            <a:latin typeface="+mn-lt"/>
            <a:ea typeface="+mn-ea"/>
            <a:cs typeface="+mn-cs"/>
          </a:endParaRPr>
        </a:p>
        <a:p>
          <a:r>
            <a:rPr lang="en-GB" sz="1100" b="0" baseline="0">
              <a:solidFill>
                <a:schemeClr val="dk1"/>
              </a:solidFill>
              <a:effectLst/>
              <a:latin typeface="+mn-lt"/>
              <a:ea typeface="+mn-ea"/>
              <a:cs typeface="+mn-cs"/>
            </a:rPr>
            <a:t>We use company forecasts of the percent load treated in bands 1-3. This is used </a:t>
          </a:r>
          <a:r>
            <a:rPr lang="en-GB" sz="1100">
              <a:solidFill>
                <a:schemeClr val="dk1"/>
              </a:solidFill>
              <a:effectLst/>
              <a:latin typeface="+mn-lt"/>
              <a:ea typeface="+mn-ea"/>
              <a:cs typeface="+mn-cs"/>
            </a:rPr>
            <a:t>to capture economies</a:t>
          </a:r>
          <a:r>
            <a:rPr lang="en-GB" sz="1100" baseline="0">
              <a:solidFill>
                <a:schemeClr val="dk1"/>
              </a:solidFill>
              <a:effectLst/>
              <a:latin typeface="+mn-lt"/>
              <a:ea typeface="+mn-ea"/>
              <a:cs typeface="+mn-cs"/>
            </a:rPr>
            <a:t> of scale in one SWT, one WWNP and one BR model.</a:t>
          </a:r>
          <a:endParaRPr lang="en-GB" sz="1100" b="0" baseline="0">
            <a:solidFill>
              <a:srgbClr val="FF0000"/>
            </a:solidFill>
            <a:effectLst/>
            <a:latin typeface="+mn-lt"/>
            <a:ea typeface="+mn-ea"/>
            <a:cs typeface="+mn-cs"/>
          </a:endParaRPr>
        </a:p>
      </xdr:txBody>
    </xdr:sp>
    <xdr:clientData/>
  </xdr:oneCellAnchor>
  <xdr:oneCellAnchor>
    <xdr:from>
      <xdr:col>37</xdr:col>
      <xdr:colOff>135730</xdr:colOff>
      <xdr:row>225</xdr:row>
      <xdr:rowOff>9524</xdr:rowOff>
    </xdr:from>
    <xdr:ext cx="3060000" cy="1814599"/>
    <xdr:sp macro="" textlink="">
      <xdr:nvSpPr>
        <xdr:cNvPr id="15" name="TextBox 14">
          <a:extLst>
            <a:ext uri="{FF2B5EF4-FFF2-40B4-BE49-F238E27FC236}">
              <a16:creationId xmlns:a16="http://schemas.microsoft.com/office/drawing/2014/main" id="{85202565-5D97-4070-AB22-0C8C5F2C6027}"/>
            </a:ext>
          </a:extLst>
        </xdr:cNvPr>
        <xdr:cNvSpPr txBox="1"/>
      </xdr:nvSpPr>
      <xdr:spPr>
        <a:xfrm>
          <a:off x="36099409" y="39198095"/>
          <a:ext cx="3060000" cy="181459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r>
            <a:rPr lang="en-GB" sz="1100" b="1">
              <a:solidFill>
                <a:schemeClr val="dk1"/>
              </a:solidFill>
              <a:effectLst/>
              <a:latin typeface="+mn-lt"/>
              <a:ea typeface="+mn-ea"/>
              <a:cs typeface="+mn-cs"/>
            </a:rPr>
            <a:t>Method selected: Ofwat forecasts</a:t>
          </a:r>
        </a:p>
        <a:p>
          <a:endParaRPr lang="en-GB">
            <a:effectLst/>
          </a:endParaRPr>
        </a:p>
        <a:p>
          <a:r>
            <a:rPr lang="en-GB" sz="1100" b="1">
              <a:solidFill>
                <a:schemeClr val="dk1"/>
              </a:solidFill>
              <a:effectLst/>
              <a:latin typeface="+mn-lt"/>
              <a:ea typeface="+mn-ea"/>
              <a:cs typeface="+mn-cs"/>
            </a:rPr>
            <a:t>Rationale</a:t>
          </a:r>
          <a:r>
            <a:rPr lang="en-GB" sz="1100" b="1" baseline="0">
              <a:solidFill>
                <a:schemeClr val="dk1"/>
              </a:solidFill>
              <a:effectLst/>
              <a:latin typeface="+mn-lt"/>
              <a:ea typeface="+mn-ea"/>
              <a:cs typeface="+mn-cs"/>
            </a:rPr>
            <a:t> for our selection:</a:t>
          </a:r>
          <a:endParaRPr lang="en-GB">
            <a:effectLst/>
          </a:endParaRPr>
        </a:p>
        <a:p>
          <a:endParaRPr lang="en-GB" sz="1100" b="0" baseline="0">
            <a:solidFill>
              <a:schemeClr val="dk1"/>
            </a:solidFill>
            <a:effectLst/>
            <a:latin typeface="+mn-lt"/>
            <a:ea typeface="+mn-ea"/>
            <a:cs typeface="+mn-cs"/>
          </a:endParaRPr>
        </a:p>
        <a:p>
          <a:r>
            <a:rPr lang="en-GB" sz="1100" b="0" baseline="0">
              <a:solidFill>
                <a:schemeClr val="dk1"/>
              </a:solidFill>
              <a:effectLst/>
              <a:latin typeface="+mn-lt"/>
              <a:ea typeface="+mn-ea"/>
              <a:cs typeface="+mn-cs"/>
            </a:rPr>
            <a:t>We use Ofwat forecasts of the weighted average treatment size. This is calculated using the average of the last three years of historical data. This is used to capture economies of scale in one SWT and one WWNP model. </a:t>
          </a:r>
          <a:endParaRPr lang="en-GB" sz="1100" b="0" baseline="0">
            <a:solidFill>
              <a:srgbClr val="FF0000"/>
            </a:solidFill>
            <a:effectLst/>
            <a:latin typeface="+mn-lt"/>
            <a:ea typeface="+mn-ea"/>
            <a:cs typeface="+mn-cs"/>
          </a:endParaRPr>
        </a:p>
      </xdr:txBody>
    </xdr:sp>
    <xdr:clientData/>
  </xdr:oneCellAnchor>
  <xdr:oneCellAnchor>
    <xdr:from>
      <xdr:col>37</xdr:col>
      <xdr:colOff>171449</xdr:colOff>
      <xdr:row>241</xdr:row>
      <xdr:rowOff>159544</xdr:rowOff>
    </xdr:from>
    <xdr:ext cx="3060000" cy="2331279"/>
    <xdr:sp macro="" textlink="">
      <xdr:nvSpPr>
        <xdr:cNvPr id="16" name="TextBox 15">
          <a:extLst>
            <a:ext uri="{FF2B5EF4-FFF2-40B4-BE49-F238E27FC236}">
              <a16:creationId xmlns:a16="http://schemas.microsoft.com/office/drawing/2014/main" id="{E9923444-7876-416D-A6B4-F7CC519FB755}"/>
            </a:ext>
          </a:extLst>
        </xdr:cNvPr>
        <xdr:cNvSpPr txBox="1"/>
      </xdr:nvSpPr>
      <xdr:spPr>
        <a:xfrm>
          <a:off x="36135128" y="42015115"/>
          <a:ext cx="3060000" cy="233127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r>
            <a:rPr lang="en-GB" sz="1100" b="1">
              <a:solidFill>
                <a:schemeClr val="dk1"/>
              </a:solidFill>
              <a:effectLst/>
              <a:latin typeface="+mn-lt"/>
              <a:ea typeface="+mn-ea"/>
              <a:cs typeface="+mn-cs"/>
            </a:rPr>
            <a:t>Method selected: Ofwat forecasts</a:t>
          </a:r>
        </a:p>
        <a:p>
          <a:endParaRPr lang="en-GB">
            <a:effectLst/>
          </a:endParaRPr>
        </a:p>
        <a:p>
          <a:r>
            <a:rPr lang="en-GB" sz="1100" b="1">
              <a:solidFill>
                <a:schemeClr val="dk1"/>
              </a:solidFill>
              <a:effectLst/>
              <a:latin typeface="+mn-lt"/>
              <a:ea typeface="+mn-ea"/>
              <a:cs typeface="+mn-cs"/>
            </a:rPr>
            <a:t>Rationale</a:t>
          </a:r>
          <a:r>
            <a:rPr lang="en-GB" sz="1100" b="1" baseline="0">
              <a:solidFill>
                <a:schemeClr val="dk1"/>
              </a:solidFill>
              <a:effectLst/>
              <a:latin typeface="+mn-lt"/>
              <a:ea typeface="+mn-ea"/>
              <a:cs typeface="+mn-cs"/>
            </a:rPr>
            <a:t> for our selection:</a:t>
          </a:r>
          <a:endParaRPr lang="en-GB">
            <a:effectLst/>
          </a:endParaRPr>
        </a:p>
        <a:p>
          <a:endParaRPr lang="en-GB" sz="1100" b="0" baseline="0">
            <a:solidFill>
              <a:schemeClr val="dk1"/>
            </a:solidFill>
            <a:effectLst/>
            <a:latin typeface="+mn-lt"/>
            <a:ea typeface="+mn-ea"/>
            <a:cs typeface="+mn-cs"/>
          </a:endParaRPr>
        </a:p>
        <a:p>
          <a:r>
            <a:rPr lang="en-GB" sz="1100" b="0" baseline="0">
              <a:solidFill>
                <a:schemeClr val="dk1"/>
              </a:solidFill>
              <a:effectLst/>
              <a:latin typeface="+mn-lt"/>
              <a:ea typeface="+mn-ea"/>
              <a:cs typeface="+mn-cs"/>
            </a:rPr>
            <a:t>We use Ofwat forecasts of urban MSOA rainfall. This is calculated using long-term average historical rainfall from 2000-01 to 2022-23. This is a more granular variable used to capture actual rainfall within urban MSOAs. The driver uses a combination of ONS data on urbanisation and rainfall data provided by the Environment Agency.</a:t>
          </a:r>
          <a:endParaRPr lang="en-GB" sz="1100" b="0" baseline="0">
            <a:solidFill>
              <a:srgbClr val="FF0000"/>
            </a:solidFill>
            <a:effectLst/>
            <a:latin typeface="+mn-lt"/>
            <a:ea typeface="+mn-ea"/>
            <a:cs typeface="+mn-cs"/>
          </a:endParaRPr>
        </a:p>
      </xdr:txBody>
    </xdr:sp>
    <xdr:clientData/>
  </xdr:oneCellAnchor>
  <xdr:oneCellAnchor>
    <xdr:from>
      <xdr:col>37</xdr:col>
      <xdr:colOff>154781</xdr:colOff>
      <xdr:row>259</xdr:row>
      <xdr:rowOff>35719</xdr:rowOff>
    </xdr:from>
    <xdr:ext cx="3060000" cy="1297919"/>
    <xdr:sp macro="" textlink="">
      <xdr:nvSpPr>
        <xdr:cNvPr id="17" name="TextBox 16">
          <a:extLst>
            <a:ext uri="{FF2B5EF4-FFF2-40B4-BE49-F238E27FC236}">
              <a16:creationId xmlns:a16="http://schemas.microsoft.com/office/drawing/2014/main" id="{E3533C1D-24C3-4FC2-8383-46CBE1AB68CD}"/>
            </a:ext>
          </a:extLst>
        </xdr:cNvPr>
        <xdr:cNvSpPr txBox="1"/>
      </xdr:nvSpPr>
      <xdr:spPr>
        <a:xfrm>
          <a:off x="36118460" y="44912076"/>
          <a:ext cx="3060000" cy="129791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r>
            <a:rPr lang="en-GB" sz="1100" b="1">
              <a:solidFill>
                <a:schemeClr val="dk1"/>
              </a:solidFill>
              <a:effectLst/>
              <a:latin typeface="+mn-lt"/>
              <a:ea typeface="+mn-ea"/>
              <a:cs typeface="+mn-cs"/>
            </a:rPr>
            <a:t>Method selected: Ofwat forecasts</a:t>
          </a:r>
        </a:p>
        <a:p>
          <a:endParaRPr lang="en-GB">
            <a:effectLst/>
          </a:endParaRPr>
        </a:p>
        <a:p>
          <a:r>
            <a:rPr lang="en-GB" sz="1100" b="1">
              <a:solidFill>
                <a:schemeClr val="dk1"/>
              </a:solidFill>
              <a:effectLst/>
              <a:latin typeface="+mn-lt"/>
              <a:ea typeface="+mn-ea"/>
              <a:cs typeface="+mn-cs"/>
            </a:rPr>
            <a:t>Rationale</a:t>
          </a:r>
          <a:r>
            <a:rPr lang="en-GB" sz="1100" b="1" baseline="0">
              <a:solidFill>
                <a:schemeClr val="dk1"/>
              </a:solidFill>
              <a:effectLst/>
              <a:latin typeface="+mn-lt"/>
              <a:ea typeface="+mn-ea"/>
              <a:cs typeface="+mn-cs"/>
            </a:rPr>
            <a:t> for our selection:</a:t>
          </a:r>
          <a:endParaRPr lang="en-GB">
            <a:effectLst/>
          </a:endParaRPr>
        </a:p>
        <a:p>
          <a:endParaRPr lang="en-GB" sz="1100" b="0" baseline="0">
            <a:solidFill>
              <a:schemeClr val="dk1"/>
            </a:solidFill>
            <a:effectLst/>
            <a:latin typeface="+mn-lt"/>
            <a:ea typeface="+mn-ea"/>
            <a:cs typeface="+mn-cs"/>
          </a:endParaRPr>
        </a:p>
        <a:p>
          <a:r>
            <a:rPr lang="en-GB" sz="1100" b="0" baseline="0">
              <a:solidFill>
                <a:schemeClr val="dk1"/>
              </a:solidFill>
              <a:effectLst/>
              <a:latin typeface="+mn-lt"/>
              <a:ea typeface="+mn-ea"/>
              <a:cs typeface="+mn-cs"/>
            </a:rPr>
            <a:t>We calculate an indirect forecast of the above using Ofwat data for sewage length.</a:t>
          </a:r>
          <a:endParaRPr lang="en-GB" sz="1100" b="0" baseline="0">
            <a:solidFill>
              <a:srgbClr val="FF0000"/>
            </a:solidFill>
            <a:effectLst/>
            <a:latin typeface="+mn-lt"/>
            <a:ea typeface="+mn-ea"/>
            <a:cs typeface="+mn-cs"/>
          </a:endParaRPr>
        </a:p>
      </xdr:txBody>
    </xdr:sp>
    <xdr:clientData/>
  </xdr:oneCellAnchor>
</xdr:wsDr>
</file>

<file path=xl/theme/theme1.xml><?xml version="1.0" encoding="utf-8"?>
<a:theme xmlns:a="http://schemas.openxmlformats.org/drawingml/2006/main" name="Office Theme">
  <a:themeElements>
    <a:clrScheme name="Ofwat 2015">
      <a:dk1>
        <a:sysClr val="windowText" lastClr="000000"/>
      </a:dk1>
      <a:lt1>
        <a:sysClr val="window" lastClr="FFFFFF"/>
      </a:lt1>
      <a:dk2>
        <a:srgbClr val="003479"/>
      </a:dk2>
      <a:lt2>
        <a:srgbClr val="FFFFFF"/>
      </a:lt2>
      <a:accent1>
        <a:srgbClr val="0078C9"/>
      </a:accent1>
      <a:accent2>
        <a:srgbClr val="857362"/>
      </a:accent2>
      <a:accent3>
        <a:srgbClr val="F4AA00"/>
      </a:accent3>
      <a:accent4>
        <a:srgbClr val="719500"/>
      </a:accent4>
      <a:accent5>
        <a:srgbClr val="CA0083"/>
      </a:accent5>
      <a:accent6>
        <a:srgbClr val="FE4819"/>
      </a:accent6>
      <a:hlink>
        <a:srgbClr val="0078C9"/>
      </a:hlink>
      <a:folHlink>
        <a:srgbClr val="CA0083"/>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mailto:PR24@ofwat.gov.uk"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75218B-C87C-4EEA-8917-C66D6ED8B143}">
  <sheetPr>
    <tabColor rgb="FFCCCCCE"/>
    <outlinePr summaryBelow="0" summaryRight="0"/>
  </sheetPr>
  <dimension ref="A1:J92"/>
  <sheetViews>
    <sheetView showGridLines="0" tabSelected="1" zoomScale="80" zoomScaleNormal="80" workbookViewId="0"/>
  </sheetViews>
  <sheetFormatPr defaultColWidth="0" defaultRowHeight="13.5" customHeight="1" zeroHeight="1"/>
  <cols>
    <col min="1" max="1" width="8" style="7" customWidth="1"/>
    <col min="2" max="2" width="57.625" style="7" bestFit="1" customWidth="1"/>
    <col min="3" max="3" width="20.1875" style="7" bestFit="1" customWidth="1"/>
    <col min="4" max="10" width="8" style="7" customWidth="1"/>
    <col min="11" max="13" width="8" style="7" hidden="1" customWidth="1"/>
    <col min="14" max="16384" width="8" style="7" hidden="1"/>
  </cols>
  <sheetData>
    <row r="1" spans="1:10" ht="30.75">
      <c r="A1" s="4" t="str">
        <f ca="1" xml:space="preserve"> RIGHT(CELL("filename", $A$1), LEN(CELL("filename", $A$1)) - SEARCH("]", CELL("filename", $A$1)))</f>
        <v>Cover</v>
      </c>
      <c r="B1" s="5"/>
      <c r="C1" s="6"/>
      <c r="D1" s="6"/>
      <c r="E1" s="6"/>
      <c r="F1" s="6"/>
      <c r="G1" s="6"/>
      <c r="H1" s="6"/>
      <c r="I1" s="6"/>
      <c r="J1" s="6"/>
    </row>
    <row r="2" spans="1:10" ht="13.15"/>
    <row r="3" spans="1:10" s="8" customFormat="1" ht="23.25">
      <c r="B3" s="9" t="str">
        <f ca="1">C7</f>
        <v>PR24CA07 - WW2 - FD.xlsx</v>
      </c>
      <c r="C3" s="10"/>
    </row>
    <row r="4" spans="1:10" ht="13.15">
      <c r="B4" s="11"/>
      <c r="C4" s="11"/>
    </row>
    <row r="5" spans="1:10" ht="13.15">
      <c r="B5" s="11" t="s">
        <v>195</v>
      </c>
      <c r="C5" s="11" t="s">
        <v>196</v>
      </c>
    </row>
    <row r="6" spans="1:10" ht="13.15">
      <c r="B6" s="11" t="s">
        <v>0</v>
      </c>
      <c r="C6" s="12">
        <v>5</v>
      </c>
    </row>
    <row r="7" spans="1:10" ht="13.15">
      <c r="B7" s="11" t="s">
        <v>1</v>
      </c>
      <c r="C7" s="13" t="str">
        <f ca="1" xml:space="preserve"> MID(CELL("filename"), FIND("[", CELL("filename"), 1) + 1, FIND("]", CELL("filename"), 1) - FIND("[", CELL("filename"), 1) - 1)</f>
        <v>PR24CA07 - WW2 - FD.xlsx</v>
      </c>
    </row>
    <row r="8" spans="1:10" ht="13.15">
      <c r="B8" s="11" t="s">
        <v>2</v>
      </c>
      <c r="C8" s="181">
        <v>45627</v>
      </c>
    </row>
    <row r="9" spans="1:10" ht="13.15">
      <c r="B9" s="11"/>
      <c r="C9" s="11"/>
    </row>
    <row r="10" spans="1:10" ht="13.15">
      <c r="B10" s="11" t="s">
        <v>3</v>
      </c>
      <c r="C10" s="14" t="s">
        <v>4</v>
      </c>
    </row>
    <row r="11" spans="1:10" ht="13.15">
      <c r="B11" s="11"/>
      <c r="C11" s="11"/>
    </row>
    <row r="12" spans="1:10" ht="13.15">
      <c r="B12" s="11" t="s">
        <v>5</v>
      </c>
      <c r="C12" s="15" t="s">
        <v>6</v>
      </c>
    </row>
    <row r="13" spans="1:10" ht="13.15">
      <c r="B13" s="11"/>
      <c r="C13" s="11"/>
    </row>
    <row r="14" spans="1:10" ht="13.15"/>
    <row r="15" spans="1:10" ht="13.15"/>
    <row r="16" spans="1:10" ht="13.15"/>
    <row r="17" ht="13.15"/>
    <row r="18" ht="13.15"/>
    <row r="19" ht="13.15"/>
    <row r="20" ht="13.15"/>
    <row r="21" ht="13.15"/>
    <row r="22" ht="13.15"/>
    <row r="23" ht="13.15"/>
    <row r="24" ht="13.15"/>
    <row r="25" ht="13.15"/>
    <row r="26" ht="13.15"/>
    <row r="27" ht="13.15"/>
    <row r="28" ht="13.15"/>
    <row r="29" ht="13.15"/>
    <row r="30" ht="13.15"/>
    <row r="31" ht="13.15"/>
    <row r="32" ht="13.15"/>
    <row r="33" ht="13.15"/>
    <row r="34" ht="13.15"/>
    <row r="35" ht="13.15"/>
    <row r="36" ht="13.15"/>
    <row r="37" ht="13.15"/>
    <row r="38" ht="13.15"/>
    <row r="39" ht="13.15"/>
    <row r="40" ht="13.5" customHeight="1"/>
    <row r="41" ht="13.5" customHeight="1"/>
    <row r="42" ht="13.5" customHeight="1"/>
    <row r="43" ht="13.5" customHeight="1"/>
    <row r="44" ht="13.5" customHeight="1"/>
    <row r="45" ht="13.5" customHeight="1"/>
    <row r="46" ht="13.5" customHeight="1"/>
    <row r="47" ht="13.5" customHeight="1"/>
    <row r="48" ht="13.5" customHeight="1"/>
    <row r="49" ht="13.5" customHeight="1"/>
    <row r="50" ht="13.5" customHeight="1"/>
    <row r="51" ht="13.5" customHeight="1"/>
    <row r="52" ht="13.5" customHeight="1"/>
    <row r="53" ht="13.5" customHeight="1"/>
    <row r="54" ht="13.5" customHeight="1"/>
    <row r="55" ht="13.5" customHeight="1"/>
    <row r="56" ht="13.5" customHeight="1"/>
    <row r="57" ht="13.5" customHeight="1"/>
    <row r="58" ht="13.5" customHeight="1"/>
    <row r="59" ht="13.5" customHeight="1"/>
    <row r="60" ht="13.5" customHeight="1"/>
    <row r="61" ht="13.5" customHeight="1"/>
    <row r="62" ht="13.5" customHeight="1"/>
    <row r="63" ht="13.5" customHeight="1"/>
    <row r="64" ht="13.5" customHeight="1"/>
    <row r="65" ht="13.5" customHeight="1"/>
    <row r="66" ht="13.5" customHeight="1"/>
    <row r="67" ht="13.5" customHeight="1"/>
    <row r="68" ht="13.5" customHeight="1"/>
    <row r="69" ht="13.5" customHeight="1"/>
    <row r="70" ht="13.5" customHeight="1"/>
    <row r="71" ht="13.5" customHeight="1"/>
    <row r="72" ht="13.5" customHeight="1"/>
    <row r="73" ht="13.5" customHeight="1"/>
    <row r="74" ht="13.5" customHeight="1"/>
    <row r="75" ht="13.5" customHeight="1"/>
    <row r="76" ht="13.5" customHeight="1"/>
    <row r="77" ht="13.5" customHeight="1"/>
    <row r="78" ht="13.5" customHeight="1"/>
    <row r="79" ht="13.5" customHeight="1"/>
    <row r="80" ht="13.5" customHeight="1"/>
    <row r="81" ht="13.5" customHeight="1"/>
    <row r="82" ht="13.5" customHeight="1"/>
    <row r="83" ht="13.5" customHeight="1"/>
    <row r="84" ht="13.5" customHeight="1"/>
    <row r="85" ht="13.5" customHeight="1"/>
    <row r="86" ht="13.5" customHeight="1"/>
    <row r="87" ht="13.5" customHeight="1"/>
    <row r="88" ht="13.5" customHeight="1"/>
    <row r="89" ht="13.5" customHeight="1"/>
    <row r="90" ht="13.5" customHeight="1"/>
    <row r="91" ht="13.5" customHeight="1"/>
    <row r="92" ht="13.5" customHeight="1"/>
  </sheetData>
  <hyperlinks>
    <hyperlink ref="C10" r:id="rId1" xr:uid="{C5267F33-3ABC-4E19-BA44-D5149597913B}"/>
  </hyperlinks>
  <pageMargins left="0.7" right="0.7" top="0.75" bottom="0.75" header="0.3" footer="0.3"/>
  <pageSetup paperSize="9" orientation="portrait"/>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B1FB20-5874-4127-804B-E179ED905070}">
  <sheetPr>
    <tabColor rgb="FFCCCCCE"/>
    <outlinePr summaryBelow="0" summaryRight="0"/>
  </sheetPr>
  <dimension ref="A1:AX28"/>
  <sheetViews>
    <sheetView showGridLines="0" zoomScale="80" zoomScaleNormal="80" workbookViewId="0"/>
  </sheetViews>
  <sheetFormatPr defaultColWidth="0" defaultRowHeight="13.15" customHeight="1" zeroHeight="1"/>
  <cols>
    <col min="1" max="4" width="1.375" style="37" customWidth="1"/>
    <col min="5" max="5" width="2.375" style="37" customWidth="1"/>
    <col min="6" max="6" width="4" style="37" customWidth="1"/>
    <col min="7" max="7" width="2.375" style="37" customWidth="1"/>
    <col min="8" max="8" width="27.5" style="37" customWidth="1"/>
    <col min="9" max="9" width="2.375" style="37" customWidth="1"/>
    <col min="10" max="10" width="4" style="37" customWidth="1"/>
    <col min="11" max="11" width="2.375" style="37" customWidth="1"/>
    <col min="12" max="12" width="27.5" style="37" customWidth="1"/>
    <col min="13" max="13" width="2.375" style="37" customWidth="1"/>
    <col min="14" max="14" width="4" style="37" customWidth="1"/>
    <col min="15" max="16" width="2.375" style="37" customWidth="1"/>
    <col min="17" max="17" width="27.5" style="37" customWidth="1"/>
    <col min="18" max="20" width="2.375" style="37" customWidth="1"/>
    <col min="21" max="21" width="4" style="37" customWidth="1"/>
    <col min="22" max="22" width="2.375" style="37" customWidth="1"/>
    <col min="23" max="23" width="27.5" style="37" customWidth="1"/>
    <col min="24" max="24" width="2.375" style="37" customWidth="1"/>
    <col min="25" max="25" width="4" style="37" customWidth="1"/>
    <col min="26" max="26" width="2.375" style="37" customWidth="1"/>
    <col min="27" max="27" width="27.5" style="37" customWidth="1"/>
    <col min="28" max="28" width="2.375" style="37" customWidth="1"/>
    <col min="29" max="29" width="4" style="37" customWidth="1"/>
    <col min="30" max="30" width="5.125" style="37" customWidth="1"/>
    <col min="31" max="32" width="2.375" style="37" customWidth="1"/>
    <col min="33" max="33" width="27.5" style="37" customWidth="1"/>
    <col min="34" max="34" width="2.375" style="37" customWidth="1"/>
    <col min="35" max="35" width="5.125" style="37" customWidth="1"/>
    <col min="36" max="36" width="2.375" style="37" customWidth="1"/>
    <col min="37" max="37" width="27.5" style="37" customWidth="1"/>
    <col min="38" max="39" width="2.375" style="37" customWidth="1"/>
    <col min="40" max="40" width="6.25" style="19" customWidth="1"/>
    <col min="41" max="50" width="6.375" style="19" customWidth="1"/>
    <col min="51" max="51" width="6.25" style="19" hidden="1" customWidth="1"/>
    <col min="52" max="16384" width="6.25" style="19" hidden="1"/>
  </cols>
  <sheetData>
    <row r="1" spans="1:39" ht="30.75">
      <c r="A1" s="5" t="str">
        <f ca="1" xml:space="preserve"> RIGHT(CELL("filename", A1), LEN(CELL("filename", A1)) - SEARCH("]", CELL("filename", A1)))</f>
        <v>Conceptual model</v>
      </c>
      <c r="B1" s="5"/>
      <c r="C1" s="5"/>
      <c r="D1" s="5"/>
      <c r="E1" s="5"/>
      <c r="F1" s="5"/>
      <c r="G1" s="5"/>
      <c r="H1" s="5"/>
      <c r="I1" s="5"/>
      <c r="J1" s="5"/>
      <c r="K1" s="5"/>
      <c r="L1" s="5"/>
      <c r="M1" s="5"/>
      <c r="N1" s="5"/>
      <c r="O1" s="5"/>
      <c r="P1" s="5"/>
      <c r="Q1" s="5"/>
      <c r="R1" s="19"/>
      <c r="S1" s="19"/>
      <c r="T1" s="19"/>
      <c r="U1" s="19"/>
      <c r="V1" s="19"/>
      <c r="W1" s="19"/>
      <c r="X1" s="19"/>
      <c r="Y1" s="19"/>
      <c r="Z1" s="19"/>
      <c r="AA1" s="19"/>
      <c r="AB1" s="19"/>
      <c r="AC1" s="19"/>
      <c r="AD1" s="19"/>
      <c r="AE1" s="19"/>
      <c r="AF1" s="19"/>
      <c r="AG1" s="19"/>
      <c r="AH1" s="19"/>
      <c r="AI1" s="19"/>
      <c r="AJ1" s="19"/>
      <c r="AK1" s="19"/>
      <c r="AL1" s="19"/>
      <c r="AM1" s="19"/>
    </row>
    <row r="2" spans="1:39">
      <c r="A2" s="20"/>
      <c r="B2" s="21"/>
      <c r="C2" s="21"/>
      <c r="D2" s="21"/>
      <c r="E2" s="21"/>
      <c r="F2" s="21"/>
      <c r="G2" s="21"/>
      <c r="H2" s="22"/>
      <c r="I2" s="21"/>
      <c r="J2" s="21"/>
      <c r="K2" s="21"/>
      <c r="L2" s="21"/>
      <c r="M2" s="21"/>
      <c r="N2" s="21"/>
      <c r="O2" s="21"/>
      <c r="P2" s="21"/>
      <c r="Q2" s="21"/>
      <c r="R2" s="19"/>
      <c r="S2" s="19"/>
      <c r="T2" s="19"/>
      <c r="U2" s="19"/>
      <c r="V2" s="19"/>
      <c r="W2" s="19"/>
      <c r="X2" s="19"/>
      <c r="Y2" s="19"/>
      <c r="Z2" s="19"/>
      <c r="AA2" s="19"/>
      <c r="AB2" s="19"/>
      <c r="AC2" s="19"/>
      <c r="AD2" s="19"/>
      <c r="AE2" s="19"/>
      <c r="AF2" s="19"/>
      <c r="AG2" s="19"/>
      <c r="AH2" s="19"/>
      <c r="AI2" s="19"/>
      <c r="AJ2" s="19"/>
      <c r="AK2" s="19"/>
      <c r="AL2" s="19"/>
      <c r="AM2" s="19"/>
    </row>
    <row r="3" spans="1:39" s="24" customFormat="1" ht="14.25">
      <c r="A3" s="23" t="s">
        <v>7</v>
      </c>
    </row>
    <row r="4" spans="1:39">
      <c r="A4" s="20"/>
      <c r="B4" s="21"/>
      <c r="C4" s="21"/>
      <c r="D4" s="21"/>
      <c r="E4" s="21"/>
      <c r="F4" s="21"/>
      <c r="G4" s="21"/>
      <c r="H4" s="22"/>
      <c r="I4" s="21"/>
      <c r="J4" s="21"/>
      <c r="K4" s="21"/>
      <c r="L4" s="21"/>
      <c r="M4" s="21"/>
      <c r="N4" s="21"/>
      <c r="O4" s="21"/>
      <c r="P4" s="21"/>
      <c r="Q4" s="21"/>
      <c r="R4" s="19"/>
      <c r="S4" s="19"/>
      <c r="T4" s="19"/>
      <c r="U4" s="19"/>
      <c r="V4" s="19"/>
      <c r="W4" s="19"/>
      <c r="X4" s="19"/>
      <c r="Y4" s="19"/>
      <c r="Z4" s="19"/>
      <c r="AA4" s="19"/>
      <c r="AB4" s="19"/>
      <c r="AC4" s="19"/>
      <c r="AD4" s="19"/>
      <c r="AE4" s="19"/>
      <c r="AF4" s="19"/>
      <c r="AG4" s="19"/>
      <c r="AH4" s="19"/>
      <c r="AI4" s="19"/>
      <c r="AJ4" s="19"/>
      <c r="AK4" s="19"/>
      <c r="AL4" s="19"/>
      <c r="AM4" s="19"/>
    </row>
    <row r="5" spans="1:39">
      <c r="A5" s="25"/>
      <c r="B5" s="26"/>
      <c r="C5" s="26"/>
      <c r="D5" s="26"/>
      <c r="E5" s="26"/>
      <c r="F5" s="27"/>
      <c r="G5" s="28"/>
      <c r="H5" s="28"/>
      <c r="I5" s="28"/>
      <c r="J5" s="28"/>
      <c r="K5" s="29"/>
      <c r="L5" s="27"/>
      <c r="M5" s="29"/>
      <c r="N5" s="29"/>
      <c r="O5" s="29"/>
      <c r="P5" s="28"/>
      <c r="Q5" s="28"/>
      <c r="R5" s="19"/>
      <c r="S5" s="19"/>
      <c r="T5" s="19"/>
      <c r="U5" s="19"/>
      <c r="V5" s="19"/>
      <c r="W5" s="19"/>
      <c r="X5" s="19"/>
      <c r="Y5" s="19"/>
      <c r="Z5" s="19"/>
      <c r="AA5" s="19"/>
      <c r="AB5" s="19"/>
      <c r="AC5" s="19"/>
      <c r="AD5" s="19"/>
      <c r="AE5" s="19"/>
      <c r="AF5" s="19"/>
      <c r="AG5" s="19"/>
      <c r="AH5" s="19"/>
      <c r="AI5" s="19"/>
      <c r="AJ5" s="19"/>
      <c r="AK5" s="19"/>
      <c r="AL5" s="19"/>
      <c r="AM5" s="19"/>
    </row>
    <row r="6" spans="1:39">
      <c r="A6" s="20"/>
      <c r="B6" s="21"/>
      <c r="C6" s="21"/>
      <c r="D6" s="21"/>
      <c r="E6" s="21"/>
      <c r="F6" s="21"/>
      <c r="G6" s="21"/>
      <c r="H6" s="21"/>
      <c r="I6" s="21"/>
      <c r="J6" s="21"/>
      <c r="K6" s="21"/>
      <c r="L6" s="22"/>
      <c r="M6" s="21"/>
      <c r="N6" s="21"/>
      <c r="O6" s="21"/>
      <c r="P6" s="21"/>
      <c r="Q6" s="21"/>
      <c r="R6" s="19"/>
      <c r="S6" s="19"/>
      <c r="T6" s="19"/>
      <c r="U6" s="19"/>
      <c r="V6" s="19"/>
      <c r="W6" s="19"/>
      <c r="X6" s="19"/>
      <c r="Y6" s="19"/>
      <c r="Z6" s="19"/>
      <c r="AA6" s="19"/>
      <c r="AB6" s="19"/>
      <c r="AC6" s="19"/>
      <c r="AD6" s="19"/>
      <c r="AE6" s="19"/>
      <c r="AF6" s="19"/>
      <c r="AG6" s="19"/>
      <c r="AH6" s="19"/>
      <c r="AI6" s="19"/>
      <c r="AJ6" s="19"/>
      <c r="AK6" s="19"/>
      <c r="AL6" s="19"/>
      <c r="AM6" s="19"/>
    </row>
    <row r="7" spans="1:39">
      <c r="A7" s="20"/>
      <c r="B7" s="21"/>
      <c r="C7" s="21"/>
      <c r="D7" s="21"/>
      <c r="E7" s="21"/>
      <c r="F7" s="21"/>
      <c r="G7" s="21"/>
      <c r="H7" s="21"/>
      <c r="I7" s="21"/>
      <c r="J7" s="21"/>
      <c r="K7" s="21"/>
      <c r="L7" s="22"/>
      <c r="M7" s="21"/>
      <c r="N7" s="21"/>
      <c r="O7" s="21"/>
      <c r="P7" s="21"/>
      <c r="Q7" s="21"/>
      <c r="R7" s="19"/>
      <c r="S7" s="19"/>
      <c r="T7" s="19"/>
      <c r="U7" s="19"/>
      <c r="V7" s="19"/>
      <c r="W7" s="19"/>
      <c r="X7" s="19"/>
      <c r="Y7" s="19"/>
      <c r="Z7" s="19"/>
      <c r="AA7" s="19"/>
      <c r="AB7" s="19"/>
      <c r="AC7" s="19"/>
      <c r="AD7" s="19"/>
      <c r="AE7" s="19"/>
      <c r="AF7" s="19"/>
      <c r="AG7" s="19"/>
      <c r="AH7" s="19"/>
      <c r="AI7" s="19"/>
      <c r="AJ7" s="19"/>
      <c r="AK7" s="19"/>
      <c r="AL7" s="19"/>
      <c r="AM7" s="19"/>
    </row>
    <row r="8" spans="1:39">
      <c r="A8" s="20"/>
      <c r="B8" s="21"/>
      <c r="C8" s="21"/>
      <c r="D8" s="21"/>
      <c r="E8" s="21"/>
      <c r="F8" s="21"/>
      <c r="G8" s="21"/>
      <c r="H8" s="30"/>
      <c r="I8" s="21"/>
      <c r="J8" s="21"/>
      <c r="K8" s="21"/>
      <c r="L8" s="22"/>
      <c r="M8" s="21"/>
      <c r="N8" s="21"/>
      <c r="O8" s="21"/>
      <c r="P8" s="21"/>
      <c r="Q8" s="30"/>
      <c r="R8" s="19"/>
      <c r="S8" s="19"/>
      <c r="T8" s="19"/>
      <c r="U8" s="19"/>
      <c r="V8" s="19"/>
      <c r="W8" s="19"/>
      <c r="X8" s="19"/>
      <c r="Y8" s="19"/>
      <c r="Z8" s="19"/>
      <c r="AA8" s="19"/>
      <c r="AB8" s="19"/>
      <c r="AC8" s="19"/>
      <c r="AD8" s="19"/>
      <c r="AE8" s="19"/>
      <c r="AF8" s="19"/>
      <c r="AG8" s="19"/>
      <c r="AH8" s="19"/>
      <c r="AI8" s="19"/>
      <c r="AJ8" s="19"/>
      <c r="AK8" s="19"/>
      <c r="AL8" s="19"/>
      <c r="AM8" s="19"/>
    </row>
    <row r="9" spans="1:39">
      <c r="A9" s="20"/>
      <c r="B9" s="21"/>
      <c r="C9" s="21"/>
      <c r="D9" s="21"/>
      <c r="E9" s="21"/>
      <c r="F9" s="21"/>
      <c r="G9" s="21"/>
      <c r="H9" s="21"/>
      <c r="I9" s="21"/>
      <c r="J9" s="21"/>
      <c r="K9" s="21"/>
      <c r="L9" s="22"/>
      <c r="M9" s="21"/>
      <c r="N9" s="21"/>
      <c r="O9" s="21"/>
      <c r="P9" s="21"/>
      <c r="Q9" s="21"/>
      <c r="R9" s="19"/>
      <c r="S9" s="19"/>
      <c r="T9" s="19"/>
      <c r="U9" s="19"/>
      <c r="V9" s="19"/>
      <c r="W9" s="19"/>
      <c r="X9" s="19"/>
      <c r="Y9" s="19"/>
      <c r="Z9" s="19"/>
      <c r="AA9" s="19"/>
      <c r="AB9" s="19"/>
      <c r="AC9" s="19"/>
      <c r="AD9" s="19"/>
      <c r="AE9" s="19"/>
      <c r="AF9" s="19"/>
      <c r="AG9" s="19"/>
      <c r="AH9" s="19"/>
      <c r="AI9" s="19"/>
      <c r="AJ9" s="19"/>
      <c r="AK9" s="19"/>
      <c r="AL9" s="19"/>
      <c r="AM9" s="19"/>
    </row>
    <row r="10" spans="1:39">
      <c r="A10" s="20"/>
      <c r="B10" s="21"/>
      <c r="C10" s="21"/>
      <c r="D10" s="21"/>
      <c r="E10" s="21"/>
      <c r="F10" s="21"/>
      <c r="G10" s="21"/>
      <c r="H10" s="21"/>
      <c r="I10" s="21"/>
      <c r="J10" s="21"/>
      <c r="K10" s="21"/>
      <c r="L10" s="22"/>
      <c r="M10" s="21"/>
      <c r="N10" s="21"/>
      <c r="O10" s="21"/>
      <c r="P10" s="21"/>
      <c r="Q10" s="21"/>
      <c r="R10" s="19"/>
      <c r="S10" s="19"/>
      <c r="T10" s="19"/>
      <c r="U10" s="19"/>
      <c r="V10" s="19"/>
      <c r="W10" s="19"/>
      <c r="X10" s="19"/>
      <c r="Y10" s="19"/>
      <c r="Z10" s="19"/>
      <c r="AA10" s="19"/>
      <c r="AB10" s="19"/>
      <c r="AC10" s="19"/>
      <c r="AD10" s="19"/>
      <c r="AE10" s="19"/>
      <c r="AF10" s="19"/>
      <c r="AG10" s="19"/>
      <c r="AH10" s="19"/>
      <c r="AI10" s="19"/>
      <c r="AJ10" s="19"/>
      <c r="AK10" s="19"/>
      <c r="AL10" s="19"/>
      <c r="AM10" s="19"/>
    </row>
    <row r="11" spans="1:39">
      <c r="A11" s="20"/>
      <c r="B11" s="21"/>
      <c r="C11" s="21"/>
      <c r="D11" s="21"/>
      <c r="E11" s="21"/>
      <c r="F11" s="21"/>
      <c r="G11" s="21"/>
      <c r="H11" s="21"/>
      <c r="I11" s="21"/>
      <c r="J11" s="21"/>
      <c r="K11" s="21"/>
      <c r="L11" s="22"/>
      <c r="M11" s="21"/>
      <c r="N11" s="21"/>
      <c r="O11" s="21"/>
      <c r="P11" s="21"/>
      <c r="Q11" s="21"/>
      <c r="R11" s="19"/>
      <c r="S11" s="19"/>
      <c r="T11" s="19"/>
      <c r="U11" s="19"/>
      <c r="V11" s="19"/>
      <c r="W11" s="19"/>
      <c r="X11" s="19"/>
      <c r="Y11" s="19"/>
      <c r="Z11" s="19"/>
      <c r="AA11" s="19"/>
      <c r="AB11" s="19"/>
      <c r="AC11" s="19"/>
      <c r="AD11" s="19"/>
      <c r="AE11" s="19"/>
      <c r="AF11" s="19"/>
      <c r="AG11" s="19"/>
      <c r="AH11" s="19"/>
      <c r="AI11" s="19"/>
      <c r="AJ11" s="19"/>
      <c r="AK11" s="19"/>
      <c r="AL11" s="19"/>
      <c r="AM11" s="19"/>
    </row>
    <row r="12" spans="1:39">
      <c r="A12" s="20"/>
      <c r="B12" s="21"/>
      <c r="C12" s="21"/>
      <c r="D12" s="21"/>
      <c r="E12" s="21"/>
      <c r="F12" s="21"/>
      <c r="G12" s="21"/>
      <c r="H12" s="21"/>
      <c r="I12" s="21"/>
      <c r="J12" s="21"/>
      <c r="K12" s="21"/>
      <c r="L12" s="22"/>
      <c r="M12" s="21"/>
      <c r="N12" s="21"/>
      <c r="O12" s="21"/>
      <c r="P12" s="21"/>
      <c r="Q12" s="21"/>
      <c r="R12" s="19"/>
      <c r="S12" s="19"/>
      <c r="T12" s="19"/>
      <c r="U12" s="19"/>
      <c r="V12" s="19"/>
      <c r="W12" s="19"/>
      <c r="X12" s="19"/>
      <c r="Y12" s="19"/>
      <c r="Z12" s="19"/>
      <c r="AA12" s="19"/>
      <c r="AB12" s="19"/>
      <c r="AC12" s="19"/>
      <c r="AD12" s="19"/>
      <c r="AE12" s="19"/>
      <c r="AF12" s="19"/>
      <c r="AG12" s="19"/>
      <c r="AH12" s="19"/>
      <c r="AI12" s="19"/>
      <c r="AJ12" s="19"/>
      <c r="AK12" s="19"/>
      <c r="AL12" s="19"/>
      <c r="AM12" s="19"/>
    </row>
    <row r="13" spans="1:39">
      <c r="A13" s="25"/>
      <c r="B13" s="26"/>
      <c r="C13" s="26"/>
      <c r="D13" s="26"/>
      <c r="E13" s="26"/>
      <c r="F13" s="31"/>
      <c r="G13" s="32"/>
      <c r="H13" s="32"/>
      <c r="I13" s="32"/>
      <c r="J13" s="32"/>
      <c r="K13" s="32"/>
      <c r="L13" s="31"/>
      <c r="M13" s="32"/>
      <c r="N13" s="32"/>
      <c r="O13" s="32"/>
      <c r="P13" s="32"/>
      <c r="Q13" s="32"/>
      <c r="R13" s="19"/>
      <c r="S13" s="19"/>
      <c r="T13" s="19"/>
      <c r="U13" s="19"/>
      <c r="V13" s="19"/>
      <c r="W13" s="19"/>
      <c r="X13" s="19"/>
      <c r="Y13" s="19"/>
      <c r="Z13" s="19"/>
      <c r="AA13" s="19"/>
      <c r="AB13" s="19"/>
      <c r="AC13" s="19"/>
      <c r="AD13" s="19"/>
      <c r="AE13" s="19"/>
      <c r="AF13" s="19"/>
      <c r="AG13" s="19"/>
      <c r="AH13" s="19"/>
      <c r="AI13" s="19"/>
      <c r="AJ13" s="19"/>
      <c r="AK13" s="19"/>
      <c r="AL13" s="19"/>
      <c r="AM13" s="19"/>
    </row>
    <row r="14" spans="1:39">
      <c r="A14" s="20"/>
      <c r="B14" s="21"/>
      <c r="C14" s="21"/>
      <c r="D14" s="21"/>
      <c r="E14" s="21"/>
      <c r="F14" s="21"/>
      <c r="G14" s="21"/>
      <c r="H14" s="21"/>
      <c r="I14" s="21"/>
      <c r="J14" s="21"/>
      <c r="K14" s="21"/>
      <c r="L14" s="22"/>
      <c r="M14" s="21"/>
      <c r="N14" s="21"/>
      <c r="O14" s="21"/>
      <c r="P14" s="21"/>
      <c r="Q14" s="21"/>
      <c r="R14" s="19"/>
      <c r="S14" s="19"/>
      <c r="T14" s="19"/>
      <c r="U14" s="19"/>
      <c r="V14" s="19"/>
      <c r="W14" s="19"/>
      <c r="X14" s="19"/>
      <c r="Y14" s="19"/>
      <c r="Z14" s="19"/>
      <c r="AA14" s="19"/>
      <c r="AB14" s="19"/>
      <c r="AC14" s="19"/>
      <c r="AD14" s="19"/>
      <c r="AE14" s="19"/>
      <c r="AF14" s="19"/>
      <c r="AG14" s="19"/>
      <c r="AH14" s="19"/>
      <c r="AI14" s="19"/>
      <c r="AJ14" s="19"/>
      <c r="AK14" s="19"/>
      <c r="AL14" s="19"/>
      <c r="AM14" s="19"/>
    </row>
    <row r="15" spans="1:39">
      <c r="A15" s="20"/>
      <c r="B15" s="21"/>
      <c r="C15" s="21"/>
      <c r="D15" s="21"/>
      <c r="E15" s="21"/>
      <c r="F15" s="21"/>
      <c r="G15" s="21"/>
      <c r="H15" s="21"/>
      <c r="I15" s="21"/>
      <c r="J15" s="21"/>
      <c r="K15" s="21"/>
      <c r="L15" s="22"/>
      <c r="M15" s="21"/>
      <c r="N15" s="21"/>
      <c r="O15" s="21"/>
      <c r="P15" s="21"/>
      <c r="Q15" s="21"/>
      <c r="R15" s="19"/>
      <c r="S15" s="19"/>
      <c r="T15" s="19"/>
      <c r="U15" s="19"/>
      <c r="V15" s="19"/>
      <c r="W15" s="19"/>
      <c r="X15" s="19"/>
      <c r="Y15" s="19"/>
      <c r="Z15" s="19"/>
      <c r="AA15" s="19"/>
      <c r="AB15" s="19"/>
      <c r="AC15" s="19"/>
      <c r="AD15" s="19"/>
      <c r="AE15" s="19"/>
      <c r="AF15" s="19"/>
      <c r="AG15" s="19"/>
      <c r="AH15" s="19"/>
      <c r="AI15" s="19"/>
      <c r="AJ15" s="19"/>
      <c r="AK15" s="19"/>
      <c r="AL15" s="19"/>
      <c r="AM15" s="19"/>
    </row>
    <row r="16" spans="1:39">
      <c r="A16" s="20"/>
      <c r="B16" s="21"/>
      <c r="C16" s="21"/>
      <c r="D16" s="21"/>
      <c r="E16" s="21"/>
      <c r="F16" s="21"/>
      <c r="G16" s="21"/>
      <c r="H16" s="21"/>
      <c r="I16" s="21"/>
      <c r="J16" s="21"/>
      <c r="K16" s="21"/>
      <c r="L16" s="22"/>
      <c r="M16" s="21"/>
      <c r="N16" s="21"/>
      <c r="O16" s="21"/>
      <c r="P16" s="21"/>
      <c r="Q16" s="21"/>
      <c r="R16" s="19"/>
      <c r="S16" s="19"/>
      <c r="T16" s="19"/>
      <c r="U16" s="19"/>
      <c r="V16" s="19"/>
      <c r="W16" s="19"/>
      <c r="X16" s="19"/>
      <c r="Y16" s="19"/>
      <c r="Z16" s="19"/>
      <c r="AA16" s="19"/>
      <c r="AB16" s="19"/>
      <c r="AC16" s="19"/>
      <c r="AD16" s="19"/>
      <c r="AE16" s="19"/>
      <c r="AF16" s="19"/>
      <c r="AG16" s="19"/>
      <c r="AH16" s="19"/>
      <c r="AI16" s="19"/>
      <c r="AJ16" s="19"/>
      <c r="AK16" s="19"/>
      <c r="AL16" s="19"/>
      <c r="AM16" s="19"/>
    </row>
    <row r="17" spans="1:39">
      <c r="A17" s="20"/>
      <c r="B17" s="21"/>
      <c r="C17" s="21"/>
      <c r="D17" s="21"/>
      <c r="E17" s="21"/>
      <c r="F17" s="21"/>
      <c r="G17" s="21"/>
      <c r="H17" s="21"/>
      <c r="I17" s="21"/>
      <c r="J17" s="21"/>
      <c r="K17" s="21"/>
      <c r="L17" s="22"/>
      <c r="M17" s="21"/>
      <c r="N17" s="21"/>
      <c r="O17" s="21"/>
      <c r="P17" s="21"/>
      <c r="Q17" s="21"/>
      <c r="R17" s="19"/>
      <c r="S17" s="19"/>
      <c r="T17" s="19"/>
      <c r="U17" s="19"/>
      <c r="V17" s="19"/>
      <c r="W17" s="19"/>
      <c r="X17" s="19"/>
      <c r="Y17" s="19"/>
      <c r="Z17" s="19"/>
      <c r="AA17" s="19"/>
      <c r="AB17" s="19"/>
      <c r="AC17" s="19"/>
      <c r="AD17" s="19"/>
      <c r="AE17" s="19"/>
      <c r="AF17" s="19"/>
      <c r="AG17" s="19"/>
      <c r="AH17" s="19"/>
      <c r="AI17" s="19"/>
      <c r="AJ17" s="19"/>
      <c r="AK17" s="19"/>
      <c r="AL17" s="19"/>
      <c r="AM17" s="19"/>
    </row>
    <row r="18" spans="1:39">
      <c r="A18" s="20"/>
      <c r="B18" s="21"/>
      <c r="C18" s="21"/>
      <c r="D18" s="21"/>
      <c r="E18" s="21"/>
      <c r="F18" s="21"/>
      <c r="G18" s="21"/>
      <c r="H18" s="21"/>
      <c r="I18" s="21"/>
      <c r="J18" s="21"/>
      <c r="K18" s="21"/>
      <c r="L18" s="21"/>
      <c r="M18" s="21"/>
      <c r="N18" s="21"/>
      <c r="O18" s="21"/>
      <c r="P18" s="21"/>
      <c r="Q18" s="21"/>
      <c r="R18" s="19"/>
      <c r="S18" s="19"/>
      <c r="T18" s="19"/>
      <c r="U18" s="19"/>
      <c r="V18" s="19"/>
      <c r="W18" s="19"/>
      <c r="X18" s="19"/>
      <c r="Y18" s="19"/>
      <c r="Z18" s="19"/>
      <c r="AA18" s="19"/>
      <c r="AB18" s="19"/>
      <c r="AC18" s="19"/>
      <c r="AD18" s="19"/>
      <c r="AE18" s="19"/>
      <c r="AF18" s="19"/>
      <c r="AG18" s="19"/>
      <c r="AH18" s="19"/>
      <c r="AI18" s="19"/>
      <c r="AJ18" s="19"/>
      <c r="AK18" s="19"/>
      <c r="AL18" s="19"/>
      <c r="AM18" s="19"/>
    </row>
    <row r="19" spans="1:39">
      <c r="A19" s="20"/>
      <c r="B19" s="21"/>
      <c r="C19" s="21"/>
      <c r="D19" s="21"/>
      <c r="E19" s="21"/>
      <c r="F19" s="21"/>
      <c r="G19" s="21"/>
      <c r="H19" s="30"/>
      <c r="I19" s="21"/>
      <c r="J19" s="21"/>
      <c r="K19" s="21"/>
      <c r="L19" s="30"/>
      <c r="M19" s="21"/>
      <c r="N19" s="21"/>
      <c r="O19" s="21"/>
      <c r="P19" s="21"/>
      <c r="Q19" s="30"/>
      <c r="R19" s="19"/>
      <c r="S19" s="19"/>
      <c r="T19" s="19"/>
      <c r="U19" s="19"/>
      <c r="V19" s="19"/>
      <c r="W19" s="19"/>
      <c r="X19" s="19"/>
      <c r="Y19" s="19"/>
      <c r="Z19" s="19"/>
      <c r="AA19" s="19"/>
      <c r="AB19" s="19"/>
      <c r="AC19" s="19"/>
      <c r="AD19" s="19"/>
      <c r="AE19" s="19"/>
      <c r="AF19" s="19"/>
      <c r="AG19" s="19"/>
      <c r="AH19" s="19"/>
      <c r="AI19" s="19"/>
      <c r="AJ19" s="19"/>
      <c r="AK19" s="19"/>
      <c r="AL19" s="19"/>
      <c r="AM19" s="19"/>
    </row>
    <row r="20" spans="1:39">
      <c r="A20" s="20"/>
      <c r="B20" s="21"/>
      <c r="C20" s="21"/>
      <c r="D20" s="21"/>
      <c r="E20" s="21"/>
      <c r="F20" s="21"/>
      <c r="G20" s="21"/>
      <c r="H20" s="21"/>
      <c r="I20" s="21"/>
      <c r="J20" s="21"/>
      <c r="K20" s="21"/>
      <c r="L20" s="21"/>
      <c r="M20" s="21"/>
      <c r="N20" s="21"/>
      <c r="O20" s="21"/>
      <c r="P20" s="21"/>
      <c r="Q20" s="21"/>
      <c r="R20" s="19"/>
      <c r="S20" s="19"/>
      <c r="T20" s="19"/>
      <c r="U20" s="19"/>
      <c r="V20" s="19"/>
      <c r="W20" s="19"/>
      <c r="X20" s="19"/>
      <c r="Y20" s="19"/>
      <c r="Z20" s="19"/>
      <c r="AA20" s="19"/>
      <c r="AB20" s="19"/>
      <c r="AC20" s="19"/>
      <c r="AD20" s="19"/>
      <c r="AE20" s="19"/>
      <c r="AF20" s="19"/>
      <c r="AG20" s="19"/>
      <c r="AH20" s="19"/>
      <c r="AI20" s="19"/>
      <c r="AJ20" s="19"/>
      <c r="AK20" s="19"/>
      <c r="AL20" s="19"/>
      <c r="AM20" s="19"/>
    </row>
    <row r="21" spans="1:39">
      <c r="A21" s="20"/>
      <c r="B21" s="21"/>
      <c r="C21" s="21"/>
      <c r="D21" s="21"/>
      <c r="E21" s="21"/>
      <c r="F21" s="21"/>
      <c r="G21" s="21"/>
      <c r="H21" s="21"/>
      <c r="I21" s="21"/>
      <c r="J21" s="21"/>
      <c r="K21" s="21"/>
      <c r="L21" s="22"/>
      <c r="M21" s="21"/>
      <c r="N21" s="21"/>
      <c r="O21" s="21"/>
      <c r="P21" s="21"/>
      <c r="Q21" s="21"/>
      <c r="R21" s="19"/>
      <c r="S21" s="19"/>
      <c r="T21" s="19"/>
      <c r="U21" s="19"/>
      <c r="V21" s="19"/>
      <c r="W21" s="19"/>
      <c r="X21" s="19"/>
      <c r="Y21" s="19"/>
      <c r="Z21" s="19"/>
      <c r="AA21" s="19"/>
      <c r="AB21" s="19"/>
      <c r="AC21" s="19"/>
      <c r="AD21" s="19"/>
      <c r="AE21" s="19"/>
      <c r="AF21" s="19"/>
      <c r="AG21" s="19"/>
      <c r="AH21" s="19"/>
      <c r="AI21" s="19"/>
      <c r="AJ21" s="19"/>
      <c r="AK21" s="19"/>
      <c r="AL21" s="19"/>
      <c r="AM21" s="19"/>
    </row>
    <row r="22" spans="1:39">
      <c r="A22" s="20"/>
      <c r="B22" s="21"/>
      <c r="C22" s="21"/>
      <c r="D22" s="21"/>
      <c r="E22" s="21"/>
      <c r="F22" s="21"/>
      <c r="G22" s="21"/>
      <c r="H22" s="21"/>
      <c r="I22" s="21"/>
      <c r="J22" s="21"/>
      <c r="K22" s="21"/>
      <c r="L22" s="22"/>
      <c r="M22" s="21"/>
      <c r="N22" s="21"/>
      <c r="O22" s="21"/>
      <c r="P22" s="21"/>
      <c r="Q22" s="21"/>
      <c r="R22" s="19"/>
      <c r="S22" s="19"/>
      <c r="T22" s="19"/>
      <c r="U22" s="19"/>
      <c r="V22" s="19"/>
      <c r="W22" s="19"/>
      <c r="X22" s="19"/>
      <c r="Y22" s="19"/>
      <c r="Z22" s="19"/>
      <c r="AA22" s="19"/>
      <c r="AB22" s="19"/>
      <c r="AC22" s="19"/>
      <c r="AD22" s="19"/>
      <c r="AE22" s="19"/>
      <c r="AF22" s="19"/>
      <c r="AG22" s="19"/>
      <c r="AH22" s="19"/>
      <c r="AI22" s="19"/>
      <c r="AJ22" s="19"/>
      <c r="AK22" s="19"/>
      <c r="AL22" s="19"/>
      <c r="AM22" s="19"/>
    </row>
    <row r="23" spans="1:39">
      <c r="A23" s="20"/>
      <c r="B23" s="21"/>
      <c r="C23" s="21"/>
      <c r="D23" s="21"/>
      <c r="E23" s="21"/>
      <c r="F23" s="21"/>
      <c r="G23" s="21"/>
      <c r="H23" s="21"/>
      <c r="I23" s="21"/>
      <c r="J23" s="21"/>
      <c r="K23" s="21"/>
      <c r="L23" s="22"/>
      <c r="M23" s="21"/>
      <c r="N23" s="21"/>
      <c r="O23" s="21"/>
      <c r="P23" s="21"/>
      <c r="Q23" s="21"/>
      <c r="R23" s="19"/>
      <c r="S23" s="19"/>
      <c r="T23" s="19"/>
      <c r="U23" s="19"/>
      <c r="V23" s="19"/>
      <c r="W23" s="19"/>
      <c r="X23" s="19"/>
      <c r="Y23" s="19"/>
      <c r="Z23" s="19"/>
      <c r="AA23" s="19"/>
      <c r="AB23" s="19"/>
      <c r="AC23" s="19"/>
      <c r="AD23" s="19"/>
      <c r="AE23" s="19"/>
      <c r="AF23" s="19"/>
      <c r="AG23" s="19"/>
      <c r="AH23" s="19"/>
      <c r="AI23" s="19"/>
      <c r="AJ23" s="19"/>
      <c r="AK23" s="19"/>
      <c r="AL23" s="19"/>
      <c r="AM23" s="19"/>
    </row>
    <row r="24" spans="1:39">
      <c r="A24" s="20"/>
      <c r="B24" s="21"/>
      <c r="C24" s="21"/>
      <c r="D24" s="21"/>
      <c r="E24" s="21"/>
      <c r="F24" s="21"/>
      <c r="G24" s="21"/>
      <c r="H24" s="21"/>
      <c r="I24" s="21"/>
      <c r="J24" s="21"/>
      <c r="K24" s="21"/>
      <c r="L24" s="22"/>
      <c r="M24" s="21"/>
      <c r="N24" s="21"/>
      <c r="O24" s="21"/>
      <c r="P24" s="21"/>
      <c r="Q24" s="21"/>
      <c r="R24" s="19"/>
      <c r="S24" s="19"/>
      <c r="T24" s="19"/>
      <c r="U24" s="19"/>
      <c r="V24" s="19"/>
      <c r="W24" s="19"/>
      <c r="X24" s="19"/>
      <c r="Y24" s="19"/>
      <c r="Z24" s="19"/>
      <c r="AA24" s="19"/>
      <c r="AB24" s="19"/>
      <c r="AC24" s="19"/>
      <c r="AD24" s="19"/>
      <c r="AE24" s="19"/>
      <c r="AF24" s="19"/>
      <c r="AG24" s="19"/>
      <c r="AH24" s="19"/>
      <c r="AI24" s="19"/>
      <c r="AJ24" s="19"/>
      <c r="AK24" s="19"/>
      <c r="AL24" s="19"/>
      <c r="AM24" s="19"/>
    </row>
    <row r="25" spans="1:39">
      <c r="A25" s="20"/>
      <c r="B25" s="21"/>
      <c r="C25" s="21"/>
      <c r="D25" s="21"/>
      <c r="E25" s="21"/>
      <c r="F25" s="21"/>
      <c r="G25" s="21"/>
      <c r="H25" s="21"/>
      <c r="I25" s="21"/>
      <c r="J25" s="21"/>
      <c r="K25" s="21"/>
      <c r="L25" s="22"/>
      <c r="M25" s="21"/>
      <c r="N25" s="21"/>
      <c r="O25" s="21"/>
      <c r="P25" s="21"/>
      <c r="Q25" s="21"/>
      <c r="R25" s="19"/>
      <c r="S25" s="19"/>
      <c r="T25" s="19"/>
      <c r="U25" s="19"/>
      <c r="V25" s="19"/>
      <c r="W25" s="19"/>
      <c r="X25" s="19"/>
      <c r="Y25" s="19"/>
      <c r="Z25" s="19"/>
      <c r="AA25" s="19"/>
      <c r="AB25" s="19"/>
      <c r="AC25" s="19"/>
      <c r="AD25" s="19"/>
      <c r="AE25" s="19"/>
      <c r="AF25" s="19"/>
      <c r="AG25" s="19"/>
      <c r="AH25" s="19"/>
      <c r="AI25" s="19"/>
      <c r="AJ25" s="19"/>
      <c r="AK25" s="19"/>
      <c r="AL25" s="19"/>
      <c r="AM25" s="19"/>
    </row>
    <row r="26" spans="1:39">
      <c r="A26" s="20"/>
      <c r="B26" s="21"/>
      <c r="C26" s="21"/>
      <c r="D26" s="21"/>
      <c r="E26" s="21"/>
      <c r="F26" s="21"/>
      <c r="G26" s="21"/>
      <c r="H26" s="21"/>
      <c r="I26" s="21"/>
      <c r="J26" s="21"/>
      <c r="K26" s="21"/>
      <c r="L26" s="22"/>
      <c r="M26" s="21"/>
      <c r="N26" s="21"/>
      <c r="O26" s="21"/>
      <c r="P26" s="21"/>
      <c r="Q26" s="21"/>
      <c r="R26" s="19"/>
      <c r="S26" s="19"/>
      <c r="T26" s="19"/>
      <c r="U26" s="19"/>
      <c r="V26" s="19"/>
      <c r="W26" s="19"/>
      <c r="X26" s="19"/>
      <c r="Y26" s="19"/>
      <c r="Z26" s="19"/>
      <c r="AA26" s="19"/>
      <c r="AB26" s="19"/>
      <c r="AC26" s="19"/>
      <c r="AD26" s="19"/>
      <c r="AE26" s="19"/>
      <c r="AF26" s="19"/>
      <c r="AG26" s="19"/>
      <c r="AH26" s="19"/>
      <c r="AI26" s="19"/>
      <c r="AJ26" s="19"/>
      <c r="AK26" s="19"/>
      <c r="AL26" s="19"/>
      <c r="AM26" s="19"/>
    </row>
    <row r="27" spans="1:39">
      <c r="A27" s="20"/>
      <c r="B27" s="21"/>
      <c r="C27" s="21"/>
      <c r="D27" s="21"/>
      <c r="E27" s="21"/>
      <c r="F27" s="21"/>
      <c r="G27" s="21"/>
      <c r="H27" s="21"/>
      <c r="I27" s="21"/>
      <c r="J27" s="21"/>
      <c r="K27" s="21"/>
      <c r="L27" s="22"/>
      <c r="M27" s="21"/>
      <c r="N27" s="21"/>
      <c r="O27" s="21"/>
      <c r="P27" s="21"/>
      <c r="Q27" s="21"/>
      <c r="R27" s="19"/>
      <c r="S27" s="19"/>
      <c r="T27" s="19"/>
      <c r="U27" s="19"/>
      <c r="V27" s="19"/>
      <c r="W27" s="19"/>
      <c r="X27" s="19"/>
      <c r="Y27" s="19"/>
      <c r="Z27" s="19"/>
      <c r="AA27" s="19"/>
      <c r="AB27" s="19"/>
      <c r="AC27" s="19"/>
      <c r="AD27" s="19"/>
      <c r="AE27" s="19"/>
      <c r="AF27" s="19"/>
      <c r="AG27" s="19"/>
      <c r="AH27" s="19"/>
      <c r="AI27" s="19"/>
      <c r="AJ27" s="19"/>
      <c r="AK27" s="19"/>
      <c r="AL27" s="19"/>
      <c r="AM27" s="19"/>
    </row>
    <row r="28" spans="1:39">
      <c r="A28" s="33" t="s">
        <v>8</v>
      </c>
      <c r="B28" s="33"/>
      <c r="C28" s="34"/>
      <c r="D28" s="35"/>
      <c r="E28" s="34"/>
      <c r="F28" s="36"/>
      <c r="G28" s="33"/>
      <c r="H28" s="33"/>
      <c r="I28" s="33"/>
      <c r="J28" s="33"/>
      <c r="K28" s="33"/>
      <c r="L28" s="33"/>
      <c r="M28" s="33"/>
      <c r="N28" s="33"/>
      <c r="O28" s="33"/>
      <c r="P28" s="33"/>
      <c r="Q28" s="33"/>
      <c r="R28" s="19"/>
      <c r="S28" s="19"/>
      <c r="T28" s="19"/>
      <c r="U28" s="19"/>
      <c r="V28" s="19"/>
      <c r="W28" s="19"/>
      <c r="X28" s="19"/>
      <c r="Y28" s="19"/>
      <c r="Z28" s="19"/>
      <c r="AA28" s="19"/>
      <c r="AB28" s="19"/>
      <c r="AC28" s="19"/>
      <c r="AD28" s="19"/>
      <c r="AE28" s="19"/>
      <c r="AF28" s="19"/>
      <c r="AG28" s="19"/>
      <c r="AH28" s="19"/>
      <c r="AI28" s="19"/>
      <c r="AJ28" s="19"/>
      <c r="AK28" s="19"/>
      <c r="AL28" s="19"/>
      <c r="AM28" s="19"/>
    </row>
  </sheetData>
  <pageMargins left="0.7" right="0.7" top="0.75" bottom="0.75" header="0.3" footer="0.3"/>
  <pageSetup paperSize="9" orientation="portrait"/>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5A1A41-F8F1-4FA0-9917-436F1267A6F4}">
  <sheetPr>
    <tabColor rgb="FFFFDB8E"/>
  </sheetPr>
  <dimension ref="A2:X328"/>
  <sheetViews>
    <sheetView zoomScale="80" zoomScaleNormal="80" workbookViewId="0"/>
  </sheetViews>
  <sheetFormatPr defaultRowHeight="14.25"/>
  <cols>
    <col min="1" max="2" width="9" style="174"/>
    <col min="3" max="3" width="51.8125" style="174" bestFit="1" customWidth="1"/>
    <col min="4" max="5" width="9" style="174"/>
    <col min="6" max="24" width="11.375" style="174" bestFit="1" customWidth="1"/>
    <col min="25" max="16384" width="9" style="174"/>
  </cols>
  <sheetData>
    <row r="2" spans="1:24">
      <c r="C2" s="175" t="s">
        <v>189</v>
      </c>
      <c r="E2" s="175"/>
    </row>
    <row r="4" spans="1:24">
      <c r="A4" s="176" t="s">
        <v>190</v>
      </c>
      <c r="B4" s="176" t="s">
        <v>10</v>
      </c>
      <c r="C4" s="176" t="s">
        <v>11</v>
      </c>
      <c r="D4" s="176" t="s">
        <v>191</v>
      </c>
      <c r="E4" s="176" t="s">
        <v>192</v>
      </c>
      <c r="F4" s="176" t="s">
        <v>14</v>
      </c>
      <c r="G4" s="176" t="s">
        <v>15</v>
      </c>
      <c r="H4" s="176" t="s">
        <v>16</v>
      </c>
      <c r="I4" s="176" t="s">
        <v>17</v>
      </c>
      <c r="J4" s="176" t="s">
        <v>18</v>
      </c>
      <c r="K4" s="176" t="s">
        <v>19</v>
      </c>
      <c r="L4" s="176" t="s">
        <v>20</v>
      </c>
      <c r="M4" s="176" t="s">
        <v>21</v>
      </c>
      <c r="N4" s="176" t="s">
        <v>22</v>
      </c>
      <c r="O4" s="176" t="s">
        <v>23</v>
      </c>
      <c r="P4" s="176" t="s">
        <v>24</v>
      </c>
      <c r="Q4" s="176" t="s">
        <v>25</v>
      </c>
      <c r="R4" s="176" t="s">
        <v>26</v>
      </c>
      <c r="S4" s="176" t="s">
        <v>27</v>
      </c>
      <c r="T4" s="176" t="s">
        <v>28</v>
      </c>
      <c r="U4" s="176" t="s">
        <v>29</v>
      </c>
      <c r="V4" s="176" t="s">
        <v>30</v>
      </c>
      <c r="W4" s="176" t="s">
        <v>31</v>
      </c>
      <c r="X4" s="176" t="s">
        <v>32</v>
      </c>
    </row>
    <row r="5" spans="1:24">
      <c r="A5" s="174" t="s">
        <v>33</v>
      </c>
      <c r="B5" s="174" t="s">
        <v>34</v>
      </c>
      <c r="C5" s="174" t="s">
        <v>35</v>
      </c>
      <c r="D5" s="174" t="s">
        <v>36</v>
      </c>
      <c r="E5" s="174" t="s">
        <v>37</v>
      </c>
      <c r="F5" s="177">
        <v>706.13932490189302</v>
      </c>
      <c r="G5" s="177">
        <v>711.92446703888095</v>
      </c>
      <c r="H5" s="177">
        <v>716.98794862019997</v>
      </c>
      <c r="I5" s="177">
        <v>723.49990782393195</v>
      </c>
      <c r="J5" s="177">
        <v>729.49109349428102</v>
      </c>
      <c r="K5" s="177">
        <v>734.74408471597508</v>
      </c>
      <c r="L5" s="177">
        <v>737.28148755891198</v>
      </c>
      <c r="M5" s="177">
        <v>739.56051393996597</v>
      </c>
      <c r="N5" s="177">
        <v>738.74923302691604</v>
      </c>
      <c r="O5" s="177">
        <v>739.51535948936703</v>
      </c>
      <c r="P5" s="177">
        <v>744.44871037768507</v>
      </c>
      <c r="Q5" s="177">
        <v>749.92296797297217</v>
      </c>
      <c r="R5" s="177">
        <v>750.16335767059365</v>
      </c>
      <c r="S5" s="177">
        <v>766.02351521698176</v>
      </c>
      <c r="T5" s="177">
        <v>770.72085610526187</v>
      </c>
      <c r="U5" s="177">
        <v>775.41062321413699</v>
      </c>
      <c r="V5" s="177">
        <v>779.8445330716487</v>
      </c>
      <c r="W5" s="177">
        <v>784.18104206832197</v>
      </c>
      <c r="X5" s="177">
        <v>788.49889744251459</v>
      </c>
    </row>
    <row r="6" spans="1:24">
      <c r="A6" s="174" t="s">
        <v>33</v>
      </c>
      <c r="B6" s="174" t="s">
        <v>38</v>
      </c>
      <c r="C6" s="174" t="s">
        <v>39</v>
      </c>
      <c r="D6" s="174" t="s">
        <v>40</v>
      </c>
      <c r="E6" s="174" t="s">
        <v>37</v>
      </c>
      <c r="F6" s="177">
        <v>21334.45106726154</v>
      </c>
      <c r="G6" s="177">
        <v>21478.475052696711</v>
      </c>
      <c r="H6" s="177">
        <v>22497.06119477583</v>
      </c>
      <c r="I6" s="177">
        <v>24277.029635786999</v>
      </c>
      <c r="J6" s="177">
        <v>22877.068690376178</v>
      </c>
      <c r="K6" s="177">
        <v>22431.911602636908</v>
      </c>
      <c r="L6" s="177">
        <v>22624</v>
      </c>
      <c r="M6" s="177">
        <v>22668.315671852019</v>
      </c>
      <c r="N6" s="177">
        <v>22528.001935692711</v>
      </c>
      <c r="O6" s="177">
        <v>22725</v>
      </c>
      <c r="P6" s="177">
        <v>22704</v>
      </c>
      <c r="Q6" s="177">
        <v>22852</v>
      </c>
      <c r="R6" s="177">
        <v>22638</v>
      </c>
      <c r="S6" s="177">
        <v>22887</v>
      </c>
      <c r="T6" s="177">
        <v>22879.416079565206</v>
      </c>
      <c r="U6" s="177">
        <v>22599.341406748983</v>
      </c>
      <c r="V6" s="177">
        <v>22494.451546691285</v>
      </c>
      <c r="W6" s="177">
        <v>22493.483242274902</v>
      </c>
      <c r="X6" s="177">
        <v>22596.335359215529</v>
      </c>
    </row>
    <row r="7" spans="1:24">
      <c r="A7" s="174" t="s">
        <v>33</v>
      </c>
      <c r="B7" s="174" t="s">
        <v>41</v>
      </c>
      <c r="C7" s="174" t="s">
        <v>42</v>
      </c>
      <c r="D7" s="174" t="s">
        <v>40</v>
      </c>
      <c r="E7" s="174" t="s">
        <v>37</v>
      </c>
      <c r="F7" s="177">
        <v>404224.712697173</v>
      </c>
      <c r="G7" s="177">
        <v>405368.16698184598</v>
      </c>
      <c r="H7" s="177">
        <v>416936.54324143199</v>
      </c>
      <c r="I7" s="177">
        <v>418401.08980411798</v>
      </c>
      <c r="J7" s="177">
        <v>416515.72869037598</v>
      </c>
      <c r="K7" s="177">
        <v>418392.80279376102</v>
      </c>
      <c r="L7" s="177">
        <v>417968.25183640298</v>
      </c>
      <c r="M7" s="177">
        <v>428974.87010462506</v>
      </c>
      <c r="N7" s="177">
        <v>434524.86663031002</v>
      </c>
      <c r="O7" s="177">
        <v>429160</v>
      </c>
      <c r="P7" s="177">
        <v>435842</v>
      </c>
      <c r="Q7" s="177">
        <v>447380</v>
      </c>
      <c r="R7" s="177">
        <v>453882</v>
      </c>
      <c r="S7" s="177">
        <v>460214.40092077921</v>
      </c>
      <c r="T7" s="177">
        <v>463897.06397711561</v>
      </c>
      <c r="U7" s="177">
        <v>467320.98529453838</v>
      </c>
      <c r="V7" s="177">
        <v>470351.07228432532</v>
      </c>
      <c r="W7" s="177">
        <v>472914.8568445202</v>
      </c>
      <c r="X7" s="177">
        <v>475075.54682036507</v>
      </c>
    </row>
    <row r="8" spans="1:24">
      <c r="A8" s="174" t="s">
        <v>33</v>
      </c>
      <c r="B8" s="174" t="s">
        <v>43</v>
      </c>
      <c r="C8" s="174" t="s">
        <v>44</v>
      </c>
      <c r="D8" s="174" t="s">
        <v>36</v>
      </c>
      <c r="E8" s="174" t="s">
        <v>37</v>
      </c>
      <c r="F8" s="177">
        <v>1787.0235259251799</v>
      </c>
      <c r="G8" s="177">
        <v>1804.79084744835</v>
      </c>
      <c r="H8" s="177">
        <v>1820.2890340107899</v>
      </c>
      <c r="I8" s="177">
        <v>1838.3594163975999</v>
      </c>
      <c r="J8" s="177">
        <v>1859.1144929054201</v>
      </c>
      <c r="K8" s="177">
        <v>1877.72664868279</v>
      </c>
      <c r="L8" s="177">
        <v>1885.8731353257001</v>
      </c>
      <c r="M8" s="177">
        <v>1893.0931276746001</v>
      </c>
      <c r="N8" s="177">
        <v>1895.40775073952</v>
      </c>
      <c r="O8" s="177">
        <v>1897.3983828355999</v>
      </c>
      <c r="P8" s="177">
        <v>1910.0560401477057</v>
      </c>
      <c r="Q8" s="177">
        <v>1924.1015192242937</v>
      </c>
      <c r="R8" s="177">
        <v>1924.7182948161249</v>
      </c>
      <c r="S8" s="177">
        <v>1965.411212000176</v>
      </c>
      <c r="T8" s="177">
        <v>1977.463330851642</v>
      </c>
      <c r="U8" s="177">
        <v>1989.4960174132837</v>
      </c>
      <c r="V8" s="177">
        <v>2000.8722427821397</v>
      </c>
      <c r="W8" s="177">
        <v>2011.9985636243753</v>
      </c>
      <c r="X8" s="177">
        <v>2023.077024266448</v>
      </c>
    </row>
    <row r="9" spans="1:24">
      <c r="A9" s="174" t="s">
        <v>33</v>
      </c>
      <c r="B9" s="174" t="s">
        <v>45</v>
      </c>
      <c r="C9" s="174" t="s">
        <v>46</v>
      </c>
      <c r="D9" s="174" t="s">
        <v>40</v>
      </c>
      <c r="E9" s="174" t="s">
        <v>37</v>
      </c>
      <c r="F9" s="177">
        <v>31347.3868178335</v>
      </c>
      <c r="G9" s="177">
        <v>31297.943275616501</v>
      </c>
      <c r="H9" s="177">
        <v>31521.778828443799</v>
      </c>
      <c r="I9" s="177">
        <v>55875.312907398999</v>
      </c>
      <c r="J9" s="177">
        <v>56006.54</v>
      </c>
      <c r="K9" s="177">
        <v>57727.414337472903</v>
      </c>
      <c r="L9" s="177">
        <v>62795</v>
      </c>
      <c r="M9" s="177">
        <v>85653.397759706408</v>
      </c>
      <c r="N9" s="177">
        <v>88782.534235526487</v>
      </c>
      <c r="O9" s="177">
        <v>87912</v>
      </c>
      <c r="P9" s="177">
        <v>86458</v>
      </c>
      <c r="Q9" s="177">
        <v>90680</v>
      </c>
      <c r="R9" s="177">
        <v>91435</v>
      </c>
      <c r="S9" s="177">
        <v>93281</v>
      </c>
      <c r="T9" s="177">
        <v>95970.139264745405</v>
      </c>
      <c r="U9" s="177">
        <v>96677.937238838407</v>
      </c>
      <c r="V9" s="177">
        <v>97305.725860017716</v>
      </c>
      <c r="W9" s="177">
        <v>97836.114136065415</v>
      </c>
      <c r="X9" s="177">
        <v>98403.142127354178</v>
      </c>
    </row>
    <row r="10" spans="1:24">
      <c r="A10" s="174" t="s">
        <v>33</v>
      </c>
      <c r="B10" s="174" t="s">
        <v>47</v>
      </c>
      <c r="C10" s="174" t="s">
        <v>48</v>
      </c>
      <c r="D10" s="174" t="s">
        <v>49</v>
      </c>
      <c r="E10" s="174" t="s">
        <v>37</v>
      </c>
      <c r="F10" s="178">
        <v>5.2778690656759411</v>
      </c>
      <c r="G10" s="178">
        <v>5.2985105398418231</v>
      </c>
      <c r="H10" s="178">
        <v>5.3957998068182382</v>
      </c>
      <c r="I10" s="178">
        <v>5.8023342260300357</v>
      </c>
      <c r="J10" s="178">
        <v>5.4924861450747837</v>
      </c>
      <c r="K10" s="178">
        <v>5.3614477717711368</v>
      </c>
      <c r="L10" s="178">
        <v>5.4128513112175964</v>
      </c>
      <c r="M10" s="178">
        <v>5.2842992099568251</v>
      </c>
      <c r="N10" s="178">
        <v>5.184513860022502</v>
      </c>
      <c r="O10" s="178">
        <v>5.2952278870351384</v>
      </c>
      <c r="P10" s="178">
        <v>5.209227197011761</v>
      </c>
      <c r="Q10" s="178">
        <v>5.1079619115740531</v>
      </c>
      <c r="R10" s="178">
        <v>4.9876399592845715</v>
      </c>
      <c r="S10" s="178">
        <v>4.9731168677487219</v>
      </c>
      <c r="T10" s="178">
        <v>4.9320027773863782</v>
      </c>
      <c r="U10" s="178">
        <v>4.83593549570758</v>
      </c>
      <c r="V10" s="178">
        <v>4.7824811873913369</v>
      </c>
      <c r="W10" s="178">
        <v>4.7563494605266898</v>
      </c>
      <c r="X10" s="178">
        <v>4.7563667527092548</v>
      </c>
    </row>
    <row r="11" spans="1:24">
      <c r="A11" s="174" t="s">
        <v>33</v>
      </c>
      <c r="B11" s="174" t="s">
        <v>50</v>
      </c>
      <c r="C11" s="174" t="s">
        <v>51</v>
      </c>
      <c r="D11" s="174" t="s">
        <v>49</v>
      </c>
      <c r="E11" s="174" t="s">
        <v>37</v>
      </c>
      <c r="F11" s="178">
        <v>7.7549407132160058</v>
      </c>
      <c r="G11" s="178">
        <v>7.720868539985319</v>
      </c>
      <c r="H11" s="178">
        <v>7.5603300644699649</v>
      </c>
      <c r="I11" s="178">
        <v>13.354485509002389</v>
      </c>
      <c r="J11" s="178">
        <v>13.446440588473768</v>
      </c>
      <c r="K11" s="178">
        <v>13.797420498633327</v>
      </c>
      <c r="L11" s="178">
        <v>15.023868373758351</v>
      </c>
      <c r="M11" s="178">
        <v>19.966996607240869</v>
      </c>
      <c r="N11" s="178">
        <v>20.432095158103323</v>
      </c>
      <c r="O11" s="178">
        <v>20.484667722993755</v>
      </c>
      <c r="P11" s="178">
        <v>19.837005153243606</v>
      </c>
      <c r="Q11" s="178">
        <v>20.269122446242569</v>
      </c>
      <c r="R11" s="178">
        <v>20.145103793496986</v>
      </c>
      <c r="S11" s="178">
        <v>20.269031089285118</v>
      </c>
      <c r="T11" s="178">
        <v>20.6878091536013</v>
      </c>
      <c r="U11" s="178">
        <v>20.687694385884512</v>
      </c>
      <c r="V11" s="178">
        <v>20.687892851490471</v>
      </c>
      <c r="W11" s="178">
        <v>20.687891852006441</v>
      </c>
      <c r="X11" s="178">
        <v>20.713156630762615</v>
      </c>
    </row>
    <row r="12" spans="1:24">
      <c r="A12" s="174" t="s">
        <v>33</v>
      </c>
      <c r="B12" s="174" t="s">
        <v>52</v>
      </c>
      <c r="C12" s="174" t="s">
        <v>53</v>
      </c>
      <c r="D12" s="174" t="s">
        <v>36</v>
      </c>
      <c r="E12" s="174" t="s">
        <v>37</v>
      </c>
      <c r="F12" s="177">
        <v>35.006210219491308</v>
      </c>
      <c r="G12" s="177">
        <v>35.24187475679382</v>
      </c>
      <c r="H12" s="177">
        <v>35.317693295426317</v>
      </c>
      <c r="I12" s="177">
        <v>35.530269007199401</v>
      </c>
      <c r="J12" s="177">
        <v>35.407281695068562</v>
      </c>
      <c r="K12" s="177">
        <v>35.710171987278258</v>
      </c>
      <c r="L12" s="177">
        <v>36.059489669897218</v>
      </c>
      <c r="M12" s="177">
        <v>36.457270607755078</v>
      </c>
      <c r="N12" s="177">
        <v>36.580233420508215</v>
      </c>
      <c r="O12" s="177">
        <v>37.042088722663756</v>
      </c>
      <c r="P12" s="177">
        <v>37.289198696730139</v>
      </c>
      <c r="Q12" s="177">
        <v>37.563402515397755</v>
      </c>
      <c r="R12" s="177">
        <v>37.575443558755467</v>
      </c>
      <c r="S12" s="177">
        <v>38.178719087850844</v>
      </c>
      <c r="T12" s="177">
        <v>38.413106472458722</v>
      </c>
      <c r="U12" s="177">
        <v>38.647076903374526</v>
      </c>
      <c r="V12" s="177">
        <v>38.868307283006317</v>
      </c>
      <c r="W12" s="177">
        <v>39.08465784228548</v>
      </c>
      <c r="X12" s="177">
        <v>39.30008805850148</v>
      </c>
    </row>
    <row r="13" spans="1:24">
      <c r="A13" s="174" t="s">
        <v>33</v>
      </c>
      <c r="B13" s="174" t="s">
        <v>54</v>
      </c>
      <c r="C13" s="174" t="s">
        <v>55</v>
      </c>
      <c r="D13" s="174" t="s">
        <v>36</v>
      </c>
      <c r="E13" s="174" t="s">
        <v>37</v>
      </c>
      <c r="F13" s="177">
        <v>2658071</v>
      </c>
      <c r="G13" s="177">
        <v>2676627</v>
      </c>
      <c r="H13" s="177">
        <v>2690725</v>
      </c>
      <c r="I13" s="177">
        <v>2712195.9999999898</v>
      </c>
      <c r="J13" s="177">
        <v>2711447</v>
      </c>
      <c r="K13" s="177">
        <v>2743415</v>
      </c>
      <c r="L13" s="177">
        <v>2756272</v>
      </c>
      <c r="M13" s="177">
        <v>2791479</v>
      </c>
      <c r="N13" s="177">
        <v>2811447</v>
      </c>
      <c r="O13" s="177">
        <v>2852389</v>
      </c>
      <c r="P13" s="177">
        <v>2872648</v>
      </c>
      <c r="Q13" s="177">
        <v>2903050</v>
      </c>
      <c r="R13" s="177">
        <v>2922618</v>
      </c>
      <c r="S13" s="177">
        <v>2973434.9999999995</v>
      </c>
      <c r="T13" s="177">
        <v>2995915.0000000005</v>
      </c>
      <c r="U13" s="177">
        <v>3017757</v>
      </c>
      <c r="V13" s="177">
        <v>3038802</v>
      </c>
      <c r="W13" s="177">
        <v>3059078</v>
      </c>
      <c r="X13" s="177">
        <v>3079437.0000000005</v>
      </c>
    </row>
    <row r="14" spans="1:24">
      <c r="A14" s="174" t="s">
        <v>33</v>
      </c>
      <c r="B14" s="174" t="s">
        <v>56</v>
      </c>
      <c r="C14" s="174" t="s">
        <v>57</v>
      </c>
      <c r="D14" s="174" t="s">
        <v>36</v>
      </c>
      <c r="E14" s="174" t="s">
        <v>37</v>
      </c>
      <c r="F14" s="177">
        <v>1.5278656838714411</v>
      </c>
      <c r="G14" s="177">
        <v>1.5282779889186386</v>
      </c>
      <c r="H14" s="177">
        <v>1.5264026873866419</v>
      </c>
      <c r="I14" s="177">
        <v>1.5297740883460211</v>
      </c>
      <c r="J14" s="177">
        <v>1.5572979246236773</v>
      </c>
      <c r="K14" s="177">
        <v>1.5808635141540588</v>
      </c>
      <c r="L14" s="177">
        <v>1.5479454922236409</v>
      </c>
      <c r="M14" s="177">
        <v>1.5916203039413501</v>
      </c>
      <c r="N14" s="177">
        <v>1.5733505080864463</v>
      </c>
      <c r="O14" s="177">
        <v>1.569269128876422</v>
      </c>
      <c r="P14" s="177">
        <v>1.5701805625868088</v>
      </c>
      <c r="Q14" s="177">
        <v>1.5550307955074789</v>
      </c>
      <c r="R14" s="177">
        <v>1.5683778606325505</v>
      </c>
      <c r="S14" s="177">
        <v>1.5724814462905421</v>
      </c>
      <c r="T14" s="177">
        <v>1.5702636167812083</v>
      </c>
      <c r="U14" s="177">
        <v>1.5696996862393546</v>
      </c>
      <c r="V14" s="177">
        <v>1.5688905374638664</v>
      </c>
      <c r="W14" s="177">
        <v>1.5735294117647058</v>
      </c>
      <c r="X14" s="177">
        <v>1.5746263894738186</v>
      </c>
    </row>
    <row r="15" spans="1:24">
      <c r="A15" s="174" t="s">
        <v>33</v>
      </c>
      <c r="B15" s="174" t="s">
        <v>58</v>
      </c>
      <c r="C15" s="174" t="s">
        <v>59</v>
      </c>
      <c r="D15" s="174" t="s">
        <v>60</v>
      </c>
      <c r="E15" s="174" t="s">
        <v>37</v>
      </c>
      <c r="F15" s="177">
        <v>116013</v>
      </c>
      <c r="G15" s="177">
        <v>116073</v>
      </c>
      <c r="H15" s="177">
        <v>116291</v>
      </c>
      <c r="I15" s="177">
        <v>116775</v>
      </c>
      <c r="J15" s="177">
        <v>119256</v>
      </c>
      <c r="K15" s="177">
        <v>121449</v>
      </c>
      <c r="L15" s="177">
        <v>118320</v>
      </c>
      <c r="M15" s="177">
        <v>121868</v>
      </c>
      <c r="N15" s="177">
        <v>120923</v>
      </c>
      <c r="O15" s="177">
        <v>120840</v>
      </c>
      <c r="P15" s="177">
        <v>120962</v>
      </c>
      <c r="Q15" s="177">
        <v>120179</v>
      </c>
      <c r="R15" s="177">
        <v>121988.42999999977</v>
      </c>
      <c r="S15" s="177">
        <v>122468</v>
      </c>
      <c r="T15" s="177">
        <v>122468</v>
      </c>
      <c r="U15" s="177">
        <v>122570</v>
      </c>
      <c r="V15" s="177">
        <v>122659</v>
      </c>
      <c r="W15" s="177">
        <v>123157</v>
      </c>
      <c r="X15" s="177">
        <v>123383</v>
      </c>
    </row>
    <row r="16" spans="1:24">
      <c r="A16" s="174" t="s">
        <v>33</v>
      </c>
      <c r="B16" s="174" t="s">
        <v>61</v>
      </c>
      <c r="C16" s="174" t="s">
        <v>62</v>
      </c>
      <c r="D16" s="174" t="s">
        <v>63</v>
      </c>
      <c r="E16" s="174" t="s">
        <v>37</v>
      </c>
      <c r="F16" s="177">
        <v>118.90573569487645</v>
      </c>
      <c r="G16" s="177">
        <v>151.78275418141843</v>
      </c>
      <c r="H16" s="177">
        <v>137.09464585823144</v>
      </c>
      <c r="I16" s="177">
        <v>114.28322845850224</v>
      </c>
      <c r="J16" s="177">
        <v>92.009811019665918</v>
      </c>
      <c r="K16" s="177">
        <v>106.09790568129056</v>
      </c>
      <c r="L16" s="177">
        <v>110.74891684649035</v>
      </c>
      <c r="M16" s="177">
        <v>105.6207248735156</v>
      </c>
      <c r="N16" s="177">
        <v>108.68399530371856</v>
      </c>
      <c r="O16" s="177">
        <v>90.367258076834915</v>
      </c>
      <c r="P16" s="177">
        <v>106.73257122024708</v>
      </c>
      <c r="Q16" s="177">
        <v>102.09310322017795</v>
      </c>
      <c r="R16" s="177">
        <v>113.56470663404772</v>
      </c>
      <c r="S16" s="177">
        <v>101.78012625201853</v>
      </c>
      <c r="T16" s="177">
        <v>78.959232077716578</v>
      </c>
      <c r="U16" s="177">
        <v>83.255184044876017</v>
      </c>
      <c r="V16" s="177">
        <v>85.350737383812486</v>
      </c>
      <c r="W16" s="177">
        <v>90.948737383812485</v>
      </c>
      <c r="X16" s="177">
        <v>86.147737383812498</v>
      </c>
    </row>
    <row r="17" spans="1:24">
      <c r="A17" s="174" t="s">
        <v>33</v>
      </c>
      <c r="B17" s="174" t="s">
        <v>64</v>
      </c>
      <c r="C17" s="174" t="s">
        <v>65</v>
      </c>
      <c r="D17" s="174" t="s">
        <v>63</v>
      </c>
      <c r="E17" s="174" t="s">
        <v>37</v>
      </c>
      <c r="F17" s="177">
        <v>0.82803437113423717</v>
      </c>
      <c r="G17" s="177">
        <v>1.0757105186493157</v>
      </c>
      <c r="H17" s="177">
        <v>0.95138546744088448</v>
      </c>
      <c r="I17" s="177">
        <v>0.77375239308396915</v>
      </c>
      <c r="J17" s="177">
        <v>0.61014463540892516</v>
      </c>
      <c r="K17" s="177">
        <v>0.72077381576963695</v>
      </c>
      <c r="L17" s="177">
        <v>0.7777311576298479</v>
      </c>
      <c r="M17" s="177">
        <v>0.6994435010444271</v>
      </c>
      <c r="N17" s="177">
        <v>0.7288944610867194</v>
      </c>
      <c r="O17" s="177">
        <v>0.61474325222336679</v>
      </c>
      <c r="P17" s="177">
        <v>0.70497074782197544</v>
      </c>
      <c r="Q17" s="177">
        <v>0.68935248629424684</v>
      </c>
      <c r="R17" s="177">
        <v>0.75368135541576664</v>
      </c>
      <c r="S17" s="177">
        <v>0.6718160148648088</v>
      </c>
      <c r="T17" s="177">
        <v>0.50637300409844666</v>
      </c>
      <c r="U17" s="177">
        <v>0.52861351408368928</v>
      </c>
      <c r="V17" s="177">
        <v>0.53705404246321276</v>
      </c>
      <c r="W17" s="177">
        <v>0.55984656793580101</v>
      </c>
      <c r="X17" s="177">
        <v>0.51901851513531105</v>
      </c>
    </row>
    <row r="18" spans="1:24">
      <c r="A18" s="174" t="s">
        <v>33</v>
      </c>
      <c r="B18" s="174" t="s">
        <v>66</v>
      </c>
      <c r="C18" s="174" t="s">
        <v>67</v>
      </c>
      <c r="D18" s="174" t="s">
        <v>63</v>
      </c>
      <c r="E18" s="174" t="s">
        <v>37</v>
      </c>
      <c r="F18" s="177">
        <v>141.63421364610645</v>
      </c>
      <c r="G18" s="177">
        <v>164.40331228850508</v>
      </c>
      <c r="H18" s="177">
        <v>159.96853186109192</v>
      </c>
      <c r="I18" s="177">
        <v>167.81991650335519</v>
      </c>
      <c r="J18" s="177">
        <v>167.54625668468441</v>
      </c>
      <c r="K18" s="177">
        <v>195.34932927746996</v>
      </c>
      <c r="L18" s="177">
        <v>206.46226670591653</v>
      </c>
      <c r="M18" s="177">
        <v>156.06451074375903</v>
      </c>
      <c r="N18" s="177">
        <v>165.30939225967225</v>
      </c>
      <c r="O18" s="177">
        <v>144.97146054004756</v>
      </c>
      <c r="P18" s="177">
        <v>148.8956491480169</v>
      </c>
      <c r="Q18" s="177">
        <v>175.79278961999302</v>
      </c>
      <c r="R18" s="177">
        <v>181.82831256122665</v>
      </c>
      <c r="S18" s="177">
        <v>226.44300823507058</v>
      </c>
      <c r="T18" s="177">
        <v>194.96427191861369</v>
      </c>
      <c r="U18" s="177">
        <v>210.13571591508122</v>
      </c>
      <c r="V18" s="177">
        <v>217.08829645722432</v>
      </c>
      <c r="W18" s="177">
        <v>207.60146718392318</v>
      </c>
      <c r="X18" s="177">
        <v>194.87046280427253</v>
      </c>
    </row>
    <row r="19" spans="1:24">
      <c r="A19" s="174" t="s">
        <v>33</v>
      </c>
      <c r="B19" s="174" t="s">
        <v>68</v>
      </c>
      <c r="C19" s="174" t="s">
        <v>69</v>
      </c>
      <c r="D19" s="174" t="s">
        <v>63</v>
      </c>
      <c r="E19" s="174" t="s">
        <v>37</v>
      </c>
      <c r="F19" s="177">
        <v>162.56409218195222</v>
      </c>
      <c r="G19" s="177">
        <v>179.24757023981499</v>
      </c>
      <c r="H19" s="177">
        <v>163.72412620003308</v>
      </c>
      <c r="I19" s="177">
        <v>171.49807927163462</v>
      </c>
      <c r="J19" s="177">
        <v>172.948908420582</v>
      </c>
      <c r="K19" s="177">
        <v>170.22041681879546</v>
      </c>
      <c r="L19" s="177">
        <v>146.75458494261991</v>
      </c>
      <c r="M19" s="177">
        <v>198.79511368737843</v>
      </c>
      <c r="N19" s="177">
        <v>203.13129563008067</v>
      </c>
      <c r="O19" s="177">
        <v>200.82928260514441</v>
      </c>
      <c r="P19" s="177">
        <v>202.90199950224613</v>
      </c>
      <c r="Q19" s="177">
        <v>220.98126247652172</v>
      </c>
      <c r="R19" s="177">
        <v>236.66901056808734</v>
      </c>
      <c r="S19" s="177">
        <v>251.50135526620826</v>
      </c>
      <c r="T19" s="177">
        <v>239.35648326315879</v>
      </c>
      <c r="U19" s="177">
        <v>242.89613988307383</v>
      </c>
      <c r="V19" s="177">
        <v>243.97636494975603</v>
      </c>
      <c r="W19" s="177">
        <v>240.67266214265041</v>
      </c>
      <c r="X19" s="177">
        <v>238.9125354980373</v>
      </c>
    </row>
    <row r="20" spans="1:24">
      <c r="A20" s="174" t="s">
        <v>33</v>
      </c>
      <c r="B20" s="174" t="s">
        <v>70</v>
      </c>
      <c r="C20" s="174" t="s">
        <v>71</v>
      </c>
      <c r="D20" s="174" t="s">
        <v>63</v>
      </c>
      <c r="E20" s="174" t="s">
        <v>37</v>
      </c>
      <c r="F20" s="177">
        <v>304.19830582805866</v>
      </c>
      <c r="G20" s="177">
        <v>343.65088252832004</v>
      </c>
      <c r="H20" s="177">
        <v>323.69265806112503</v>
      </c>
      <c r="I20" s="177">
        <v>339.31799577498981</v>
      </c>
      <c r="J20" s="177">
        <v>340.49516510526644</v>
      </c>
      <c r="K20" s="177">
        <v>365.56974609626542</v>
      </c>
      <c r="L20" s="177">
        <v>353.21685164853648</v>
      </c>
      <c r="M20" s="177">
        <v>354.85962443113749</v>
      </c>
      <c r="N20" s="177">
        <v>368.44068788975289</v>
      </c>
      <c r="O20" s="177">
        <v>345.80074314519197</v>
      </c>
      <c r="P20" s="177">
        <v>351.797648650263</v>
      </c>
      <c r="Q20" s="177">
        <v>396.77405209651477</v>
      </c>
      <c r="R20" s="177">
        <v>418.497323129314</v>
      </c>
      <c r="S20" s="177">
        <v>477.94436350127887</v>
      </c>
      <c r="T20" s="177">
        <v>434.32075518177248</v>
      </c>
      <c r="U20" s="177">
        <v>453.03185579815505</v>
      </c>
      <c r="V20" s="177">
        <v>461.06466140698035</v>
      </c>
      <c r="W20" s="177">
        <v>448.27412932657359</v>
      </c>
      <c r="X20" s="177">
        <v>433.78299830230981</v>
      </c>
    </row>
    <row r="21" spans="1:24">
      <c r="A21" s="174" t="s">
        <v>33</v>
      </c>
      <c r="B21" s="174" t="s">
        <v>72</v>
      </c>
      <c r="C21" s="174" t="s">
        <v>73</v>
      </c>
      <c r="D21" s="174" t="s">
        <v>74</v>
      </c>
      <c r="E21" s="174" t="s">
        <v>37</v>
      </c>
      <c r="F21" s="177">
        <v>75931.41283600009</v>
      </c>
      <c r="G21" s="177">
        <v>75950.187623999998</v>
      </c>
      <c r="H21" s="177">
        <v>76186.317648000302</v>
      </c>
      <c r="I21" s="177">
        <v>76334.80060200009</v>
      </c>
      <c r="J21" s="177">
        <v>76578.795947999693</v>
      </c>
      <c r="K21" s="177">
        <v>76824.468977000215</v>
      </c>
      <c r="L21" s="177">
        <v>76436.800000000003</v>
      </c>
      <c r="M21" s="177">
        <v>76568.513041845901</v>
      </c>
      <c r="N21" s="177">
        <v>76857</v>
      </c>
      <c r="O21" s="177">
        <v>77004</v>
      </c>
      <c r="P21" s="177">
        <v>77037</v>
      </c>
      <c r="Q21" s="177">
        <v>77284</v>
      </c>
      <c r="R21" s="177">
        <v>77780</v>
      </c>
      <c r="S21" s="177">
        <v>77882</v>
      </c>
      <c r="T21" s="177">
        <v>77992</v>
      </c>
      <c r="U21" s="177">
        <v>78085</v>
      </c>
      <c r="V21" s="177">
        <v>78182</v>
      </c>
      <c r="W21" s="177">
        <v>78268</v>
      </c>
      <c r="X21" s="177">
        <v>78357</v>
      </c>
    </row>
    <row r="22" spans="1:24">
      <c r="A22" s="174" t="s">
        <v>33</v>
      </c>
      <c r="B22" s="174" t="s">
        <v>75</v>
      </c>
      <c r="C22" s="174" t="s">
        <v>76</v>
      </c>
      <c r="D22" s="174" t="s">
        <v>77</v>
      </c>
      <c r="E22" s="174" t="s">
        <v>37</v>
      </c>
      <c r="F22" s="177">
        <v>143.6</v>
      </c>
      <c r="G22" s="177">
        <v>141.1</v>
      </c>
      <c r="H22" s="177">
        <v>144.1</v>
      </c>
      <c r="I22" s="177">
        <v>147.69999999999999</v>
      </c>
      <c r="J22" s="177">
        <v>150.80000000000001</v>
      </c>
      <c r="K22" s="177">
        <v>147.19999999999999</v>
      </c>
      <c r="L22" s="177">
        <v>142.4</v>
      </c>
      <c r="M22" s="177">
        <v>151.0068</v>
      </c>
      <c r="N22" s="177">
        <v>149.108</v>
      </c>
      <c r="O22" s="177">
        <v>147</v>
      </c>
      <c r="P22" s="177">
        <v>151.4</v>
      </c>
      <c r="Q22" s="177">
        <v>148.1</v>
      </c>
      <c r="R22" s="177">
        <v>150.68</v>
      </c>
      <c r="S22" s="177">
        <v>151.5</v>
      </c>
      <c r="T22" s="177">
        <v>155.9309667747724</v>
      </c>
      <c r="U22" s="177">
        <v>157.4972675248238</v>
      </c>
      <c r="V22" s="177">
        <v>158.92392689634929</v>
      </c>
      <c r="W22" s="177">
        <v>162.4529694254405</v>
      </c>
      <c r="X22" s="177">
        <v>165.98201195453171</v>
      </c>
    </row>
    <row r="23" spans="1:24">
      <c r="A23" s="174" t="s">
        <v>33</v>
      </c>
      <c r="B23" s="174" t="s">
        <v>78</v>
      </c>
      <c r="C23" s="174" t="s">
        <v>79</v>
      </c>
      <c r="D23" s="174" t="s">
        <v>36</v>
      </c>
      <c r="E23" s="174" t="s">
        <v>37</v>
      </c>
      <c r="F23" s="177">
        <v>4.2813002361486959E-4</v>
      </c>
      <c r="G23" s="177">
        <v>4.2329394420664515E-4</v>
      </c>
      <c r="H23" s="177">
        <v>4.2144775107080806E-4</v>
      </c>
      <c r="I23" s="177">
        <v>4.1774267051496438E-4</v>
      </c>
      <c r="J23" s="177">
        <v>4.2043971355516075E-4</v>
      </c>
      <c r="K23" s="177">
        <v>4.148114667303343E-4</v>
      </c>
      <c r="L23" s="177">
        <v>4.1287652307174326E-4</v>
      </c>
      <c r="M23" s="177">
        <v>4.0659449703902482E-4</v>
      </c>
      <c r="N23" s="177">
        <v>4.02639637169045E-4</v>
      </c>
      <c r="O23" s="177">
        <v>3.9686031603683789E-4</v>
      </c>
      <c r="P23" s="177">
        <v>3.9336528526989734E-4</v>
      </c>
      <c r="Q23" s="177">
        <v>3.8959025852121045E-4</v>
      </c>
      <c r="R23" s="177">
        <v>3.8698180877555673E-4</v>
      </c>
      <c r="S23" s="177">
        <v>3.7734135772263396E-4</v>
      </c>
      <c r="T23" s="177">
        <v>3.7450995772576987E-4</v>
      </c>
      <c r="U23" s="177">
        <v>3.717993198259502E-4</v>
      </c>
      <c r="V23" s="177">
        <v>3.6922445095139463E-4</v>
      </c>
      <c r="W23" s="177">
        <v>3.6677717926774013E-4</v>
      </c>
      <c r="X23" s="177">
        <v>3.6435231504979639E-4</v>
      </c>
    </row>
    <row r="24" spans="1:24">
      <c r="A24" s="174" t="s">
        <v>33</v>
      </c>
      <c r="B24" s="174" t="s">
        <v>80</v>
      </c>
      <c r="C24" s="174" t="s">
        <v>81</v>
      </c>
      <c r="D24" s="174" t="s">
        <v>36</v>
      </c>
      <c r="E24" s="174" t="s">
        <v>37</v>
      </c>
      <c r="F24" s="177">
        <v>1138</v>
      </c>
      <c r="G24" s="177">
        <v>1133</v>
      </c>
      <c r="H24" s="177">
        <v>1134</v>
      </c>
      <c r="I24" s="177">
        <v>1133</v>
      </c>
      <c r="J24" s="177">
        <v>1140</v>
      </c>
      <c r="K24" s="177">
        <v>1138</v>
      </c>
      <c r="L24" s="177">
        <v>1138</v>
      </c>
      <c r="M24" s="177">
        <v>1135</v>
      </c>
      <c r="N24" s="177">
        <v>1132</v>
      </c>
      <c r="O24" s="177">
        <v>1132</v>
      </c>
      <c r="P24" s="177">
        <v>1130</v>
      </c>
      <c r="Q24" s="177">
        <v>1131</v>
      </c>
      <c r="R24" s="177">
        <v>1131</v>
      </c>
      <c r="S24" s="177">
        <v>1122</v>
      </c>
      <c r="T24" s="177">
        <v>1122</v>
      </c>
      <c r="U24" s="177">
        <v>1122</v>
      </c>
      <c r="V24" s="177">
        <v>1122</v>
      </c>
      <c r="W24" s="177">
        <v>1122</v>
      </c>
      <c r="X24" s="177">
        <v>1122</v>
      </c>
    </row>
    <row r="25" spans="1:24">
      <c r="A25" s="174" t="s">
        <v>33</v>
      </c>
      <c r="B25" s="174" t="s">
        <v>82</v>
      </c>
      <c r="C25" s="174" t="s">
        <v>83</v>
      </c>
      <c r="D25" s="174" t="s">
        <v>36</v>
      </c>
      <c r="E25" s="174" t="s">
        <v>37</v>
      </c>
      <c r="F25" s="177">
        <v>2.3061464467017713E-2</v>
      </c>
      <c r="G25" s="177">
        <v>4.7673335918651506E-2</v>
      </c>
      <c r="H25" s="177">
        <v>3.4733572233626289E-2</v>
      </c>
      <c r="I25" s="177">
        <v>3.5574408314560178E-2</v>
      </c>
      <c r="J25" s="177">
        <v>3.2916318151735235E-2</v>
      </c>
      <c r="K25" s="177">
        <v>2.9421656677206368E-2</v>
      </c>
      <c r="L25" s="177">
        <v>3.456088353874303E-2</v>
      </c>
      <c r="M25" s="177">
        <v>2.6820333812432397E-2</v>
      </c>
      <c r="N25" s="177">
        <v>3.9899688542260531E-2</v>
      </c>
      <c r="O25" s="177">
        <v>3.7612328543660957E-2</v>
      </c>
      <c r="P25" s="177">
        <v>3.0286677284969709E-2</v>
      </c>
      <c r="Q25" s="177">
        <v>2.9829063777592403E-2</v>
      </c>
      <c r="R25" s="177">
        <v>4.4395250860590534E-2</v>
      </c>
      <c r="S25" s="177">
        <v>3.3719469041412958E-2</v>
      </c>
      <c r="T25" s="177">
        <v>3.3671673288686872E-2</v>
      </c>
      <c r="U25" s="177">
        <v>3.363136972978694E-2</v>
      </c>
      <c r="V25" s="177">
        <v>3.3589435353565261E-2</v>
      </c>
      <c r="W25" s="177">
        <v>3.3552343783965793E-2</v>
      </c>
      <c r="X25" s="177">
        <v>3.3514044477872693E-2</v>
      </c>
    </row>
    <row r="26" spans="1:24">
      <c r="A26" s="174" t="s">
        <v>33</v>
      </c>
      <c r="B26" s="174" t="s">
        <v>84</v>
      </c>
      <c r="C26" s="174" t="s">
        <v>85</v>
      </c>
      <c r="D26" s="174" t="s">
        <v>86</v>
      </c>
      <c r="E26" s="174" t="s">
        <v>37</v>
      </c>
      <c r="F26" s="177">
        <v>1751.0895790478687</v>
      </c>
      <c r="G26" s="177">
        <v>3620.7988076835604</v>
      </c>
      <c r="H26" s="177">
        <v>2646.2229672408157</v>
      </c>
      <c r="I26" s="177">
        <v>2715.5653652260853</v>
      </c>
      <c r="J26" s="177">
        <v>2520.6920111011709</v>
      </c>
      <c r="K26" s="177">
        <v>2260.3031506499915</v>
      </c>
      <c r="L26" s="177">
        <v>2641.7233428741933</v>
      </c>
      <c r="M26" s="177">
        <v>2053.5930793038906</v>
      </c>
      <c r="N26" s="177">
        <v>3066.5703622925175</v>
      </c>
      <c r="O26" s="177">
        <v>2896.2997471760682</v>
      </c>
      <c r="P26" s="177">
        <v>2333.1947580022115</v>
      </c>
      <c r="Q26" s="177">
        <v>2305.3093649874513</v>
      </c>
      <c r="R26" s="177">
        <v>3453.0626119367316</v>
      </c>
      <c r="S26" s="177">
        <v>2613.0565338952561</v>
      </c>
      <c r="T26" s="177">
        <v>2613.0565338952561</v>
      </c>
      <c r="U26" s="177">
        <v>2613.0565338952561</v>
      </c>
      <c r="V26" s="177">
        <v>2613.0565338952561</v>
      </c>
      <c r="W26" s="177">
        <v>2613.0565338952561</v>
      </c>
      <c r="X26" s="177">
        <v>2613.0565338952561</v>
      </c>
    </row>
    <row r="27" spans="1:24">
      <c r="A27" s="174" t="s">
        <v>33</v>
      </c>
      <c r="B27" s="174" t="s">
        <v>87</v>
      </c>
      <c r="C27" s="174" t="s">
        <v>88</v>
      </c>
      <c r="D27" s="174" t="s">
        <v>36</v>
      </c>
      <c r="E27" s="174" t="s">
        <v>37</v>
      </c>
      <c r="F27" s="177">
        <v>6195.5871476488346</v>
      </c>
      <c r="G27" s="177">
        <v>6167.4810794283258</v>
      </c>
      <c r="H27" s="177">
        <v>6370.0432249888636</v>
      </c>
      <c r="I27" s="177">
        <v>6368.1699652374573</v>
      </c>
      <c r="J27" s="177">
        <v>6344.1080470322649</v>
      </c>
      <c r="K27" s="177">
        <v>6383.4384196922529</v>
      </c>
      <c r="L27" s="177">
        <v>6332.536800625473</v>
      </c>
      <c r="M27" s="177">
        <v>6623.7848258644999</v>
      </c>
      <c r="N27" s="177">
        <v>6603.1982450030346</v>
      </c>
      <c r="O27" s="177">
        <v>6468.2904808580706</v>
      </c>
      <c r="P27" s="177">
        <v>6662.5432467058235</v>
      </c>
      <c r="Q27" s="177">
        <v>7196.7162280060866</v>
      </c>
      <c r="R27" s="177">
        <v>7294.1055589938751</v>
      </c>
      <c r="S27" s="177">
        <v>6775.8499851899942</v>
      </c>
      <c r="T27" s="177">
        <v>6775.8499851899942</v>
      </c>
      <c r="U27" s="177">
        <v>6775.8499851899942</v>
      </c>
      <c r="V27" s="177">
        <v>6775.8499851899942</v>
      </c>
      <c r="W27" s="177">
        <v>6775.8499851899942</v>
      </c>
      <c r="X27" s="177">
        <v>6775.8499851899942</v>
      </c>
    </row>
    <row r="28" spans="1:24">
      <c r="A28" s="174" t="s">
        <v>33</v>
      </c>
      <c r="B28" s="174" t="s">
        <v>89</v>
      </c>
      <c r="C28" s="174" t="s">
        <v>90</v>
      </c>
      <c r="D28" s="174" t="s">
        <v>91</v>
      </c>
      <c r="E28" s="174" t="s">
        <v>37</v>
      </c>
      <c r="F28" s="179" t="s">
        <v>194</v>
      </c>
      <c r="G28" s="179" t="s">
        <v>194</v>
      </c>
      <c r="H28" s="179" t="s">
        <v>194</v>
      </c>
      <c r="I28" s="179" t="s">
        <v>194</v>
      </c>
      <c r="J28" s="179" t="s">
        <v>194</v>
      </c>
      <c r="K28" s="179" t="s">
        <v>194</v>
      </c>
      <c r="L28" s="179" t="s">
        <v>194</v>
      </c>
      <c r="M28" s="179" t="s">
        <v>194</v>
      </c>
      <c r="N28" s="179" t="s">
        <v>194</v>
      </c>
      <c r="O28" s="179" t="s">
        <v>194</v>
      </c>
      <c r="P28" s="179" t="s">
        <v>194</v>
      </c>
      <c r="Q28" s="179" t="s">
        <v>194</v>
      </c>
      <c r="R28" s="179" t="s">
        <v>194</v>
      </c>
      <c r="S28" s="179" t="s">
        <v>194</v>
      </c>
      <c r="T28" s="179" t="s">
        <v>194</v>
      </c>
      <c r="U28" s="179" t="s">
        <v>194</v>
      </c>
      <c r="V28" s="179" t="s">
        <v>194</v>
      </c>
      <c r="W28" s="179" t="s">
        <v>194</v>
      </c>
      <c r="X28" s="179" t="s">
        <v>194</v>
      </c>
    </row>
    <row r="29" spans="1:24">
      <c r="A29" s="174" t="s">
        <v>33</v>
      </c>
      <c r="B29" s="174" t="s">
        <v>92</v>
      </c>
      <c r="C29" s="174" t="s">
        <v>93</v>
      </c>
      <c r="D29" s="174" t="s">
        <v>91</v>
      </c>
      <c r="E29" s="174" t="s">
        <v>37</v>
      </c>
      <c r="F29" s="179" t="s">
        <v>193</v>
      </c>
      <c r="G29" s="179" t="s">
        <v>193</v>
      </c>
      <c r="H29" s="179" t="s">
        <v>193</v>
      </c>
      <c r="I29" s="179" t="s">
        <v>193</v>
      </c>
      <c r="J29" s="179" t="s">
        <v>193</v>
      </c>
      <c r="K29" s="179" t="s">
        <v>193</v>
      </c>
      <c r="L29" s="179" t="s">
        <v>193</v>
      </c>
      <c r="M29" s="179" t="s">
        <v>193</v>
      </c>
      <c r="N29" s="179" t="s">
        <v>193</v>
      </c>
      <c r="O29" s="179" t="s">
        <v>193</v>
      </c>
      <c r="P29" s="179" t="s">
        <v>193</v>
      </c>
      <c r="Q29" s="179" t="s">
        <v>193</v>
      </c>
      <c r="R29" s="179" t="s">
        <v>193</v>
      </c>
      <c r="S29" s="179" t="s">
        <v>193</v>
      </c>
      <c r="T29" s="179" t="s">
        <v>193</v>
      </c>
      <c r="U29" s="179" t="s">
        <v>193</v>
      </c>
      <c r="V29" s="179" t="s">
        <v>193</v>
      </c>
      <c r="W29" s="179" t="s">
        <v>193</v>
      </c>
      <c r="X29" s="179" t="s">
        <v>193</v>
      </c>
    </row>
    <row r="30" spans="1:24">
      <c r="A30" s="174" t="s">
        <v>33</v>
      </c>
      <c r="B30" s="174" t="s">
        <v>94</v>
      </c>
      <c r="C30" s="174" t="s">
        <v>95</v>
      </c>
      <c r="D30" s="174" t="s">
        <v>91</v>
      </c>
      <c r="E30" s="174" t="s">
        <v>37</v>
      </c>
      <c r="F30" s="180">
        <v>0</v>
      </c>
      <c r="G30" s="180">
        <v>0</v>
      </c>
      <c r="H30" s="180">
        <v>0</v>
      </c>
      <c r="I30" s="180">
        <v>0</v>
      </c>
      <c r="J30" s="180">
        <v>0</v>
      </c>
      <c r="K30" s="180">
        <v>0</v>
      </c>
      <c r="L30" s="180">
        <v>0</v>
      </c>
      <c r="M30" s="180">
        <v>0</v>
      </c>
      <c r="N30" s="180">
        <v>0</v>
      </c>
      <c r="O30" s="180">
        <v>0</v>
      </c>
      <c r="P30" s="180">
        <v>0</v>
      </c>
      <c r="Q30" s="180">
        <v>0</v>
      </c>
      <c r="R30" s="180">
        <v>0</v>
      </c>
      <c r="S30" s="180">
        <v>0</v>
      </c>
      <c r="T30" s="180">
        <v>0</v>
      </c>
      <c r="U30" s="180">
        <v>0</v>
      </c>
      <c r="V30" s="180">
        <v>0</v>
      </c>
      <c r="W30" s="180">
        <v>0</v>
      </c>
      <c r="X30" s="180">
        <v>0</v>
      </c>
    </row>
    <row r="31" spans="1:24">
      <c r="A31" s="174" t="s">
        <v>33</v>
      </c>
      <c r="B31" s="174" t="s">
        <v>96</v>
      </c>
      <c r="C31" s="174" t="s">
        <v>97</v>
      </c>
      <c r="D31" s="174" t="s">
        <v>36</v>
      </c>
      <c r="E31" s="174" t="s">
        <v>37</v>
      </c>
      <c r="F31" s="180">
        <v>0</v>
      </c>
      <c r="G31" s="180">
        <v>0</v>
      </c>
      <c r="H31" s="180">
        <v>0</v>
      </c>
      <c r="I31" s="180">
        <v>0</v>
      </c>
      <c r="J31" s="180">
        <v>0</v>
      </c>
      <c r="K31" s="180">
        <v>0</v>
      </c>
      <c r="L31" s="180">
        <v>0</v>
      </c>
      <c r="M31" s="180">
        <v>0</v>
      </c>
      <c r="N31" s="180">
        <v>0</v>
      </c>
      <c r="O31" s="180">
        <v>0</v>
      </c>
      <c r="P31" s="180">
        <v>0</v>
      </c>
      <c r="Q31" s="180">
        <v>0</v>
      </c>
      <c r="R31" s="180">
        <v>0</v>
      </c>
      <c r="S31" s="180">
        <v>0</v>
      </c>
      <c r="T31" s="180">
        <v>0</v>
      </c>
      <c r="U31" s="180">
        <v>0</v>
      </c>
      <c r="V31" s="180">
        <v>0</v>
      </c>
      <c r="W31" s="180">
        <v>0</v>
      </c>
      <c r="X31" s="180">
        <v>0</v>
      </c>
    </row>
    <row r="32" spans="1:24">
      <c r="A32" s="174" t="s">
        <v>98</v>
      </c>
      <c r="B32" s="174" t="s">
        <v>34</v>
      </c>
      <c r="C32" s="174" t="s">
        <v>35</v>
      </c>
      <c r="D32" s="174" t="s">
        <v>36</v>
      </c>
      <c r="E32" s="174" t="s">
        <v>37</v>
      </c>
      <c r="F32" s="177">
        <v>1245.8980764738401</v>
      </c>
      <c r="G32" s="177">
        <v>1251.1084530093599</v>
      </c>
      <c r="H32" s="177">
        <v>1258.24365436475</v>
      </c>
      <c r="I32" s="177">
        <v>1263.8876855988101</v>
      </c>
      <c r="J32" s="177">
        <v>1268.00732724666</v>
      </c>
      <c r="K32" s="177">
        <v>1276.0768155496301</v>
      </c>
      <c r="L32" s="177">
        <v>1280.1261799909901</v>
      </c>
      <c r="M32" s="177">
        <v>1288.40972521762</v>
      </c>
      <c r="N32" s="177">
        <v>1294.82645408897</v>
      </c>
      <c r="O32" s="177">
        <v>1301.4439914689499</v>
      </c>
      <c r="P32" s="177">
        <v>1307.2393166417849</v>
      </c>
      <c r="Q32" s="177">
        <v>1314.7825266382088</v>
      </c>
      <c r="R32" s="177">
        <v>1322.0657915190889</v>
      </c>
      <c r="S32" s="177">
        <v>1323.8802574923025</v>
      </c>
      <c r="T32" s="177">
        <v>1327.9856817175089</v>
      </c>
      <c r="U32" s="177">
        <v>1332.3091739725623</v>
      </c>
      <c r="V32" s="177">
        <v>1336.2603499255067</v>
      </c>
      <c r="W32" s="177">
        <v>1339.9078186519939</v>
      </c>
      <c r="X32" s="177">
        <v>1343.2075074578015</v>
      </c>
    </row>
    <row r="33" spans="1:24">
      <c r="A33" s="174" t="s">
        <v>98</v>
      </c>
      <c r="B33" s="174" t="s">
        <v>38</v>
      </c>
      <c r="C33" s="174" t="s">
        <v>39</v>
      </c>
      <c r="D33" s="174" t="s">
        <v>40</v>
      </c>
      <c r="E33" s="174" t="s">
        <v>37</v>
      </c>
      <c r="F33" s="177">
        <v>4919</v>
      </c>
      <c r="G33" s="177">
        <v>4901</v>
      </c>
      <c r="H33" s="177">
        <v>4912</v>
      </c>
      <c r="I33" s="177">
        <v>4612</v>
      </c>
      <c r="J33" s="177">
        <v>4567</v>
      </c>
      <c r="K33" s="177">
        <v>4630</v>
      </c>
      <c r="L33" s="177">
        <v>4578</v>
      </c>
      <c r="M33" s="177">
        <v>4614</v>
      </c>
      <c r="N33" s="177">
        <v>4605.7801429781193</v>
      </c>
      <c r="O33" s="177">
        <v>4315</v>
      </c>
      <c r="P33" s="177">
        <v>4622</v>
      </c>
      <c r="Q33" s="177">
        <v>5022</v>
      </c>
      <c r="R33" s="177">
        <v>5401</v>
      </c>
      <c r="S33" s="177">
        <v>4279</v>
      </c>
      <c r="T33" s="177">
        <v>4286</v>
      </c>
      <c r="U33" s="177">
        <v>4297</v>
      </c>
      <c r="V33" s="177">
        <v>4183</v>
      </c>
      <c r="W33" s="177">
        <v>4179</v>
      </c>
      <c r="X33" s="177">
        <v>3966</v>
      </c>
    </row>
    <row r="34" spans="1:24">
      <c r="A34" s="174" t="s">
        <v>98</v>
      </c>
      <c r="B34" s="174" t="s">
        <v>41</v>
      </c>
      <c r="C34" s="174" t="s">
        <v>42</v>
      </c>
      <c r="D34" s="174" t="s">
        <v>40</v>
      </c>
      <c r="E34" s="174" t="s">
        <v>37</v>
      </c>
      <c r="F34" s="177">
        <v>189823</v>
      </c>
      <c r="G34" s="177">
        <v>192338.374837974</v>
      </c>
      <c r="H34" s="177">
        <v>186893.2</v>
      </c>
      <c r="I34" s="177">
        <v>187500.79999999999</v>
      </c>
      <c r="J34" s="177">
        <v>178979</v>
      </c>
      <c r="K34" s="177">
        <v>177756</v>
      </c>
      <c r="L34" s="177">
        <v>177871</v>
      </c>
      <c r="M34" s="177">
        <v>178351</v>
      </c>
      <c r="N34" s="177">
        <v>179826.50846210899</v>
      </c>
      <c r="O34" s="177">
        <v>167700</v>
      </c>
      <c r="P34" s="177">
        <v>180523</v>
      </c>
      <c r="Q34" s="177">
        <v>178637</v>
      </c>
      <c r="R34" s="177">
        <v>171776.65778916262</v>
      </c>
      <c r="S34" s="177">
        <v>181829</v>
      </c>
      <c r="T34" s="177">
        <v>182218</v>
      </c>
      <c r="U34" s="177">
        <v>182591</v>
      </c>
      <c r="V34" s="177">
        <v>182937</v>
      </c>
      <c r="W34" s="177">
        <v>183259</v>
      </c>
      <c r="X34" s="177">
        <v>183550</v>
      </c>
    </row>
    <row r="35" spans="1:24">
      <c r="A35" s="174" t="s">
        <v>98</v>
      </c>
      <c r="B35" s="174" t="s">
        <v>43</v>
      </c>
      <c r="C35" s="174" t="s">
        <v>44</v>
      </c>
      <c r="D35" s="174" t="s">
        <v>36</v>
      </c>
      <c r="E35" s="174" t="s">
        <v>37</v>
      </c>
      <c r="F35" s="177">
        <v>2500.5210765326101</v>
      </c>
      <c r="G35" s="177">
        <v>2510.84569949253</v>
      </c>
      <c r="H35" s="177">
        <v>2522.3599230906798</v>
      </c>
      <c r="I35" s="177">
        <v>2532.9961481738101</v>
      </c>
      <c r="J35" s="177">
        <v>2539.52133930028</v>
      </c>
      <c r="K35" s="177">
        <v>2554.8045177345698</v>
      </c>
      <c r="L35" s="177">
        <v>2565.0029193043401</v>
      </c>
      <c r="M35" s="177">
        <v>2579.5158788549302</v>
      </c>
      <c r="N35" s="177">
        <v>2583.1521370124201</v>
      </c>
      <c r="O35" s="177">
        <v>2593.1115922468498</v>
      </c>
      <c r="P35" s="177">
        <v>2604.6587083617401</v>
      </c>
      <c r="Q35" s="177">
        <v>2619.688464088993</v>
      </c>
      <c r="R35" s="177">
        <v>2634.2002822815666</v>
      </c>
      <c r="S35" s="177">
        <v>2637.8155840384761</v>
      </c>
      <c r="T35" s="177">
        <v>2645.9955927205688</v>
      </c>
      <c r="U35" s="177">
        <v>2654.6100993447953</v>
      </c>
      <c r="V35" s="177">
        <v>2662.4827701886811</v>
      </c>
      <c r="W35" s="177">
        <v>2669.7503080151346</v>
      </c>
      <c r="X35" s="177">
        <v>2676.3248985078758</v>
      </c>
    </row>
    <row r="36" spans="1:24">
      <c r="A36" s="174" t="s">
        <v>98</v>
      </c>
      <c r="B36" s="174" t="s">
        <v>45</v>
      </c>
      <c r="C36" s="174" t="s">
        <v>46</v>
      </c>
      <c r="D36" s="174" t="s">
        <v>40</v>
      </c>
      <c r="E36" s="174" t="s">
        <v>37</v>
      </c>
      <c r="F36" s="177">
        <v>4140</v>
      </c>
      <c r="G36" s="177">
        <v>3527.63001943788</v>
      </c>
      <c r="H36" s="177">
        <v>4088.4</v>
      </c>
      <c r="I36" s="177">
        <v>3692.4</v>
      </c>
      <c r="J36" s="177">
        <v>4484</v>
      </c>
      <c r="K36" s="177">
        <v>4283</v>
      </c>
      <c r="L36" s="177">
        <v>6048</v>
      </c>
      <c r="M36" s="177">
        <v>6527</v>
      </c>
      <c r="N36" s="177">
        <v>6721.2495905903897</v>
      </c>
      <c r="O36" s="177">
        <v>5971</v>
      </c>
      <c r="P36" s="177">
        <v>6605</v>
      </c>
      <c r="Q36" s="177">
        <v>5021</v>
      </c>
      <c r="R36" s="177">
        <v>5480</v>
      </c>
      <c r="S36" s="177">
        <v>9737</v>
      </c>
      <c r="T36" s="177">
        <v>11150</v>
      </c>
      <c r="U36" s="177">
        <v>13704</v>
      </c>
      <c r="V36" s="177">
        <v>13711</v>
      </c>
      <c r="W36" s="177">
        <v>13715</v>
      </c>
      <c r="X36" s="177">
        <v>14874</v>
      </c>
    </row>
    <row r="37" spans="1:24">
      <c r="A37" s="174" t="s">
        <v>98</v>
      </c>
      <c r="B37" s="174" t="s">
        <v>47</v>
      </c>
      <c r="C37" s="174" t="s">
        <v>48</v>
      </c>
      <c r="D37" s="174" t="s">
        <v>49</v>
      </c>
      <c r="E37" s="174" t="s">
        <v>37</v>
      </c>
      <c r="F37" s="178">
        <v>2.5913614261706961</v>
      </c>
      <c r="G37" s="178">
        <v>2.5481134506458245</v>
      </c>
      <c r="H37" s="178">
        <v>2.6282390156517197</v>
      </c>
      <c r="I37" s="178">
        <v>2.4597228385158894</v>
      </c>
      <c r="J37" s="178">
        <v>2.5516960090289924</v>
      </c>
      <c r="K37" s="178">
        <v>2.6046940750241903</v>
      </c>
      <c r="L37" s="178">
        <v>2.5737753765369278</v>
      </c>
      <c r="M37" s="178">
        <v>2.5870334340710173</v>
      </c>
      <c r="N37" s="178">
        <v>2.5612353720077916</v>
      </c>
      <c r="O37" s="178">
        <v>2.5730471079308286</v>
      </c>
      <c r="P37" s="178">
        <v>2.5603385718163336</v>
      </c>
      <c r="Q37" s="178">
        <v>2.8112876951583381</v>
      </c>
      <c r="R37" s="178">
        <v>3.1441990253583505</v>
      </c>
      <c r="S37" s="178">
        <v>2.3533099780563056</v>
      </c>
      <c r="T37" s="178">
        <v>2.3521276712509191</v>
      </c>
      <c r="U37" s="178">
        <v>2.3533470981592739</v>
      </c>
      <c r="V37" s="178">
        <v>2.2865795328446405</v>
      </c>
      <c r="W37" s="178">
        <v>2.2803791355404099</v>
      </c>
      <c r="X37" s="178">
        <v>2.1607191500953418</v>
      </c>
    </row>
    <row r="38" spans="1:24">
      <c r="A38" s="174" t="s">
        <v>98</v>
      </c>
      <c r="B38" s="174" t="s">
        <v>50</v>
      </c>
      <c r="C38" s="174" t="s">
        <v>51</v>
      </c>
      <c r="D38" s="174" t="s">
        <v>49</v>
      </c>
      <c r="E38" s="174" t="s">
        <v>37</v>
      </c>
      <c r="F38" s="178">
        <v>2.1809791226563693</v>
      </c>
      <c r="G38" s="178">
        <v>1.8340749849891154</v>
      </c>
      <c r="H38" s="178">
        <v>2.1875595259752627</v>
      </c>
      <c r="I38" s="178">
        <v>1.9692715977745161</v>
      </c>
      <c r="J38" s="178">
        <v>2.5053218534017958</v>
      </c>
      <c r="K38" s="178">
        <v>2.4094826616260492</v>
      </c>
      <c r="L38" s="178">
        <v>3.4002170112047496</v>
      </c>
      <c r="M38" s="178">
        <v>3.6596374564762741</v>
      </c>
      <c r="N38" s="178">
        <v>3.7376300346767923</v>
      </c>
      <c r="O38" s="178">
        <v>3.5605247465712582</v>
      </c>
      <c r="P38" s="178">
        <v>3.6588135583831423</v>
      </c>
      <c r="Q38" s="178">
        <v>2.8107279007148578</v>
      </c>
      <c r="R38" s="178">
        <v>3.190188975923673</v>
      </c>
      <c r="S38" s="178">
        <v>5.3550313756331498</v>
      </c>
      <c r="T38" s="178">
        <v>6.1190442217563579</v>
      </c>
      <c r="U38" s="178">
        <v>7.5052987277576655</v>
      </c>
      <c r="V38" s="178">
        <v>7.4949299485615271</v>
      </c>
      <c r="W38" s="178">
        <v>7.483943489814961</v>
      </c>
      <c r="X38" s="178">
        <v>8.1035140288749652</v>
      </c>
    </row>
    <row r="39" spans="1:24">
      <c r="A39" s="174" t="s">
        <v>98</v>
      </c>
      <c r="B39" s="174" t="s">
        <v>52</v>
      </c>
      <c r="C39" s="174" t="s">
        <v>53</v>
      </c>
      <c r="D39" s="174" t="s">
        <v>36</v>
      </c>
      <c r="E39" s="174" t="s">
        <v>37</v>
      </c>
      <c r="F39" s="177">
        <v>41.289736542200174</v>
      </c>
      <c r="G39" s="177">
        <v>41.367633270827753</v>
      </c>
      <c r="H39" s="177">
        <v>41.427806412745163</v>
      </c>
      <c r="I39" s="177">
        <v>41.524395134340331</v>
      </c>
      <c r="J39" s="177">
        <v>41.667512097447023</v>
      </c>
      <c r="K39" s="177">
        <v>41.88363405930027</v>
      </c>
      <c r="L39" s="177">
        <v>42.097215746353157</v>
      </c>
      <c r="M39" s="177">
        <v>42.232923179248424</v>
      </c>
      <c r="N39" s="177">
        <v>42.640138178436189</v>
      </c>
      <c r="O39" s="177">
        <v>42.775953565505802</v>
      </c>
      <c r="P39" s="177">
        <v>42.966434724983429</v>
      </c>
      <c r="Q39" s="177">
        <v>43.214365487011605</v>
      </c>
      <c r="R39" s="177">
        <v>43.453752354515721</v>
      </c>
      <c r="S39" s="177">
        <v>43.513390351022025</v>
      </c>
      <c r="T39" s="177">
        <v>43.648327726103311</v>
      </c>
      <c r="U39" s="177">
        <v>43.790432576681056</v>
      </c>
      <c r="V39" s="177">
        <v>43.920300108591924</v>
      </c>
      <c r="W39" s="177">
        <v>44.040185369808384</v>
      </c>
      <c r="X39" s="177">
        <v>44.148639775885833</v>
      </c>
    </row>
    <row r="40" spans="1:24">
      <c r="A40" s="174" t="s">
        <v>98</v>
      </c>
      <c r="B40" s="174" t="s">
        <v>54</v>
      </c>
      <c r="C40" s="174" t="s">
        <v>55</v>
      </c>
      <c r="D40" s="174" t="s">
        <v>36</v>
      </c>
      <c r="E40" s="174" t="s">
        <v>37</v>
      </c>
      <c r="F40" s="177">
        <v>1231838</v>
      </c>
      <c r="G40" s="177">
        <v>1235403</v>
      </c>
      <c r="H40" s="177">
        <v>1237780</v>
      </c>
      <c r="I40" s="177">
        <v>1242576</v>
      </c>
      <c r="J40" s="177">
        <v>1248567</v>
      </c>
      <c r="K40" s="177">
        <v>1255797</v>
      </c>
      <c r="L40" s="177">
        <v>1264011</v>
      </c>
      <c r="M40" s="177">
        <v>1269944</v>
      </c>
      <c r="N40" s="177">
        <v>1283724</v>
      </c>
      <c r="O40" s="177">
        <v>1289695</v>
      </c>
      <c r="P40" s="177">
        <v>1296727</v>
      </c>
      <c r="Q40" s="177">
        <v>1306672.7692307699</v>
      </c>
      <c r="R40" s="177">
        <v>1314954.0000000002</v>
      </c>
      <c r="S40" s="177">
        <v>1317716</v>
      </c>
      <c r="T40" s="177">
        <v>1323330.0000000002</v>
      </c>
      <c r="U40" s="177">
        <v>1329171</v>
      </c>
      <c r="V40" s="177">
        <v>1334694</v>
      </c>
      <c r="W40" s="177">
        <v>1339952.0000000002</v>
      </c>
      <c r="X40" s="177">
        <v>1344797</v>
      </c>
    </row>
    <row r="41" spans="1:24">
      <c r="A41" s="174" t="s">
        <v>98</v>
      </c>
      <c r="B41" s="174" t="s">
        <v>56</v>
      </c>
      <c r="C41" s="174" t="s">
        <v>57</v>
      </c>
      <c r="D41" s="174" t="s">
        <v>36</v>
      </c>
      <c r="E41" s="174" t="s">
        <v>37</v>
      </c>
      <c r="F41" s="177">
        <v>1.4985926124555877</v>
      </c>
      <c r="G41" s="177">
        <v>1.4973638494508437</v>
      </c>
      <c r="H41" s="177">
        <v>1.4969387509204097</v>
      </c>
      <c r="I41" s="177">
        <v>1.4949137147440184</v>
      </c>
      <c r="J41" s="177">
        <v>1.4931440013348907</v>
      </c>
      <c r="K41" s="177">
        <v>1.4925231297735384</v>
      </c>
      <c r="L41" s="177">
        <v>1.4906747485512555</v>
      </c>
      <c r="M41" s="177">
        <v>1.4891586298636514</v>
      </c>
      <c r="N41" s="177">
        <v>1.4895369693748755</v>
      </c>
      <c r="O41" s="177">
        <v>1.4715091210613598</v>
      </c>
      <c r="P41" s="177">
        <v>1.4862160371106694</v>
      </c>
      <c r="Q41" s="177">
        <v>1.4876145120216953</v>
      </c>
      <c r="R41" s="177">
        <v>1.4871015498496414</v>
      </c>
      <c r="S41" s="177">
        <v>1.5179143413796519</v>
      </c>
      <c r="T41" s="177">
        <v>1.5323240319282274</v>
      </c>
      <c r="U41" s="177">
        <v>1.5305571113234278</v>
      </c>
      <c r="V41" s="177">
        <v>1.5386159465596103</v>
      </c>
      <c r="W41" s="177">
        <v>1.5367617252977199</v>
      </c>
      <c r="X41" s="177">
        <v>1.5359151692893565</v>
      </c>
    </row>
    <row r="42" spans="1:24">
      <c r="A42" s="174" t="s">
        <v>98</v>
      </c>
      <c r="B42" s="174" t="s">
        <v>58</v>
      </c>
      <c r="C42" s="174" t="s">
        <v>59</v>
      </c>
      <c r="D42" s="174" t="s">
        <v>60</v>
      </c>
      <c r="E42" s="174" t="s">
        <v>37</v>
      </c>
      <c r="F42" s="177">
        <v>44709.012000000002</v>
      </c>
      <c r="G42" s="177">
        <v>44717.273999999998</v>
      </c>
      <c r="H42" s="177">
        <v>44725.536</v>
      </c>
      <c r="I42" s="177">
        <v>44733.798000000003</v>
      </c>
      <c r="J42" s="177">
        <v>44742.06</v>
      </c>
      <c r="K42" s="177">
        <v>44750.321000000004</v>
      </c>
      <c r="L42" s="177">
        <v>44759</v>
      </c>
      <c r="M42" s="177">
        <v>44779</v>
      </c>
      <c r="N42" s="177">
        <v>44844</v>
      </c>
      <c r="O42" s="177">
        <v>44366</v>
      </c>
      <c r="P42" s="177">
        <v>44854</v>
      </c>
      <c r="Q42" s="177">
        <v>44981</v>
      </c>
      <c r="R42" s="177">
        <v>45001.18</v>
      </c>
      <c r="S42" s="177">
        <v>45967</v>
      </c>
      <c r="T42" s="177">
        <v>46457</v>
      </c>
      <c r="U42" s="177">
        <v>46457</v>
      </c>
      <c r="V42" s="177">
        <v>46757</v>
      </c>
      <c r="W42" s="177">
        <v>46757</v>
      </c>
      <c r="X42" s="177">
        <v>46785</v>
      </c>
    </row>
    <row r="43" spans="1:24">
      <c r="A43" s="174" t="s">
        <v>98</v>
      </c>
      <c r="B43" s="174" t="s">
        <v>61</v>
      </c>
      <c r="C43" s="174" t="s">
        <v>62</v>
      </c>
      <c r="D43" s="174" t="s">
        <v>63</v>
      </c>
      <c r="E43" s="174" t="s">
        <v>37</v>
      </c>
      <c r="F43" s="177">
        <v>49.721140761685938</v>
      </c>
      <c r="G43" s="177">
        <v>44.333218291630715</v>
      </c>
      <c r="H43" s="177">
        <v>37.536443542934407</v>
      </c>
      <c r="I43" s="177">
        <v>38.290048466616526</v>
      </c>
      <c r="J43" s="177">
        <v>26.635961730449246</v>
      </c>
      <c r="K43" s="177">
        <v>22.423169881001222</v>
      </c>
      <c r="L43" s="177">
        <v>22.764971213817368</v>
      </c>
      <c r="M43" s="177">
        <v>25.393672878170996</v>
      </c>
      <c r="N43" s="177">
        <v>31.75117253060283</v>
      </c>
      <c r="O43" s="177">
        <v>13.238091728404488</v>
      </c>
      <c r="P43" s="177">
        <v>14.509380801532338</v>
      </c>
      <c r="Q43" s="177">
        <v>15.795</v>
      </c>
      <c r="R43" s="177">
        <v>22.395730877823411</v>
      </c>
      <c r="S43" s="177">
        <v>22.846000000000004</v>
      </c>
      <c r="T43" s="177">
        <v>32.122</v>
      </c>
      <c r="U43" s="177">
        <v>32.315000000000005</v>
      </c>
      <c r="V43" s="177">
        <v>32.505000000000003</v>
      </c>
      <c r="W43" s="177">
        <v>32.735999999999997</v>
      </c>
      <c r="X43" s="177">
        <v>32.869999999999997</v>
      </c>
    </row>
    <row r="44" spans="1:24">
      <c r="A44" s="174" t="s">
        <v>98</v>
      </c>
      <c r="B44" s="174" t="s">
        <v>64</v>
      </c>
      <c r="C44" s="174" t="s">
        <v>65</v>
      </c>
      <c r="D44" s="174" t="s">
        <v>63</v>
      </c>
      <c r="E44" s="174" t="s">
        <v>37</v>
      </c>
      <c r="F44" s="177">
        <v>0.64994955244033903</v>
      </c>
      <c r="G44" s="177">
        <v>0.59269008411271007</v>
      </c>
      <c r="H44" s="177">
        <v>0.49717143765476035</v>
      </c>
      <c r="I44" s="177">
        <v>0.54700069238023608</v>
      </c>
      <c r="J44" s="177">
        <v>0.39055662361362531</v>
      </c>
      <c r="K44" s="177">
        <v>0.33121373531759557</v>
      </c>
      <c r="L44" s="177">
        <v>0.32382604856070224</v>
      </c>
      <c r="M44" s="177">
        <v>0.36173323188277773</v>
      </c>
      <c r="N44" s="177">
        <v>0.46419842880998285</v>
      </c>
      <c r="O44" s="177">
        <v>0.18911559612006412</v>
      </c>
      <c r="P44" s="177">
        <v>0.19740654151744677</v>
      </c>
      <c r="Q44" s="177">
        <v>0.2262893982808023</v>
      </c>
      <c r="R44" s="177">
        <v>0.31498918252916192</v>
      </c>
      <c r="S44" s="177">
        <v>0.32359773371104822</v>
      </c>
      <c r="T44" s="177">
        <v>0.45306064880112829</v>
      </c>
      <c r="U44" s="177">
        <v>0.45322580645161298</v>
      </c>
      <c r="V44" s="177">
        <v>0.45334728033472804</v>
      </c>
      <c r="W44" s="177">
        <v>0.45278008298755185</v>
      </c>
      <c r="X44" s="177">
        <v>0.4527548209366391</v>
      </c>
    </row>
    <row r="45" spans="1:24">
      <c r="A45" s="174" t="s">
        <v>98</v>
      </c>
      <c r="B45" s="174" t="s">
        <v>66</v>
      </c>
      <c r="C45" s="174" t="s">
        <v>67</v>
      </c>
      <c r="D45" s="174" t="s">
        <v>63</v>
      </c>
      <c r="E45" s="174" t="s">
        <v>37</v>
      </c>
      <c r="F45" s="177">
        <v>91.402877971193746</v>
      </c>
      <c r="G45" s="177">
        <v>99.646551768766187</v>
      </c>
      <c r="H45" s="177">
        <v>113.45040652467881</v>
      </c>
      <c r="I45" s="177">
        <v>142.67774713796274</v>
      </c>
      <c r="J45" s="177">
        <v>92.373377703826947</v>
      </c>
      <c r="K45" s="177">
        <v>89.124014827143739</v>
      </c>
      <c r="L45" s="177">
        <v>85.69862905805212</v>
      </c>
      <c r="M45" s="177">
        <v>83.857153930472904</v>
      </c>
      <c r="N45" s="177">
        <v>80.762469782123361</v>
      </c>
      <c r="O45" s="177">
        <v>88.140046971664233</v>
      </c>
      <c r="P45" s="177">
        <v>88.776003757182835</v>
      </c>
      <c r="Q45" s="177">
        <v>87.917999999999992</v>
      </c>
      <c r="R45" s="177">
        <v>94.087082263860353</v>
      </c>
      <c r="S45" s="177">
        <v>83.632000000000005</v>
      </c>
      <c r="T45" s="177">
        <v>89.218599999999995</v>
      </c>
      <c r="U45" s="177">
        <v>89.332599999999999</v>
      </c>
      <c r="V45" s="177">
        <v>89.436599999999999</v>
      </c>
      <c r="W45" s="177">
        <v>89.529600000000002</v>
      </c>
      <c r="X45" s="177">
        <v>89.61160000000001</v>
      </c>
    </row>
    <row r="46" spans="1:24">
      <c r="A46" s="174" t="s">
        <v>98</v>
      </c>
      <c r="B46" s="174" t="s">
        <v>68</v>
      </c>
      <c r="C46" s="174" t="s">
        <v>69</v>
      </c>
      <c r="D46" s="174" t="s">
        <v>63</v>
      </c>
      <c r="E46" s="174" t="s">
        <v>37</v>
      </c>
      <c r="F46" s="177">
        <v>57.814035963594577</v>
      </c>
      <c r="G46" s="177">
        <v>58.425576358930115</v>
      </c>
      <c r="H46" s="177">
        <v>65.51781566937116</v>
      </c>
      <c r="I46" s="177">
        <v>61.106890198044624</v>
      </c>
      <c r="J46" s="177">
        <v>66.216480033277861</v>
      </c>
      <c r="K46" s="177">
        <v>69.42155231842429</v>
      </c>
      <c r="L46" s="177">
        <v>75.071748760594915</v>
      </c>
      <c r="M46" s="177">
        <v>75.931313028499815</v>
      </c>
      <c r="N46" s="177">
        <v>72.632569096928194</v>
      </c>
      <c r="O46" s="177">
        <v>78.339190407087727</v>
      </c>
      <c r="P46" s="177">
        <v>78.648044791513172</v>
      </c>
      <c r="Q46" s="177">
        <v>77.297999999999973</v>
      </c>
      <c r="R46" s="177">
        <v>82.555715798254624</v>
      </c>
      <c r="S46" s="177">
        <v>90.984844044799999</v>
      </c>
      <c r="T46" s="177">
        <v>111.71599999999999</v>
      </c>
      <c r="U46" s="177">
        <v>111.82700000000001</v>
      </c>
      <c r="V46" s="177">
        <v>111.92999999999999</v>
      </c>
      <c r="W46" s="177">
        <v>112.02300000000001</v>
      </c>
      <c r="X46" s="177">
        <v>112.10600000000001</v>
      </c>
    </row>
    <row r="47" spans="1:24">
      <c r="A47" s="174" t="s">
        <v>98</v>
      </c>
      <c r="B47" s="174" t="s">
        <v>70</v>
      </c>
      <c r="C47" s="174" t="s">
        <v>71</v>
      </c>
      <c r="D47" s="174" t="s">
        <v>63</v>
      </c>
      <c r="E47" s="174" t="s">
        <v>37</v>
      </c>
      <c r="F47" s="177">
        <v>149.21691393478832</v>
      </c>
      <c r="G47" s="177">
        <v>158.07212812769632</v>
      </c>
      <c r="H47" s="177">
        <v>178.96822219404999</v>
      </c>
      <c r="I47" s="177">
        <v>203.78463733600736</v>
      </c>
      <c r="J47" s="177">
        <v>158.58985773710481</v>
      </c>
      <c r="K47" s="177">
        <v>158.54556714556804</v>
      </c>
      <c r="L47" s="177">
        <v>160.77037781864703</v>
      </c>
      <c r="M47" s="177">
        <v>159.78846695897272</v>
      </c>
      <c r="N47" s="177">
        <v>153.39503887905155</v>
      </c>
      <c r="O47" s="177">
        <v>166.47923737875198</v>
      </c>
      <c r="P47" s="177">
        <v>167.42404854869602</v>
      </c>
      <c r="Q47" s="177">
        <v>165.21599999999995</v>
      </c>
      <c r="R47" s="177">
        <v>176.64279806211499</v>
      </c>
      <c r="S47" s="177">
        <v>174.61684404480002</v>
      </c>
      <c r="T47" s="177">
        <v>200.93459999999999</v>
      </c>
      <c r="U47" s="177">
        <v>201.15960000000001</v>
      </c>
      <c r="V47" s="177">
        <v>201.36660000000001</v>
      </c>
      <c r="W47" s="177">
        <v>201.55260000000001</v>
      </c>
      <c r="X47" s="177">
        <v>201.7176</v>
      </c>
    </row>
    <row r="48" spans="1:24">
      <c r="A48" s="174" t="s">
        <v>98</v>
      </c>
      <c r="B48" s="174" t="s">
        <v>72</v>
      </c>
      <c r="C48" s="174" t="s">
        <v>73</v>
      </c>
      <c r="D48" s="174" t="s">
        <v>74</v>
      </c>
      <c r="E48" s="174" t="s">
        <v>37</v>
      </c>
      <c r="F48" s="177">
        <v>29834</v>
      </c>
      <c r="G48" s="177">
        <v>29864</v>
      </c>
      <c r="H48" s="177">
        <v>29878</v>
      </c>
      <c r="I48" s="177">
        <v>29924</v>
      </c>
      <c r="J48" s="177">
        <v>29965</v>
      </c>
      <c r="K48" s="177">
        <v>29983</v>
      </c>
      <c r="L48" s="177">
        <v>30026</v>
      </c>
      <c r="M48" s="177">
        <v>30070</v>
      </c>
      <c r="N48" s="177">
        <v>30106</v>
      </c>
      <c r="O48" s="177">
        <v>30150</v>
      </c>
      <c r="P48" s="177">
        <v>30180</v>
      </c>
      <c r="Q48" s="177">
        <v>30237</v>
      </c>
      <c r="R48" s="177">
        <v>30261</v>
      </c>
      <c r="S48" s="177">
        <v>30283</v>
      </c>
      <c r="T48" s="177">
        <v>30318</v>
      </c>
      <c r="U48" s="177">
        <v>30353</v>
      </c>
      <c r="V48" s="177">
        <v>30389</v>
      </c>
      <c r="W48" s="177">
        <v>30425.666666666672</v>
      </c>
      <c r="X48" s="177">
        <v>30460.666666666672</v>
      </c>
    </row>
    <row r="49" spans="1:24">
      <c r="A49" s="174" t="s">
        <v>98</v>
      </c>
      <c r="B49" s="174" t="s">
        <v>75</v>
      </c>
      <c r="C49" s="174" t="s">
        <v>76</v>
      </c>
      <c r="D49" s="174" t="s">
        <v>77</v>
      </c>
      <c r="E49" s="174" t="s">
        <v>37</v>
      </c>
      <c r="F49" s="177">
        <v>76.5</v>
      </c>
      <c r="G49" s="177">
        <v>74.8</v>
      </c>
      <c r="H49" s="177">
        <v>75.5</v>
      </c>
      <c r="I49" s="177">
        <v>70</v>
      </c>
      <c r="J49" s="177">
        <v>68.2</v>
      </c>
      <c r="K49" s="177">
        <v>67.7</v>
      </c>
      <c r="L49" s="177">
        <v>70.3</v>
      </c>
      <c r="M49" s="177">
        <v>70.2</v>
      </c>
      <c r="N49" s="177">
        <v>68.400000000000006</v>
      </c>
      <c r="O49" s="177">
        <v>70</v>
      </c>
      <c r="P49" s="177">
        <v>73.5</v>
      </c>
      <c r="Q49" s="177">
        <v>69.8</v>
      </c>
      <c r="R49" s="177">
        <v>71.099999999999994</v>
      </c>
      <c r="S49" s="177">
        <v>70.599999999999994</v>
      </c>
      <c r="T49" s="177">
        <v>70.900000000000006</v>
      </c>
      <c r="U49" s="177">
        <v>71.3</v>
      </c>
      <c r="V49" s="177">
        <v>71.7</v>
      </c>
      <c r="W49" s="177">
        <v>72.3</v>
      </c>
      <c r="X49" s="177">
        <v>72.599999999999994</v>
      </c>
    </row>
    <row r="50" spans="1:24">
      <c r="A50" s="174" t="s">
        <v>98</v>
      </c>
      <c r="B50" s="174" t="s">
        <v>78</v>
      </c>
      <c r="C50" s="174" t="s">
        <v>79</v>
      </c>
      <c r="D50" s="174" t="s">
        <v>36</v>
      </c>
      <c r="E50" s="174" t="s">
        <v>37</v>
      </c>
      <c r="F50" s="177">
        <v>3.3608315379132645E-4</v>
      </c>
      <c r="G50" s="177">
        <v>3.3511331929742764E-4</v>
      </c>
      <c r="H50" s="177">
        <v>3.3285398051349996E-4</v>
      </c>
      <c r="I50" s="177">
        <v>3.3237403587386207E-4</v>
      </c>
      <c r="J50" s="177">
        <v>3.2997828710834098E-4</v>
      </c>
      <c r="K50" s="177">
        <v>3.2807850313386637E-4</v>
      </c>
      <c r="L50" s="177">
        <v>3.2673766288426285E-4</v>
      </c>
      <c r="M50" s="177">
        <v>3.2363631782188819E-4</v>
      </c>
      <c r="N50" s="177">
        <v>3.1938329422835437E-4</v>
      </c>
      <c r="O50" s="177">
        <v>3.1790462085997079E-4</v>
      </c>
      <c r="P50" s="177">
        <v>3.177230056904807E-4</v>
      </c>
      <c r="Q50" s="177">
        <v>3.160699524205517E-4</v>
      </c>
      <c r="R50" s="177">
        <v>3.1407942787352251E-4</v>
      </c>
      <c r="S50" s="177">
        <v>3.0962665703383735E-4</v>
      </c>
      <c r="T50" s="177">
        <v>3.0831311917662256E-4</v>
      </c>
      <c r="U50" s="177">
        <v>3.0695824690728278E-4</v>
      </c>
      <c r="V50" s="177">
        <v>3.0568804534972059E-4</v>
      </c>
      <c r="W50" s="177">
        <v>3.0448851899172503E-4</v>
      </c>
      <c r="X50" s="177">
        <v>3.0116069562915445E-4</v>
      </c>
    </row>
    <row r="51" spans="1:24">
      <c r="A51" s="174" t="s">
        <v>98</v>
      </c>
      <c r="B51" s="174" t="s">
        <v>80</v>
      </c>
      <c r="C51" s="174" t="s">
        <v>81</v>
      </c>
      <c r="D51" s="174" t="s">
        <v>36</v>
      </c>
      <c r="E51" s="174" t="s">
        <v>37</v>
      </c>
      <c r="F51" s="177">
        <v>414</v>
      </c>
      <c r="G51" s="177">
        <v>414</v>
      </c>
      <c r="H51" s="177">
        <v>412</v>
      </c>
      <c r="I51" s="177">
        <v>413</v>
      </c>
      <c r="J51" s="177">
        <v>412</v>
      </c>
      <c r="K51" s="177">
        <v>412</v>
      </c>
      <c r="L51" s="177">
        <v>413</v>
      </c>
      <c r="M51" s="177">
        <v>411</v>
      </c>
      <c r="N51" s="177">
        <v>410</v>
      </c>
      <c r="O51" s="177">
        <v>410</v>
      </c>
      <c r="P51" s="177">
        <v>412</v>
      </c>
      <c r="Q51" s="177">
        <v>413</v>
      </c>
      <c r="R51" s="177">
        <v>413</v>
      </c>
      <c r="S51" s="177">
        <v>408</v>
      </c>
      <c r="T51" s="177">
        <v>408</v>
      </c>
      <c r="U51" s="177">
        <v>408</v>
      </c>
      <c r="V51" s="177">
        <v>408</v>
      </c>
      <c r="W51" s="177">
        <v>408</v>
      </c>
      <c r="X51" s="177">
        <v>405</v>
      </c>
    </row>
    <row r="52" spans="1:24">
      <c r="A52" s="174" t="s">
        <v>98</v>
      </c>
      <c r="B52" s="174" t="s">
        <v>82</v>
      </c>
      <c r="C52" s="174" t="s">
        <v>83</v>
      </c>
      <c r="D52" s="174" t="s">
        <v>36</v>
      </c>
      <c r="E52" s="174" t="s">
        <v>37</v>
      </c>
      <c r="F52" s="177">
        <v>2.5240087521916543E-2</v>
      </c>
      <c r="G52" s="177">
        <v>5.4176280518379569E-2</v>
      </c>
      <c r="H52" s="177">
        <v>3.4901864771878545E-2</v>
      </c>
      <c r="I52" s="177">
        <v>2.924065893030901E-2</v>
      </c>
      <c r="J52" s="177">
        <v>4.0365799462571544E-2</v>
      </c>
      <c r="K52" s="177">
        <v>3.0838065451276753E-2</v>
      </c>
      <c r="L52" s="177">
        <v>3.6047164779712322E-2</v>
      </c>
      <c r="M52" s="177">
        <v>2.5854288826380058E-2</v>
      </c>
      <c r="N52" s="177">
        <v>4.220374015388581E-2</v>
      </c>
      <c r="O52" s="177">
        <v>3.8730120948506676E-2</v>
      </c>
      <c r="P52" s="177">
        <v>2.9133762415675224E-2</v>
      </c>
      <c r="Q52" s="177">
        <v>3.0026824306485473E-2</v>
      </c>
      <c r="R52" s="177">
        <v>4.5850527869139228E-2</v>
      </c>
      <c r="S52" s="177">
        <v>3.5109772936889314E-2</v>
      </c>
      <c r="T52" s="177">
        <v>3.5069241171839141E-2</v>
      </c>
      <c r="U52" s="177">
        <v>3.5028802881027214E-2</v>
      </c>
      <c r="V52" s="177">
        <v>3.4987306388753137E-2</v>
      </c>
      <c r="W52" s="177">
        <v>3.4945142385742922E-2</v>
      </c>
      <c r="X52" s="177">
        <v>3.4904989620969738E-2</v>
      </c>
    </row>
    <row r="53" spans="1:24">
      <c r="A53" s="174" t="s">
        <v>98</v>
      </c>
      <c r="B53" s="174" t="s">
        <v>84</v>
      </c>
      <c r="C53" s="174" t="s">
        <v>85</v>
      </c>
      <c r="D53" s="174" t="s">
        <v>86</v>
      </c>
      <c r="E53" s="174" t="s">
        <v>37</v>
      </c>
      <c r="F53" s="177">
        <v>753.01277112885816</v>
      </c>
      <c r="G53" s="177">
        <v>1617.9204414008875</v>
      </c>
      <c r="H53" s="177">
        <v>1042.7979156541871</v>
      </c>
      <c r="I53" s="177">
        <v>874.99747783056682</v>
      </c>
      <c r="J53" s="177">
        <v>1209.5611808959563</v>
      </c>
      <c r="K53" s="177">
        <v>924.61771642563087</v>
      </c>
      <c r="L53" s="177">
        <v>1082.3521696756422</v>
      </c>
      <c r="M53" s="177">
        <v>777.43846500924838</v>
      </c>
      <c r="N53" s="177">
        <v>1270.5858010728862</v>
      </c>
      <c r="O53" s="177">
        <v>1167.7131465974762</v>
      </c>
      <c r="P53" s="177">
        <v>879.25694970507823</v>
      </c>
      <c r="Q53" s="177">
        <v>907.92108655520121</v>
      </c>
      <c r="R53" s="177">
        <v>1387.4828238480222</v>
      </c>
      <c r="S53" s="177">
        <v>1063.2292538478191</v>
      </c>
      <c r="T53" s="177">
        <v>1063.2292538478191</v>
      </c>
      <c r="U53" s="177">
        <v>1063.2292538478191</v>
      </c>
      <c r="V53" s="177">
        <v>1063.2292538478191</v>
      </c>
      <c r="W53" s="177">
        <v>1063.2292538478191</v>
      </c>
      <c r="X53" s="177">
        <v>1063.2292538478191</v>
      </c>
    </row>
    <row r="54" spans="1:24">
      <c r="A54" s="174" t="s">
        <v>98</v>
      </c>
      <c r="B54" s="174" t="s">
        <v>87</v>
      </c>
      <c r="C54" s="174" t="s">
        <v>88</v>
      </c>
      <c r="D54" s="174" t="s">
        <v>36</v>
      </c>
      <c r="E54" s="174" t="s">
        <v>37</v>
      </c>
      <c r="F54" s="177">
        <v>24695.27410507997</v>
      </c>
      <c r="G54" s="177">
        <v>24608.623394480092</v>
      </c>
      <c r="H54" s="177">
        <v>24421.955907464657</v>
      </c>
      <c r="I54" s="177">
        <v>26264.198278284781</v>
      </c>
      <c r="J54" s="177">
        <v>24064.544726402481</v>
      </c>
      <c r="K54" s="177">
        <v>23773.917762535304</v>
      </c>
      <c r="L54" s="177">
        <v>23316.466235406464</v>
      </c>
      <c r="M54" s="177">
        <v>23576.731564298287</v>
      </c>
      <c r="N54" s="177">
        <v>24187.530139527149</v>
      </c>
      <c r="O54" s="177">
        <v>22700.498957452361</v>
      </c>
      <c r="P54" s="177">
        <v>20496.278940726963</v>
      </c>
      <c r="Q54" s="177">
        <v>23745.384784255733</v>
      </c>
      <c r="R54" s="177">
        <v>21568.610801921692</v>
      </c>
      <c r="S54" s="177">
        <v>22314.054227478351</v>
      </c>
      <c r="T54" s="177">
        <v>22314.054227478351</v>
      </c>
      <c r="U54" s="177">
        <v>22314.054227478351</v>
      </c>
      <c r="V54" s="177">
        <v>22314.054227478351</v>
      </c>
      <c r="W54" s="177">
        <v>22314.054227478351</v>
      </c>
      <c r="X54" s="177">
        <v>22314.054227478351</v>
      </c>
    </row>
    <row r="55" spans="1:24">
      <c r="A55" s="174" t="s">
        <v>98</v>
      </c>
      <c r="B55" s="174" t="s">
        <v>89</v>
      </c>
      <c r="C55" s="174" t="s">
        <v>90</v>
      </c>
      <c r="D55" s="174" t="s">
        <v>91</v>
      </c>
      <c r="E55" s="174" t="s">
        <v>37</v>
      </c>
      <c r="F55" s="179" t="s">
        <v>194</v>
      </c>
      <c r="G55" s="179" t="s">
        <v>194</v>
      </c>
      <c r="H55" s="179" t="s">
        <v>194</v>
      </c>
      <c r="I55" s="179" t="s">
        <v>194</v>
      </c>
      <c r="J55" s="179" t="s">
        <v>194</v>
      </c>
      <c r="K55" s="179" t="s">
        <v>194</v>
      </c>
      <c r="L55" s="179" t="s">
        <v>194</v>
      </c>
      <c r="M55" s="179" t="s">
        <v>194</v>
      </c>
      <c r="N55" s="179" t="s">
        <v>194</v>
      </c>
      <c r="O55" s="179" t="s">
        <v>194</v>
      </c>
      <c r="P55" s="179" t="s">
        <v>194</v>
      </c>
      <c r="Q55" s="179" t="s">
        <v>194</v>
      </c>
      <c r="R55" s="179" t="s">
        <v>194</v>
      </c>
      <c r="S55" s="179" t="s">
        <v>194</v>
      </c>
      <c r="T55" s="179" t="s">
        <v>194</v>
      </c>
      <c r="U55" s="179" t="s">
        <v>194</v>
      </c>
      <c r="V55" s="179" t="s">
        <v>194</v>
      </c>
      <c r="W55" s="179" t="s">
        <v>194</v>
      </c>
      <c r="X55" s="179" t="s">
        <v>194</v>
      </c>
    </row>
    <row r="56" spans="1:24">
      <c r="A56" s="174" t="s">
        <v>98</v>
      </c>
      <c r="B56" s="174" t="s">
        <v>92</v>
      </c>
      <c r="C56" s="174" t="s">
        <v>93</v>
      </c>
      <c r="D56" s="174" t="s">
        <v>91</v>
      </c>
      <c r="E56" s="174" t="s">
        <v>37</v>
      </c>
      <c r="F56" s="179" t="s">
        <v>193</v>
      </c>
      <c r="G56" s="179" t="s">
        <v>193</v>
      </c>
      <c r="H56" s="179" t="s">
        <v>193</v>
      </c>
      <c r="I56" s="179" t="s">
        <v>193</v>
      </c>
      <c r="J56" s="179" t="s">
        <v>193</v>
      </c>
      <c r="K56" s="179" t="s">
        <v>193</v>
      </c>
      <c r="L56" s="179" t="s">
        <v>193</v>
      </c>
      <c r="M56" s="179" t="s">
        <v>193</v>
      </c>
      <c r="N56" s="179" t="s">
        <v>193</v>
      </c>
      <c r="O56" s="179" t="s">
        <v>193</v>
      </c>
      <c r="P56" s="179" t="s">
        <v>193</v>
      </c>
      <c r="Q56" s="179" t="s">
        <v>193</v>
      </c>
      <c r="R56" s="179" t="s">
        <v>193</v>
      </c>
      <c r="S56" s="179" t="s">
        <v>193</v>
      </c>
      <c r="T56" s="179" t="s">
        <v>193</v>
      </c>
      <c r="U56" s="179" t="s">
        <v>193</v>
      </c>
      <c r="V56" s="179" t="s">
        <v>193</v>
      </c>
      <c r="W56" s="179" t="s">
        <v>193</v>
      </c>
      <c r="X56" s="179" t="s">
        <v>193</v>
      </c>
    </row>
    <row r="57" spans="1:24">
      <c r="A57" s="174" t="s">
        <v>98</v>
      </c>
      <c r="B57" s="174" t="s">
        <v>94</v>
      </c>
      <c r="C57" s="174" t="s">
        <v>95</v>
      </c>
      <c r="D57" s="174" t="s">
        <v>91</v>
      </c>
      <c r="E57" s="174" t="s">
        <v>37</v>
      </c>
      <c r="F57" s="180">
        <v>0</v>
      </c>
      <c r="G57" s="180">
        <v>0</v>
      </c>
      <c r="H57" s="180">
        <v>0</v>
      </c>
      <c r="I57" s="180">
        <v>0</v>
      </c>
      <c r="J57" s="180">
        <v>0</v>
      </c>
      <c r="K57" s="180">
        <v>0</v>
      </c>
      <c r="L57" s="180">
        <v>0</v>
      </c>
      <c r="M57" s="180">
        <v>0</v>
      </c>
      <c r="N57" s="180">
        <v>0</v>
      </c>
      <c r="O57" s="180">
        <v>0</v>
      </c>
      <c r="P57" s="180">
        <v>0</v>
      </c>
      <c r="Q57" s="180">
        <v>0</v>
      </c>
      <c r="R57" s="180">
        <v>0</v>
      </c>
      <c r="S57" s="180">
        <v>0</v>
      </c>
      <c r="T57" s="180">
        <v>0</v>
      </c>
      <c r="U57" s="180">
        <v>0</v>
      </c>
      <c r="V57" s="180">
        <v>0</v>
      </c>
      <c r="W57" s="180">
        <v>0</v>
      </c>
      <c r="X57" s="180">
        <v>0</v>
      </c>
    </row>
    <row r="58" spans="1:24">
      <c r="A58" s="174" t="s">
        <v>98</v>
      </c>
      <c r="B58" s="174" t="s">
        <v>96</v>
      </c>
      <c r="C58" s="174" t="s">
        <v>97</v>
      </c>
      <c r="D58" s="174" t="s">
        <v>36</v>
      </c>
      <c r="E58" s="174" t="s">
        <v>37</v>
      </c>
      <c r="F58" s="180">
        <v>0</v>
      </c>
      <c r="G58" s="180">
        <v>0</v>
      </c>
      <c r="H58" s="180">
        <v>0</v>
      </c>
      <c r="I58" s="180">
        <v>0</v>
      </c>
      <c r="J58" s="180">
        <v>0</v>
      </c>
      <c r="K58" s="180">
        <v>0</v>
      </c>
      <c r="L58" s="180">
        <v>0</v>
      </c>
      <c r="M58" s="180">
        <v>0</v>
      </c>
      <c r="N58" s="180">
        <v>0</v>
      </c>
      <c r="O58" s="180">
        <v>0</v>
      </c>
      <c r="P58" s="180">
        <v>0</v>
      </c>
      <c r="Q58" s="180">
        <v>0</v>
      </c>
      <c r="R58" s="180">
        <v>0</v>
      </c>
      <c r="S58" s="180">
        <v>0</v>
      </c>
      <c r="T58" s="180">
        <v>0</v>
      </c>
      <c r="U58" s="180">
        <v>0</v>
      </c>
      <c r="V58" s="180">
        <v>0</v>
      </c>
      <c r="W58" s="180">
        <v>0</v>
      </c>
      <c r="X58" s="180">
        <v>0</v>
      </c>
    </row>
    <row r="59" spans="1:24">
      <c r="A59" s="174" t="s">
        <v>99</v>
      </c>
      <c r="B59" s="174" t="s">
        <v>34</v>
      </c>
      <c r="C59" s="174" t="s">
        <v>35</v>
      </c>
      <c r="D59" s="174" t="s">
        <v>36</v>
      </c>
      <c r="E59" s="174" t="s">
        <v>37</v>
      </c>
      <c r="F59" s="177">
        <v>1737.7612286088099</v>
      </c>
      <c r="G59" s="177">
        <v>1752.1932851040999</v>
      </c>
      <c r="H59" s="177">
        <v>1759.07136156451</v>
      </c>
      <c r="I59" s="177">
        <v>1770.1233070743999</v>
      </c>
      <c r="J59" s="177">
        <v>1790.64244688437</v>
      </c>
      <c r="K59" s="177">
        <v>1813.5945178613299</v>
      </c>
      <c r="L59" s="177">
        <v>1825.3436932340901</v>
      </c>
      <c r="M59" s="177">
        <v>1833.2202470843699</v>
      </c>
      <c r="N59" s="177">
        <v>1846.7322231569301</v>
      </c>
      <c r="O59" s="177">
        <v>1853.6909691649901</v>
      </c>
      <c r="P59" s="177">
        <v>1876.0317800075543</v>
      </c>
      <c r="Q59" s="177">
        <v>1882.6323321469495</v>
      </c>
      <c r="R59" s="177">
        <v>1888.2600352033487</v>
      </c>
      <c r="S59" s="177">
        <v>1899.5074305189637</v>
      </c>
      <c r="T59" s="177">
        <v>1909.9479132321651</v>
      </c>
      <c r="U59" s="177">
        <v>1921.413392353491</v>
      </c>
      <c r="V59" s="177">
        <v>1935.8379524028735</v>
      </c>
      <c r="W59" s="177">
        <v>1951.3031412731057</v>
      </c>
      <c r="X59" s="177">
        <v>1966.3512008570635</v>
      </c>
    </row>
    <row r="60" spans="1:24">
      <c r="A60" s="174" t="s">
        <v>99</v>
      </c>
      <c r="B60" s="174" t="s">
        <v>38</v>
      </c>
      <c r="C60" s="174" t="s">
        <v>39</v>
      </c>
      <c r="D60" s="174" t="s">
        <v>40</v>
      </c>
      <c r="E60" s="174" t="s">
        <v>37</v>
      </c>
      <c r="F60" s="177">
        <v>7416.6875237245404</v>
      </c>
      <c r="G60" s="177">
        <v>7596.5046346888003</v>
      </c>
      <c r="H60" s="177">
        <v>7769.75643942852</v>
      </c>
      <c r="I60" s="177">
        <v>7626.7742743503204</v>
      </c>
      <c r="J60" s="177">
        <v>7650.1363670969795</v>
      </c>
      <c r="K60" s="177">
        <v>7644.6614592895303</v>
      </c>
      <c r="L60" s="177">
        <v>7579.2442572498612</v>
      </c>
      <c r="M60" s="177">
        <v>7511.6720873145596</v>
      </c>
      <c r="N60" s="177">
        <v>7680.7915584009297</v>
      </c>
      <c r="O60" s="177">
        <v>8107.2628212768514</v>
      </c>
      <c r="P60" s="177">
        <v>8531.3198220653394</v>
      </c>
      <c r="Q60" s="177">
        <v>7891.7066742815205</v>
      </c>
      <c r="R60" s="177">
        <v>7928.9185668868076</v>
      </c>
      <c r="S60" s="177">
        <v>8136.7955614678085</v>
      </c>
      <c r="T60" s="177">
        <v>8179.493685902713</v>
      </c>
      <c r="U60" s="177">
        <v>8098.7601252612894</v>
      </c>
      <c r="V60" s="177">
        <v>8009.899223641919</v>
      </c>
      <c r="W60" s="177">
        <v>8048.7790122538263</v>
      </c>
      <c r="X60" s="177">
        <v>8090.7213250606537</v>
      </c>
    </row>
    <row r="61" spans="1:24">
      <c r="A61" s="174" t="s">
        <v>99</v>
      </c>
      <c r="B61" s="174" t="s">
        <v>41</v>
      </c>
      <c r="C61" s="174" t="s">
        <v>42</v>
      </c>
      <c r="D61" s="174" t="s">
        <v>40</v>
      </c>
      <c r="E61" s="174" t="s">
        <v>37</v>
      </c>
      <c r="F61" s="177">
        <v>520728.717970055</v>
      </c>
      <c r="G61" s="177">
        <v>539578.97742377198</v>
      </c>
      <c r="H61" s="177">
        <v>527276.62581953395</v>
      </c>
      <c r="I61" s="177">
        <v>528452.44496618898</v>
      </c>
      <c r="J61" s="177">
        <v>525404.64990582399</v>
      </c>
      <c r="K61" s="177">
        <v>537708.88442341401</v>
      </c>
      <c r="L61" s="177">
        <v>546892.69000325003</v>
      </c>
      <c r="M61" s="177">
        <v>550281.45140341995</v>
      </c>
      <c r="N61" s="177">
        <v>546253.46396590397</v>
      </c>
      <c r="O61" s="177">
        <v>547298.00288086501</v>
      </c>
      <c r="P61" s="177">
        <v>556198.37517420202</v>
      </c>
      <c r="Q61" s="177">
        <v>554122.23477649002</v>
      </c>
      <c r="R61" s="177">
        <v>544817.91410909686</v>
      </c>
      <c r="S61" s="177">
        <v>561280.97228213516</v>
      </c>
      <c r="T61" s="177">
        <v>563967.93538356095</v>
      </c>
      <c r="U61" s="177">
        <v>566569.42263351113</v>
      </c>
      <c r="V61" s="177">
        <v>569196.31451192696</v>
      </c>
      <c r="W61" s="177">
        <v>571679.87593088509</v>
      </c>
      <c r="X61" s="177">
        <v>574054.91612335201</v>
      </c>
    </row>
    <row r="62" spans="1:24">
      <c r="A62" s="174" t="s">
        <v>99</v>
      </c>
      <c r="B62" s="174" t="s">
        <v>43</v>
      </c>
      <c r="C62" s="174" t="s">
        <v>44</v>
      </c>
      <c r="D62" s="174" t="s">
        <v>36</v>
      </c>
      <c r="E62" s="174" t="s">
        <v>37</v>
      </c>
      <c r="F62" s="177">
        <v>2974.0203131968801</v>
      </c>
      <c r="G62" s="177">
        <v>2994.8494296741401</v>
      </c>
      <c r="H62" s="177">
        <v>3005.3718522479999</v>
      </c>
      <c r="I62" s="177">
        <v>3023.37946038162</v>
      </c>
      <c r="J62" s="177">
        <v>3060.60175772814</v>
      </c>
      <c r="K62" s="177">
        <v>3105.6686641208398</v>
      </c>
      <c r="L62" s="177">
        <v>3131.67619874313</v>
      </c>
      <c r="M62" s="177">
        <v>3155.0543177681402</v>
      </c>
      <c r="N62" s="177">
        <v>3185.7124130738398</v>
      </c>
      <c r="O62" s="177">
        <v>3210.9032037472598</v>
      </c>
      <c r="P62" s="177">
        <v>3249.6012296328877</v>
      </c>
      <c r="Q62" s="177">
        <v>3261.0344913595882</v>
      </c>
      <c r="R62" s="177">
        <v>3270.7826155475536</v>
      </c>
      <c r="S62" s="177">
        <v>3290.2649878811617</v>
      </c>
      <c r="T62" s="177">
        <v>3308.3496524504603</v>
      </c>
      <c r="U62" s="177">
        <v>3328.2097824589405</v>
      </c>
      <c r="V62" s="177">
        <v>3353.1955362041131</v>
      </c>
      <c r="W62" s="177">
        <v>3379.9838333453313</v>
      </c>
      <c r="X62" s="177">
        <v>3406.0495927043876</v>
      </c>
    </row>
    <row r="63" spans="1:24">
      <c r="A63" s="174" t="s">
        <v>99</v>
      </c>
      <c r="B63" s="174" t="s">
        <v>45</v>
      </c>
      <c r="C63" s="174" t="s">
        <v>46</v>
      </c>
      <c r="D63" s="174" t="s">
        <v>40</v>
      </c>
      <c r="E63" s="174" t="s">
        <v>37</v>
      </c>
      <c r="F63" s="177">
        <v>209281.02473595366</v>
      </c>
      <c r="G63" s="177">
        <v>214694.72231535282</v>
      </c>
      <c r="H63" s="177">
        <v>224886.87408537141</v>
      </c>
      <c r="I63" s="177">
        <v>235640.05222034967</v>
      </c>
      <c r="J63" s="177">
        <v>230143.4060373753</v>
      </c>
      <c r="K63" s="177">
        <v>239497.875946304</v>
      </c>
      <c r="L63" s="177">
        <v>248578.82304195518</v>
      </c>
      <c r="M63" s="177">
        <v>256090.84120453559</v>
      </c>
      <c r="N63" s="177">
        <v>251459.89929690131</v>
      </c>
      <c r="O63" s="177">
        <v>252360.9181569622</v>
      </c>
      <c r="P63" s="177">
        <v>260932.02928518882</v>
      </c>
      <c r="Q63" s="177">
        <v>264468.22566238191</v>
      </c>
      <c r="R63" s="177">
        <v>256837.28513685893</v>
      </c>
      <c r="S63" s="177">
        <v>287758.40243456973</v>
      </c>
      <c r="T63" s="177">
        <v>289516.84799626487</v>
      </c>
      <c r="U63" s="177">
        <v>293148.65498064598</v>
      </c>
      <c r="V63" s="177">
        <v>294354.83734678419</v>
      </c>
      <c r="W63" s="177">
        <v>295490.04095946631</v>
      </c>
      <c r="X63" s="177">
        <v>311309.53802275151</v>
      </c>
    </row>
    <row r="64" spans="1:24">
      <c r="A64" s="174" t="s">
        <v>99</v>
      </c>
      <c r="B64" s="174" t="s">
        <v>47</v>
      </c>
      <c r="C64" s="174" t="s">
        <v>48</v>
      </c>
      <c r="D64" s="174" t="s">
        <v>49</v>
      </c>
      <c r="E64" s="174" t="s">
        <v>37</v>
      </c>
      <c r="F64" s="178">
        <v>1.4242900895953745</v>
      </c>
      <c r="G64" s="178">
        <v>1.4078577840371815</v>
      </c>
      <c r="H64" s="178">
        <v>1.4735636019048193</v>
      </c>
      <c r="I64" s="178">
        <v>1.4432281176858384</v>
      </c>
      <c r="J64" s="178">
        <v>1.4560465668638878</v>
      </c>
      <c r="K64" s="178">
        <v>1.4217100889986058</v>
      </c>
      <c r="L64" s="178">
        <v>1.385874120424762</v>
      </c>
      <c r="M64" s="178">
        <v>1.3650600194058939</v>
      </c>
      <c r="N64" s="178">
        <v>1.4060856479768427</v>
      </c>
      <c r="O64" s="178">
        <v>1.481325124265368</v>
      </c>
      <c r="P64" s="178">
        <v>1.533862773222471</v>
      </c>
      <c r="Q64" s="178">
        <v>1.4241815576060954</v>
      </c>
      <c r="R64" s="178">
        <v>1.4553336741601861</v>
      </c>
      <c r="S64" s="178">
        <v>1.4496831290011634</v>
      </c>
      <c r="T64" s="178">
        <v>1.4503472932977557</v>
      </c>
      <c r="U64" s="178">
        <v>1.4294382650614772</v>
      </c>
      <c r="V64" s="178">
        <v>1.4072296357909884</v>
      </c>
      <c r="W64" s="178">
        <v>1.4079171492870437</v>
      </c>
      <c r="X64" s="178">
        <v>1.4093984909489274</v>
      </c>
    </row>
    <row r="65" spans="1:24">
      <c r="A65" s="174" t="s">
        <v>99</v>
      </c>
      <c r="B65" s="174" t="s">
        <v>50</v>
      </c>
      <c r="C65" s="174" t="s">
        <v>51</v>
      </c>
      <c r="D65" s="174" t="s">
        <v>49</v>
      </c>
      <c r="E65" s="174" t="s">
        <v>37</v>
      </c>
      <c r="F65" s="178">
        <v>40.190029378788473</v>
      </c>
      <c r="G65" s="178">
        <v>39.789304494481236</v>
      </c>
      <c r="H65" s="178">
        <v>42.650643528116753</v>
      </c>
      <c r="I65" s="178">
        <v>44.590587945037548</v>
      </c>
      <c r="J65" s="178">
        <v>43.803077509616124</v>
      </c>
      <c r="K65" s="178">
        <v>44.540434961032481</v>
      </c>
      <c r="L65" s="178">
        <v>45.452943070143789</v>
      </c>
      <c r="M65" s="178">
        <v>46.538156165614858</v>
      </c>
      <c r="N65" s="178">
        <v>46.033556926349654</v>
      </c>
      <c r="O65" s="178">
        <v>46.110330538132033</v>
      </c>
      <c r="P65" s="178">
        <v>46.913482838468305</v>
      </c>
      <c r="Q65" s="178">
        <v>47.727416274688458</v>
      </c>
      <c r="R65" s="178">
        <v>47.141857579490058</v>
      </c>
      <c r="S65" s="178">
        <v>51.268155637730075</v>
      </c>
      <c r="T65" s="178">
        <v>51.33569301229177</v>
      </c>
      <c r="U65" s="178">
        <v>51.740994707769644</v>
      </c>
      <c r="V65" s="178">
        <v>51.714115120226467</v>
      </c>
      <c r="W65" s="178">
        <v>51.688025659169853</v>
      </c>
      <c r="X65" s="178">
        <v>54.229922831260595</v>
      </c>
    </row>
    <row r="66" spans="1:24">
      <c r="A66" s="174" t="s">
        <v>99</v>
      </c>
      <c r="B66" s="174" t="s">
        <v>52</v>
      </c>
      <c r="C66" s="174" t="s">
        <v>53</v>
      </c>
      <c r="D66" s="174" t="s">
        <v>36</v>
      </c>
      <c r="E66" s="174" t="s">
        <v>37</v>
      </c>
      <c r="F66" s="177">
        <v>41.945643336719755</v>
      </c>
      <c r="G66" s="177">
        <v>42.010930534230688</v>
      </c>
      <c r="H66" s="177">
        <v>42.002504465978014</v>
      </c>
      <c r="I66" s="177">
        <v>42.106909257284713</v>
      </c>
      <c r="J66" s="177">
        <v>42.340196186954756</v>
      </c>
      <c r="K66" s="177">
        <v>42.540391304910059</v>
      </c>
      <c r="L66" s="177">
        <v>42.871836977462856</v>
      </c>
      <c r="M66" s="177">
        <v>42.579092878073638</v>
      </c>
      <c r="N66" s="177">
        <v>42.932515415421776</v>
      </c>
      <c r="O66" s="177">
        <v>43.03493118657348</v>
      </c>
      <c r="P66" s="177">
        <v>43.553591132192729</v>
      </c>
      <c r="Q66" s="177">
        <v>43.706828274649226</v>
      </c>
      <c r="R66" s="177">
        <v>43.837479940865038</v>
      </c>
      <c r="S66" s="177">
        <v>44.098597296177893</v>
      </c>
      <c r="T66" s="177">
        <v>44.340981524504599</v>
      </c>
      <c r="U66" s="177">
        <v>44.607161871291098</v>
      </c>
      <c r="V66" s="177">
        <v>44.942039668856999</v>
      </c>
      <c r="W66" s="177">
        <v>45.301076503954491</v>
      </c>
      <c r="X66" s="177">
        <v>45.650429346180836</v>
      </c>
    </row>
    <row r="67" spans="1:24">
      <c r="A67" s="174" t="s">
        <v>99</v>
      </c>
      <c r="B67" s="174" t="s">
        <v>54</v>
      </c>
      <c r="C67" s="174" t="s">
        <v>55</v>
      </c>
      <c r="D67" s="174" t="s">
        <v>36</v>
      </c>
      <c r="E67" s="174" t="s">
        <v>37</v>
      </c>
      <c r="F67" s="177">
        <v>3214621</v>
      </c>
      <c r="G67" s="177">
        <v>3224149</v>
      </c>
      <c r="H67" s="177">
        <v>3234092</v>
      </c>
      <c r="I67" s="177">
        <v>3246474</v>
      </c>
      <c r="J67" s="177">
        <v>3268339.5</v>
      </c>
      <c r="K67" s="177">
        <v>3289691</v>
      </c>
      <c r="L67" s="177">
        <v>3315665</v>
      </c>
      <c r="M67" s="177">
        <v>3342033</v>
      </c>
      <c r="N67" s="177">
        <v>3376857</v>
      </c>
      <c r="O67" s="177">
        <v>3405225</v>
      </c>
      <c r="P67" s="177">
        <v>3434070</v>
      </c>
      <c r="Q67" s="177">
        <v>3454544</v>
      </c>
      <c r="R67" s="177">
        <v>3469342</v>
      </c>
      <c r="S67" s="177">
        <v>3495716.3576143612</v>
      </c>
      <c r="T67" s="177">
        <v>3520061.983159645</v>
      </c>
      <c r="U67" s="177">
        <v>3546355.5498043778</v>
      </c>
      <c r="V67" s="177">
        <v>3578180.2587717678</v>
      </c>
      <c r="W67" s="177">
        <v>3612008.7627182519</v>
      </c>
      <c r="X67" s="177">
        <v>3645147.1130694379</v>
      </c>
    </row>
    <row r="68" spans="1:24">
      <c r="A68" s="174" t="s">
        <v>99</v>
      </c>
      <c r="B68" s="174" t="s">
        <v>56</v>
      </c>
      <c r="C68" s="174" t="s">
        <v>57</v>
      </c>
      <c r="D68" s="174" t="s">
        <v>36</v>
      </c>
      <c r="E68" s="174" t="s">
        <v>37</v>
      </c>
      <c r="F68" s="177">
        <v>1.2316249190525543</v>
      </c>
      <c r="G68" s="177">
        <v>1.2317337887922757</v>
      </c>
      <c r="H68" s="177">
        <v>1.2304929128884048</v>
      </c>
      <c r="I68" s="177">
        <v>1.2319206791970045</v>
      </c>
      <c r="J68" s="177">
        <v>1.23236295466515</v>
      </c>
      <c r="K68" s="177">
        <v>1.2677968731815183</v>
      </c>
      <c r="L68" s="177">
        <v>1.2684932569596192</v>
      </c>
      <c r="M68" s="177">
        <v>1.2526054274429863</v>
      </c>
      <c r="N68" s="177">
        <v>1.3548534740321658</v>
      </c>
      <c r="O68" s="177">
        <v>1.3418428602120642</v>
      </c>
      <c r="P68" s="177">
        <v>1.3665072862632694</v>
      </c>
      <c r="Q68" s="177">
        <v>1.3350624375308393</v>
      </c>
      <c r="R68" s="177">
        <v>1.3316106695644483</v>
      </c>
      <c r="S68" s="177">
        <v>1.3316899401944555</v>
      </c>
      <c r="T68" s="177">
        <v>1.3320031509778092</v>
      </c>
      <c r="U68" s="177">
        <v>1.3323192670329862</v>
      </c>
      <c r="V68" s="177">
        <v>1.3326382821532621</v>
      </c>
      <c r="W68" s="177">
        <v>1.3329601901788948</v>
      </c>
      <c r="X68" s="177">
        <v>1.3332849849967963</v>
      </c>
    </row>
    <row r="69" spans="1:24">
      <c r="A69" s="174" t="s">
        <v>99</v>
      </c>
      <c r="B69" s="174" t="s">
        <v>58</v>
      </c>
      <c r="C69" s="174" t="s">
        <v>59</v>
      </c>
      <c r="D69" s="174" t="s">
        <v>60</v>
      </c>
      <c r="E69" s="174" t="s">
        <v>37</v>
      </c>
      <c r="F69" s="177">
        <v>94389</v>
      </c>
      <c r="G69" s="177">
        <v>94530</v>
      </c>
      <c r="H69" s="177">
        <v>94745</v>
      </c>
      <c r="I69" s="177">
        <v>94982</v>
      </c>
      <c r="J69" s="177">
        <v>95129</v>
      </c>
      <c r="K69" s="177">
        <v>98040</v>
      </c>
      <c r="L69" s="177">
        <v>98104</v>
      </c>
      <c r="M69" s="177">
        <v>98317</v>
      </c>
      <c r="N69" s="177">
        <v>106566</v>
      </c>
      <c r="O69" s="177">
        <v>106176</v>
      </c>
      <c r="P69" s="177">
        <v>107745</v>
      </c>
      <c r="Q69" s="177">
        <v>105522</v>
      </c>
      <c r="R69" s="177">
        <v>105385</v>
      </c>
      <c r="S69" s="177">
        <v>105563.68212672661</v>
      </c>
      <c r="T69" s="177">
        <v>105742.6672121514</v>
      </c>
      <c r="U69" s="177">
        <v>105921.9557699463</v>
      </c>
      <c r="V69" s="177">
        <v>106101.5483146539</v>
      </c>
      <c r="W69" s="177">
        <v>106281.4453616895</v>
      </c>
      <c r="X69" s="177">
        <v>106461.64742734221</v>
      </c>
    </row>
    <row r="70" spans="1:24">
      <c r="A70" s="174" t="s">
        <v>99</v>
      </c>
      <c r="B70" s="174" t="s">
        <v>61</v>
      </c>
      <c r="C70" s="174" t="s">
        <v>62</v>
      </c>
      <c r="D70" s="174" t="s">
        <v>63</v>
      </c>
      <c r="E70" s="174" t="s">
        <v>37</v>
      </c>
      <c r="F70" s="177">
        <v>108.23878582464012</v>
      </c>
      <c r="G70" s="177">
        <v>86.49269943755381</v>
      </c>
      <c r="H70" s="177">
        <v>77.333834619646282</v>
      </c>
      <c r="I70" s="177">
        <v>110.29995338573977</v>
      </c>
      <c r="J70" s="177">
        <v>112.40030145708965</v>
      </c>
      <c r="K70" s="177">
        <v>84.553891632301955</v>
      </c>
      <c r="L70" s="177">
        <v>72.939750790138845</v>
      </c>
      <c r="M70" s="177">
        <v>95.1005555441441</v>
      </c>
      <c r="N70" s="177">
        <v>87.029425099289242</v>
      </c>
      <c r="O70" s="177">
        <v>84.373087838586429</v>
      </c>
      <c r="P70" s="177">
        <v>75.157177450834865</v>
      </c>
      <c r="Q70" s="177">
        <v>79.777788232873789</v>
      </c>
      <c r="R70" s="177">
        <v>77.55274214090943</v>
      </c>
      <c r="S70" s="177">
        <v>90.316848318994261</v>
      </c>
      <c r="T70" s="177">
        <v>83.201918588061574</v>
      </c>
      <c r="U70" s="177">
        <v>85.911586387003581</v>
      </c>
      <c r="V70" s="177">
        <v>93.808795434070646</v>
      </c>
      <c r="W70" s="177">
        <v>94.934415745123218</v>
      </c>
      <c r="X70" s="177">
        <v>102.17710631637719</v>
      </c>
    </row>
    <row r="71" spans="1:24">
      <c r="A71" s="174" t="s">
        <v>99</v>
      </c>
      <c r="B71" s="174" t="s">
        <v>64</v>
      </c>
      <c r="C71" s="174" t="s">
        <v>65</v>
      </c>
      <c r="D71" s="174" t="s">
        <v>63</v>
      </c>
      <c r="E71" s="174" t="s">
        <v>37</v>
      </c>
      <c r="F71" s="177">
        <v>0.57776963592546193</v>
      </c>
      <c r="G71" s="177">
        <v>0.45832931190513537</v>
      </c>
      <c r="H71" s="177">
        <v>0.40720235168178548</v>
      </c>
      <c r="I71" s="177">
        <v>0.57601496378749462</v>
      </c>
      <c r="J71" s="177">
        <v>0.58280774373685396</v>
      </c>
      <c r="K71" s="177">
        <v>0.43509124213888289</v>
      </c>
      <c r="L71" s="177">
        <v>0.37278063818657931</v>
      </c>
      <c r="M71" s="177">
        <v>0.48204167301517131</v>
      </c>
      <c r="N71" s="177">
        <v>0.4378266244380068</v>
      </c>
      <c r="O71" s="177">
        <v>0.42102549333373135</v>
      </c>
      <c r="P71" s="177">
        <v>0.37315884895751344</v>
      </c>
      <c r="Q71" s="177">
        <v>0.39030395991167965</v>
      </c>
      <c r="R71" s="177">
        <v>0.38134361756850421</v>
      </c>
      <c r="S71" s="177">
        <v>0.43116986578073957</v>
      </c>
      <c r="T71" s="177">
        <v>0.39051897135435992</v>
      </c>
      <c r="U71" s="177">
        <v>0.40051172760283887</v>
      </c>
      <c r="V71" s="177">
        <v>0.43498623911894635</v>
      </c>
      <c r="W71" s="177">
        <v>0.43822499854360841</v>
      </c>
      <c r="X71" s="177">
        <v>0.46977083145029225</v>
      </c>
    </row>
    <row r="72" spans="1:24">
      <c r="A72" s="174" t="s">
        <v>99</v>
      </c>
      <c r="B72" s="174" t="s">
        <v>66</v>
      </c>
      <c r="C72" s="174" t="s">
        <v>67</v>
      </c>
      <c r="D72" s="174" t="s">
        <v>63</v>
      </c>
      <c r="E72" s="174" t="s">
        <v>37</v>
      </c>
      <c r="F72" s="177">
        <v>214.15409224880696</v>
      </c>
      <c r="G72" s="177">
        <v>226.44625368752941</v>
      </c>
      <c r="H72" s="177">
        <v>224.19042813024154</v>
      </c>
      <c r="I72" s="177">
        <v>206.6506474962512</v>
      </c>
      <c r="J72" s="177">
        <v>182.66524177325601</v>
      </c>
      <c r="K72" s="177">
        <v>198.43113490830876</v>
      </c>
      <c r="L72" s="177">
        <v>198.75754478081274</v>
      </c>
      <c r="M72" s="177">
        <v>200.26218969047261</v>
      </c>
      <c r="N72" s="177">
        <v>220.58300410927171</v>
      </c>
      <c r="O72" s="177">
        <v>211.15943245693282</v>
      </c>
      <c r="P72" s="177">
        <v>198.23259234359182</v>
      </c>
      <c r="Q72" s="177">
        <v>200.20307571043193</v>
      </c>
      <c r="R72" s="177">
        <v>228.73635081142754</v>
      </c>
      <c r="S72" s="177">
        <v>185.72263345516183</v>
      </c>
      <c r="T72" s="177">
        <v>202.73712518033571</v>
      </c>
      <c r="U72" s="177">
        <v>209.44053131541068</v>
      </c>
      <c r="V72" s="177">
        <v>196.26742222143247</v>
      </c>
      <c r="W72" s="177">
        <v>215.22404866762332</v>
      </c>
      <c r="X72" s="177">
        <v>209.15599951134485</v>
      </c>
    </row>
    <row r="73" spans="1:24">
      <c r="A73" s="174" t="s">
        <v>99</v>
      </c>
      <c r="B73" s="174" t="s">
        <v>68</v>
      </c>
      <c r="C73" s="174" t="s">
        <v>69</v>
      </c>
      <c r="D73" s="174" t="s">
        <v>63</v>
      </c>
      <c r="E73" s="174" t="s">
        <v>37</v>
      </c>
      <c r="F73" s="177">
        <v>220.38357124609331</v>
      </c>
      <c r="G73" s="177">
        <v>249.26348913008238</v>
      </c>
      <c r="H73" s="177">
        <v>282.96882859912807</v>
      </c>
      <c r="I73" s="177">
        <v>296.50106983241608</v>
      </c>
      <c r="J73" s="177">
        <v>318.45388723000599</v>
      </c>
      <c r="K73" s="177">
        <v>332.60451743264309</v>
      </c>
      <c r="L73" s="177">
        <v>288.62509273302766</v>
      </c>
      <c r="M73" s="177">
        <v>214.02219000141059</v>
      </c>
      <c r="N73" s="177">
        <v>204.72550615834669</v>
      </c>
      <c r="O73" s="177">
        <v>247.93405949203472</v>
      </c>
      <c r="P73" s="177">
        <v>258.18642218277557</v>
      </c>
      <c r="Q73" s="177">
        <v>244.99022708517887</v>
      </c>
      <c r="R73" s="177">
        <v>311.50695851771991</v>
      </c>
      <c r="S73" s="177">
        <v>235.41827818094526</v>
      </c>
      <c r="T73" s="177">
        <v>281.14873765647297</v>
      </c>
      <c r="U73" s="177">
        <v>296.31687889781364</v>
      </c>
      <c r="V73" s="177">
        <v>291.53468392619578</v>
      </c>
      <c r="W73" s="177">
        <v>253.87761964073346</v>
      </c>
      <c r="X73" s="177">
        <v>251.42592484399071</v>
      </c>
    </row>
    <row r="74" spans="1:24">
      <c r="A74" s="174" t="s">
        <v>99</v>
      </c>
      <c r="B74" s="174" t="s">
        <v>70</v>
      </c>
      <c r="C74" s="174" t="s">
        <v>71</v>
      </c>
      <c r="D74" s="174" t="s">
        <v>63</v>
      </c>
      <c r="E74" s="174" t="s">
        <v>37</v>
      </c>
      <c r="F74" s="177">
        <v>434.53766349490024</v>
      </c>
      <c r="G74" s="177">
        <v>475.70974281761175</v>
      </c>
      <c r="H74" s="177">
        <v>507.15925672936964</v>
      </c>
      <c r="I74" s="177">
        <v>503.15171732866725</v>
      </c>
      <c r="J74" s="177">
        <v>501.119129003262</v>
      </c>
      <c r="K74" s="177">
        <v>531.03565234095186</v>
      </c>
      <c r="L74" s="177">
        <v>487.38263751384039</v>
      </c>
      <c r="M74" s="177">
        <v>414.2843796918832</v>
      </c>
      <c r="N74" s="177">
        <v>425.30851026761843</v>
      </c>
      <c r="O74" s="177">
        <v>459.09349194896754</v>
      </c>
      <c r="P74" s="177">
        <v>456.41901452636739</v>
      </c>
      <c r="Q74" s="177">
        <v>445.1933027956108</v>
      </c>
      <c r="R74" s="177">
        <v>540.24330932914745</v>
      </c>
      <c r="S74" s="177">
        <v>421.14091163610709</v>
      </c>
      <c r="T74" s="177">
        <v>483.88586283680866</v>
      </c>
      <c r="U74" s="177">
        <v>505.75741021322432</v>
      </c>
      <c r="V74" s="177">
        <v>487.80210614762825</v>
      </c>
      <c r="W74" s="177">
        <v>469.10166830835681</v>
      </c>
      <c r="X74" s="177">
        <v>460.58192435533556</v>
      </c>
    </row>
    <row r="75" spans="1:24">
      <c r="A75" s="174" t="s">
        <v>99</v>
      </c>
      <c r="B75" s="174" t="s">
        <v>72</v>
      </c>
      <c r="C75" s="174" t="s">
        <v>73</v>
      </c>
      <c r="D75" s="174" t="s">
        <v>74</v>
      </c>
      <c r="E75" s="174" t="s">
        <v>37</v>
      </c>
      <c r="F75" s="177">
        <v>76637.780333813105</v>
      </c>
      <c r="G75" s="177">
        <v>76745.4793074138</v>
      </c>
      <c r="H75" s="177">
        <v>76997.599098396895</v>
      </c>
      <c r="I75" s="177">
        <v>77100.743257196998</v>
      </c>
      <c r="J75" s="177">
        <v>77192.356066762703</v>
      </c>
      <c r="K75" s="177">
        <v>77331</v>
      </c>
      <c r="L75" s="177">
        <v>77339</v>
      </c>
      <c r="M75" s="177">
        <v>78490</v>
      </c>
      <c r="N75" s="177">
        <v>78655</v>
      </c>
      <c r="O75" s="177">
        <v>79127</v>
      </c>
      <c r="P75" s="177">
        <v>78847</v>
      </c>
      <c r="Q75" s="177">
        <v>79039</v>
      </c>
      <c r="R75" s="177">
        <v>79141</v>
      </c>
      <c r="S75" s="177">
        <v>79270.465999999986</v>
      </c>
      <c r="T75" s="177">
        <v>79386.198999999993</v>
      </c>
      <c r="U75" s="177">
        <v>79501.932000000001</v>
      </c>
      <c r="V75" s="177">
        <v>79617.665000000008</v>
      </c>
      <c r="W75" s="177">
        <v>79733.398000000001</v>
      </c>
      <c r="X75" s="177">
        <v>79849.130999999994</v>
      </c>
    </row>
    <row r="76" spans="1:24">
      <c r="A76" s="174" t="s">
        <v>99</v>
      </c>
      <c r="B76" s="174" t="s">
        <v>75</v>
      </c>
      <c r="C76" s="174" t="s">
        <v>76</v>
      </c>
      <c r="D76" s="174" t="s">
        <v>77</v>
      </c>
      <c r="E76" s="174" t="s">
        <v>37</v>
      </c>
      <c r="F76" s="177">
        <v>187.339</v>
      </c>
      <c r="G76" s="177">
        <v>188.71299999999999</v>
      </c>
      <c r="H76" s="177">
        <v>189.91499999999999</v>
      </c>
      <c r="I76" s="177">
        <v>191.488</v>
      </c>
      <c r="J76" s="177">
        <v>192.86</v>
      </c>
      <c r="K76" s="177">
        <v>194.33600000000001</v>
      </c>
      <c r="L76" s="177">
        <v>195.66399999999999</v>
      </c>
      <c r="M76" s="177">
        <v>197.28700000000001</v>
      </c>
      <c r="N76" s="177">
        <v>198.77600000000001</v>
      </c>
      <c r="O76" s="177">
        <v>200.399</v>
      </c>
      <c r="P76" s="177">
        <v>201.40799999999999</v>
      </c>
      <c r="Q76" s="177">
        <v>204.39912587852399</v>
      </c>
      <c r="R76" s="177">
        <v>203.36709090713424</v>
      </c>
      <c r="S76" s="177">
        <v>209.46929617971631</v>
      </c>
      <c r="T76" s="177">
        <v>213.05474174406629</v>
      </c>
      <c r="U76" s="177">
        <v>214.50454622441529</v>
      </c>
      <c r="V76" s="177">
        <v>215.65922550579529</v>
      </c>
      <c r="W76" s="177">
        <v>216.63395758030029</v>
      </c>
      <c r="X76" s="177">
        <v>217.50415197327729</v>
      </c>
    </row>
    <row r="77" spans="1:24">
      <c r="A77" s="174" t="s">
        <v>99</v>
      </c>
      <c r="B77" s="174" t="s">
        <v>78</v>
      </c>
      <c r="C77" s="174" t="s">
        <v>79</v>
      </c>
      <c r="D77" s="174" t="s">
        <v>36</v>
      </c>
      <c r="E77" s="174" t="s">
        <v>37</v>
      </c>
      <c r="F77" s="177">
        <v>1.7762591608777521E-4</v>
      </c>
      <c r="G77" s="177">
        <v>1.7679083689990755E-4</v>
      </c>
      <c r="H77" s="177">
        <v>1.7624730527146415E-4</v>
      </c>
      <c r="I77" s="177">
        <v>1.7465102138504728E-4</v>
      </c>
      <c r="J77" s="177">
        <v>1.7378855531991093E-4</v>
      </c>
      <c r="K77" s="177">
        <v>1.7235661343269017E-4</v>
      </c>
      <c r="L77" s="177">
        <v>1.7130801815020517E-4</v>
      </c>
      <c r="M77" s="177">
        <v>1.7025564977964013E-4</v>
      </c>
      <c r="N77" s="177">
        <v>1.687960135711995E-4</v>
      </c>
      <c r="O77" s="177">
        <v>1.6650882100301741E-4</v>
      </c>
      <c r="P77" s="177">
        <v>1.6481900485429825E-4</v>
      </c>
      <c r="Q77" s="177">
        <v>1.6905270275903274E-4</v>
      </c>
      <c r="R77" s="177">
        <v>1.6804339266639033E-4</v>
      </c>
      <c r="S77" s="177">
        <v>1.6648948039857094E-4</v>
      </c>
      <c r="T77" s="177">
        <v>1.6533799767854958E-4</v>
      </c>
      <c r="U77" s="177">
        <v>1.6411214042881401E-4</v>
      </c>
      <c r="V77" s="177">
        <v>1.6181409491056363E-4</v>
      </c>
      <c r="W77" s="177">
        <v>1.6029861443754304E-4</v>
      </c>
      <c r="X77" s="177">
        <v>1.5939000045207016E-4</v>
      </c>
    </row>
    <row r="78" spans="1:24">
      <c r="A78" s="174" t="s">
        <v>99</v>
      </c>
      <c r="B78" s="174" t="s">
        <v>80</v>
      </c>
      <c r="C78" s="174" t="s">
        <v>81</v>
      </c>
      <c r="D78" s="174" t="s">
        <v>36</v>
      </c>
      <c r="E78" s="174" t="s">
        <v>37</v>
      </c>
      <c r="F78" s="177">
        <v>571</v>
      </c>
      <c r="G78" s="177">
        <v>570</v>
      </c>
      <c r="H78" s="177">
        <v>570</v>
      </c>
      <c r="I78" s="177">
        <v>567</v>
      </c>
      <c r="J78" s="177">
        <v>568</v>
      </c>
      <c r="K78" s="177">
        <v>567</v>
      </c>
      <c r="L78" s="177">
        <v>568</v>
      </c>
      <c r="M78" s="177">
        <v>569</v>
      </c>
      <c r="N78" s="177">
        <v>570</v>
      </c>
      <c r="O78" s="177">
        <v>567</v>
      </c>
      <c r="P78" s="177">
        <v>566</v>
      </c>
      <c r="Q78" s="177">
        <v>584</v>
      </c>
      <c r="R78" s="177">
        <v>583</v>
      </c>
      <c r="S78" s="177">
        <v>582</v>
      </c>
      <c r="T78" s="177">
        <v>582</v>
      </c>
      <c r="U78" s="177">
        <v>582</v>
      </c>
      <c r="V78" s="177">
        <v>579</v>
      </c>
      <c r="W78" s="177">
        <v>579</v>
      </c>
      <c r="X78" s="177">
        <v>581</v>
      </c>
    </row>
    <row r="79" spans="1:24">
      <c r="A79" s="174" t="s">
        <v>99</v>
      </c>
      <c r="B79" s="174" t="s">
        <v>82</v>
      </c>
      <c r="C79" s="174" t="s">
        <v>83</v>
      </c>
      <c r="D79" s="174" t="s">
        <v>36</v>
      </c>
      <c r="E79" s="174" t="s">
        <v>37</v>
      </c>
      <c r="F79" s="177">
        <v>5.7439468854098556E-2</v>
      </c>
      <c r="G79" s="177">
        <v>7.9099146501015877E-2</v>
      </c>
      <c r="H79" s="177">
        <v>6.0257574434709124E-2</v>
      </c>
      <c r="I79" s="177">
        <v>5.6373257597644118E-2</v>
      </c>
      <c r="J79" s="177">
        <v>7.073678264372274E-2</v>
      </c>
      <c r="K79" s="177">
        <v>5.7268067024180823E-2</v>
      </c>
      <c r="L79" s="177">
        <v>6.4417777832596626E-2</v>
      </c>
      <c r="M79" s="177">
        <v>5.0668110118383056E-2</v>
      </c>
      <c r="N79" s="177">
        <v>7.8035597869051537E-2</v>
      </c>
      <c r="O79" s="177">
        <v>6.9813381083821041E-2</v>
      </c>
      <c r="P79" s="177">
        <v>5.8210553607404764E-2</v>
      </c>
      <c r="Q79" s="177">
        <v>5.5545217491048231E-2</v>
      </c>
      <c r="R79" s="177">
        <v>8.0214894430854305E-2</v>
      </c>
      <c r="S79" s="177">
        <v>6.0851233334265203E-2</v>
      </c>
      <c r="T79" s="177">
        <v>6.0762521494220109E-2</v>
      </c>
      <c r="U79" s="177">
        <v>6.067406793437341E-2</v>
      </c>
      <c r="V79" s="177">
        <v>6.0585871528409357E-2</v>
      </c>
      <c r="W79" s="177">
        <v>6.0497931156551679E-2</v>
      </c>
      <c r="X79" s="177">
        <v>6.0410245705516015E-2</v>
      </c>
    </row>
    <row r="80" spans="1:24">
      <c r="A80" s="174" t="s">
        <v>99</v>
      </c>
      <c r="B80" s="174" t="s">
        <v>84</v>
      </c>
      <c r="C80" s="174" t="s">
        <v>85</v>
      </c>
      <c r="D80" s="174" t="s">
        <v>86</v>
      </c>
      <c r="E80" s="174" t="s">
        <v>37</v>
      </c>
      <c r="F80" s="177">
        <v>4402.0333965313048</v>
      </c>
      <c r="G80" s="177">
        <v>6070.5019110278063</v>
      </c>
      <c r="H80" s="177">
        <v>4639.6885589655431</v>
      </c>
      <c r="I80" s="177">
        <v>4346.4200606077893</v>
      </c>
      <c r="J80" s="177">
        <v>5460.3389128514455</v>
      </c>
      <c r="K80" s="177">
        <v>4428.5968910469273</v>
      </c>
      <c r="L80" s="177">
        <v>4982.0065197951908</v>
      </c>
      <c r="M80" s="177">
        <v>3976.9399631918859</v>
      </c>
      <c r="N80" s="177">
        <v>6137.8899503902485</v>
      </c>
      <c r="O80" s="177">
        <v>5524.1234050195071</v>
      </c>
      <c r="P80" s="177">
        <v>4589.7275202830433</v>
      </c>
      <c r="Q80" s="177">
        <v>4390.2384452749611</v>
      </c>
      <c r="R80" s="177">
        <v>6348.2869601522407</v>
      </c>
      <c r="S80" s="177">
        <v>4823.7056230819353</v>
      </c>
      <c r="T80" s="177">
        <v>4823.7056230819353</v>
      </c>
      <c r="U80" s="177">
        <v>4823.7056230819353</v>
      </c>
      <c r="V80" s="177">
        <v>4823.7056230819353</v>
      </c>
      <c r="W80" s="177">
        <v>4823.7056230819353</v>
      </c>
      <c r="X80" s="177">
        <v>4823.7056230819353</v>
      </c>
    </row>
    <row r="81" spans="1:24">
      <c r="A81" s="174" t="s">
        <v>99</v>
      </c>
      <c r="B81" s="174" t="s">
        <v>87</v>
      </c>
      <c r="C81" s="174" t="s">
        <v>88</v>
      </c>
      <c r="D81" s="174" t="s">
        <v>36</v>
      </c>
      <c r="E81" s="174" t="s">
        <v>37</v>
      </c>
      <c r="F81" s="177">
        <v>17890.925141105145</v>
      </c>
      <c r="G81" s="177">
        <v>18139.98629244421</v>
      </c>
      <c r="H81" s="177">
        <v>17293.781105483286</v>
      </c>
      <c r="I81" s="177">
        <v>17458.672797161085</v>
      </c>
      <c r="J81" s="177">
        <v>16905.486442964651</v>
      </c>
      <c r="K81" s="177">
        <v>17983.053439739844</v>
      </c>
      <c r="L81" s="177">
        <v>18771.907447205194</v>
      </c>
      <c r="M81" s="177">
        <v>19304.732830450648</v>
      </c>
      <c r="N81" s="177">
        <v>18736.353530417517</v>
      </c>
      <c r="O81" s="177">
        <v>19211.269387744531</v>
      </c>
      <c r="P81" s="177">
        <v>19681.186106780275</v>
      </c>
      <c r="Q81" s="177">
        <v>19596.372475199918</v>
      </c>
      <c r="R81" s="177">
        <v>18765.918514481829</v>
      </c>
      <c r="S81" s="177">
        <v>19496.275989908245</v>
      </c>
      <c r="T81" s="177">
        <v>19496.275989908245</v>
      </c>
      <c r="U81" s="177">
        <v>19496.275989908245</v>
      </c>
      <c r="V81" s="177">
        <v>19496.275989908245</v>
      </c>
      <c r="W81" s="177">
        <v>19496.275989908245</v>
      </c>
      <c r="X81" s="177">
        <v>19496.275989908245</v>
      </c>
    </row>
    <row r="82" spans="1:24">
      <c r="A82" s="174" t="s">
        <v>99</v>
      </c>
      <c r="B82" s="174" t="s">
        <v>89</v>
      </c>
      <c r="C82" s="174" t="s">
        <v>90</v>
      </c>
      <c r="D82" s="174" t="s">
        <v>91</v>
      </c>
      <c r="E82" s="174" t="s">
        <v>37</v>
      </c>
      <c r="F82" s="179" t="s">
        <v>194</v>
      </c>
      <c r="G82" s="179" t="s">
        <v>194</v>
      </c>
      <c r="H82" s="179" t="s">
        <v>194</v>
      </c>
      <c r="I82" s="179" t="s">
        <v>194</v>
      </c>
      <c r="J82" s="179" t="s">
        <v>194</v>
      </c>
      <c r="K82" s="179" t="s">
        <v>194</v>
      </c>
      <c r="L82" s="179" t="s">
        <v>194</v>
      </c>
      <c r="M82" s="179" t="s">
        <v>194</v>
      </c>
      <c r="N82" s="179" t="s">
        <v>194</v>
      </c>
      <c r="O82" s="179" t="s">
        <v>194</v>
      </c>
      <c r="P82" s="179" t="s">
        <v>194</v>
      </c>
      <c r="Q82" s="179" t="s">
        <v>194</v>
      </c>
      <c r="R82" s="179" t="s">
        <v>194</v>
      </c>
      <c r="S82" s="179" t="s">
        <v>194</v>
      </c>
      <c r="T82" s="179" t="s">
        <v>194</v>
      </c>
      <c r="U82" s="179" t="s">
        <v>194</v>
      </c>
      <c r="V82" s="179" t="s">
        <v>194</v>
      </c>
      <c r="W82" s="179" t="s">
        <v>194</v>
      </c>
      <c r="X82" s="179" t="s">
        <v>194</v>
      </c>
    </row>
    <row r="83" spans="1:24">
      <c r="A83" s="174" t="s">
        <v>99</v>
      </c>
      <c r="B83" s="174" t="s">
        <v>92</v>
      </c>
      <c r="C83" s="174" t="s">
        <v>93</v>
      </c>
      <c r="D83" s="174" t="s">
        <v>91</v>
      </c>
      <c r="E83" s="174" t="s">
        <v>37</v>
      </c>
      <c r="F83" s="179" t="s">
        <v>193</v>
      </c>
      <c r="G83" s="179" t="s">
        <v>193</v>
      </c>
      <c r="H83" s="179" t="s">
        <v>193</v>
      </c>
      <c r="I83" s="179" t="s">
        <v>193</v>
      </c>
      <c r="J83" s="179" t="s">
        <v>193</v>
      </c>
      <c r="K83" s="179" t="s">
        <v>193</v>
      </c>
      <c r="L83" s="179" t="s">
        <v>193</v>
      </c>
      <c r="M83" s="179" t="s">
        <v>193</v>
      </c>
      <c r="N83" s="179" t="s">
        <v>193</v>
      </c>
      <c r="O83" s="179" t="s">
        <v>193</v>
      </c>
      <c r="P83" s="179" t="s">
        <v>193</v>
      </c>
      <c r="Q83" s="179" t="s">
        <v>193</v>
      </c>
      <c r="R83" s="179" t="s">
        <v>193</v>
      </c>
      <c r="S83" s="179" t="s">
        <v>193</v>
      </c>
      <c r="T83" s="179" t="s">
        <v>193</v>
      </c>
      <c r="U83" s="179" t="s">
        <v>193</v>
      </c>
      <c r="V83" s="179" t="s">
        <v>193</v>
      </c>
      <c r="W83" s="179" t="s">
        <v>193</v>
      </c>
      <c r="X83" s="179" t="s">
        <v>193</v>
      </c>
    </row>
    <row r="84" spans="1:24">
      <c r="A84" s="174" t="s">
        <v>99</v>
      </c>
      <c r="B84" s="174" t="s">
        <v>94</v>
      </c>
      <c r="C84" s="174" t="s">
        <v>95</v>
      </c>
      <c r="D84" s="174" t="s">
        <v>91</v>
      </c>
      <c r="E84" s="174" t="s">
        <v>37</v>
      </c>
      <c r="F84" s="180">
        <v>0</v>
      </c>
      <c r="G84" s="180">
        <v>0</v>
      </c>
      <c r="H84" s="180">
        <v>0</v>
      </c>
      <c r="I84" s="180">
        <v>0</v>
      </c>
      <c r="J84" s="180">
        <v>0</v>
      </c>
      <c r="K84" s="180">
        <v>0</v>
      </c>
      <c r="L84" s="180">
        <v>0</v>
      </c>
      <c r="M84" s="180">
        <v>0</v>
      </c>
      <c r="N84" s="180">
        <v>0</v>
      </c>
      <c r="O84" s="180">
        <v>0</v>
      </c>
      <c r="P84" s="180">
        <v>0</v>
      </c>
      <c r="Q84" s="180">
        <v>0</v>
      </c>
      <c r="R84" s="180">
        <v>0</v>
      </c>
      <c r="S84" s="180">
        <v>0</v>
      </c>
      <c r="T84" s="180">
        <v>0</v>
      </c>
      <c r="U84" s="180">
        <v>0</v>
      </c>
      <c r="V84" s="180">
        <v>0</v>
      </c>
      <c r="W84" s="180">
        <v>0</v>
      </c>
      <c r="X84" s="180">
        <v>0</v>
      </c>
    </row>
    <row r="85" spans="1:24">
      <c r="A85" s="174" t="s">
        <v>99</v>
      </c>
      <c r="B85" s="174" t="s">
        <v>96</v>
      </c>
      <c r="C85" s="174" t="s">
        <v>97</v>
      </c>
      <c r="D85" s="174" t="s">
        <v>36</v>
      </c>
      <c r="E85" s="174" t="s">
        <v>37</v>
      </c>
      <c r="F85" s="180">
        <v>0</v>
      </c>
      <c r="G85" s="180">
        <v>0</v>
      </c>
      <c r="H85" s="180">
        <v>0</v>
      </c>
      <c r="I85" s="180">
        <v>0</v>
      </c>
      <c r="J85" s="180">
        <v>0</v>
      </c>
      <c r="K85" s="180">
        <v>0</v>
      </c>
      <c r="L85" s="180">
        <v>0</v>
      </c>
      <c r="M85" s="180">
        <v>0</v>
      </c>
      <c r="N85" s="180">
        <v>0</v>
      </c>
      <c r="O85" s="180">
        <v>0</v>
      </c>
      <c r="P85" s="180">
        <v>0</v>
      </c>
      <c r="Q85" s="180">
        <v>0</v>
      </c>
      <c r="R85" s="180">
        <v>0</v>
      </c>
      <c r="S85" s="180">
        <v>0</v>
      </c>
      <c r="T85" s="180">
        <v>0</v>
      </c>
      <c r="U85" s="180">
        <v>0</v>
      </c>
      <c r="V85" s="180">
        <v>0</v>
      </c>
      <c r="W85" s="180">
        <v>0</v>
      </c>
      <c r="X85" s="180">
        <v>0</v>
      </c>
    </row>
    <row r="86" spans="1:24">
      <c r="A86" s="174" t="s">
        <v>100</v>
      </c>
      <c r="B86" s="174" t="s">
        <v>34</v>
      </c>
      <c r="C86" s="174" t="s">
        <v>35</v>
      </c>
      <c r="D86" s="174" t="s">
        <v>36</v>
      </c>
      <c r="E86" s="174" t="s">
        <v>37</v>
      </c>
      <c r="F86" s="177">
        <v>1392.88704435964</v>
      </c>
      <c r="G86" s="177">
        <v>1404.4586078058601</v>
      </c>
      <c r="H86" s="177">
        <v>1410.7285963761799</v>
      </c>
      <c r="I86" s="177">
        <v>1422.28836543638</v>
      </c>
      <c r="J86" s="177">
        <v>1438.9800943817199</v>
      </c>
      <c r="K86" s="177">
        <v>1456.57646726609</v>
      </c>
      <c r="L86" s="177">
        <v>1462.57676045222</v>
      </c>
      <c r="M86" s="177">
        <v>1464.8666746859899</v>
      </c>
      <c r="N86" s="177">
        <v>1463.44208734841</v>
      </c>
      <c r="O86" s="177">
        <v>1462.6444287874201</v>
      </c>
      <c r="P86" s="177">
        <v>1467.5387177915079</v>
      </c>
      <c r="Q86" s="177">
        <v>1472.6467869028615</v>
      </c>
      <c r="R86" s="177">
        <v>1483.8890278363399</v>
      </c>
      <c r="S86" s="177">
        <v>1493.0467410869558</v>
      </c>
      <c r="T86" s="177">
        <v>1508.3751520952376</v>
      </c>
      <c r="U86" s="177">
        <v>1514.7385157987285</v>
      </c>
      <c r="V86" s="177">
        <v>1521.5419487451732</v>
      </c>
      <c r="W86" s="177">
        <v>1527.9720445433693</v>
      </c>
      <c r="X86" s="177">
        <v>1534.322607551883</v>
      </c>
    </row>
    <row r="87" spans="1:24">
      <c r="A87" s="174" t="s">
        <v>100</v>
      </c>
      <c r="B87" s="174" t="s">
        <v>38</v>
      </c>
      <c r="C87" s="174" t="s">
        <v>39</v>
      </c>
      <c r="D87" s="174" t="s">
        <v>40</v>
      </c>
      <c r="E87" s="174" t="s">
        <v>37</v>
      </c>
      <c r="F87" s="177">
        <v>7452.24</v>
      </c>
      <c r="G87" s="177">
        <v>7449.7800000000007</v>
      </c>
      <c r="H87" s="177">
        <v>7417.4240863026616</v>
      </c>
      <c r="I87" s="177">
        <v>7409.5060646175352</v>
      </c>
      <c r="J87" s="177">
        <v>7407.6759079405756</v>
      </c>
      <c r="K87" s="177">
        <v>7668.0740767107854</v>
      </c>
      <c r="L87" s="177">
        <v>7470.3013020094095</v>
      </c>
      <c r="M87" s="177">
        <v>7392</v>
      </c>
      <c r="N87" s="177">
        <v>7543</v>
      </c>
      <c r="O87" s="177">
        <v>7549</v>
      </c>
      <c r="P87" s="177">
        <v>7411.3717987752352</v>
      </c>
      <c r="Q87" s="177">
        <v>7217</v>
      </c>
      <c r="R87" s="177">
        <v>7248</v>
      </c>
      <c r="S87" s="177">
        <v>7021.25</v>
      </c>
      <c r="T87" s="177">
        <v>7063.77</v>
      </c>
      <c r="U87" s="177">
        <v>6976.6200000000008</v>
      </c>
      <c r="V87" s="177">
        <v>6990.6</v>
      </c>
      <c r="W87" s="177">
        <v>7021.1299999999992</v>
      </c>
      <c r="X87" s="177">
        <v>6810.59</v>
      </c>
    </row>
    <row r="88" spans="1:24">
      <c r="A88" s="174" t="s">
        <v>100</v>
      </c>
      <c r="B88" s="174" t="s">
        <v>41</v>
      </c>
      <c r="C88" s="174" t="s">
        <v>42</v>
      </c>
      <c r="D88" s="174" t="s">
        <v>40</v>
      </c>
      <c r="E88" s="174" t="s">
        <v>37</v>
      </c>
      <c r="F88" s="177">
        <v>278857.02186400001</v>
      </c>
      <c r="G88" s="177">
        <v>285068.67696000001</v>
      </c>
      <c r="H88" s="177">
        <v>282099.00201356597</v>
      </c>
      <c r="I88" s="177">
        <v>285740.26520263503</v>
      </c>
      <c r="J88" s="177">
        <v>288944.13839263999</v>
      </c>
      <c r="K88" s="177">
        <v>292473.47070827603</v>
      </c>
      <c r="L88" s="177">
        <v>296193.98744535999</v>
      </c>
      <c r="M88" s="177">
        <v>297940.92778740497</v>
      </c>
      <c r="N88" s="177">
        <v>300315.32803904603</v>
      </c>
      <c r="O88" s="177">
        <v>300770.20850154199</v>
      </c>
      <c r="P88" s="177">
        <v>295908.16676915402</v>
      </c>
      <c r="Q88" s="177">
        <v>299376</v>
      </c>
      <c r="R88" s="177">
        <v>302050</v>
      </c>
      <c r="S88" s="177">
        <v>309020.89</v>
      </c>
      <c r="T88" s="177">
        <v>311628.25</v>
      </c>
      <c r="U88" s="177">
        <v>313861.86</v>
      </c>
      <c r="V88" s="177">
        <v>315875.25</v>
      </c>
      <c r="W88" s="177">
        <v>317650.39</v>
      </c>
      <c r="X88" s="177">
        <v>319424.07</v>
      </c>
    </row>
    <row r="89" spans="1:24">
      <c r="A89" s="174" t="s">
        <v>100</v>
      </c>
      <c r="B89" s="174" t="s">
        <v>43</v>
      </c>
      <c r="C89" s="174" t="s">
        <v>44</v>
      </c>
      <c r="D89" s="174" t="s">
        <v>36</v>
      </c>
      <c r="E89" s="174" t="s">
        <v>37</v>
      </c>
      <c r="F89" s="177">
        <v>2925.1014951424299</v>
      </c>
      <c r="G89" s="177">
        <v>2959.2287621416999</v>
      </c>
      <c r="H89" s="177">
        <v>2983.11566998547</v>
      </c>
      <c r="I89" s="177">
        <v>3016.29718815665</v>
      </c>
      <c r="J89" s="177">
        <v>3055.6495952425898</v>
      </c>
      <c r="K89" s="177">
        <v>3094.4790816358</v>
      </c>
      <c r="L89" s="177">
        <v>3107.3393201282802</v>
      </c>
      <c r="M89" s="177">
        <v>3116.3471371427599</v>
      </c>
      <c r="N89" s="177">
        <v>3119.4817573631699</v>
      </c>
      <c r="O89" s="177">
        <v>3122.26125233526</v>
      </c>
      <c r="P89" s="177">
        <v>3132.7089377839116</v>
      </c>
      <c r="Q89" s="177">
        <v>3143.6129729319837</v>
      </c>
      <c r="R89" s="177">
        <v>3167.6114325474327</v>
      </c>
      <c r="S89" s="177">
        <v>3187.1601162053603</v>
      </c>
      <c r="T89" s="177">
        <v>3219.8811951012776</v>
      </c>
      <c r="U89" s="177">
        <v>3233.464868299553</v>
      </c>
      <c r="V89" s="177">
        <v>3247.9879435278608</v>
      </c>
      <c r="W89" s="177">
        <v>3261.7140676386639</v>
      </c>
      <c r="X89" s="177">
        <v>3275.270415594287</v>
      </c>
    </row>
    <row r="90" spans="1:24">
      <c r="A90" s="174" t="s">
        <v>100</v>
      </c>
      <c r="B90" s="174" t="s">
        <v>45</v>
      </c>
      <c r="C90" s="174" t="s">
        <v>46</v>
      </c>
      <c r="D90" s="174" t="s">
        <v>40</v>
      </c>
      <c r="E90" s="174" t="s">
        <v>37</v>
      </c>
      <c r="F90" s="177">
        <v>31011.593455999999</v>
      </c>
      <c r="G90" s="177">
        <v>31779.983976</v>
      </c>
      <c r="H90" s="177">
        <v>37405.344220241102</v>
      </c>
      <c r="I90" s="177">
        <v>39906.519566347299</v>
      </c>
      <c r="J90" s="177">
        <v>40619.465815222502</v>
      </c>
      <c r="K90" s="177">
        <v>40718.861032349101</v>
      </c>
      <c r="L90" s="177">
        <v>44062.836052680403</v>
      </c>
      <c r="M90" s="177">
        <v>44363.989414478303</v>
      </c>
      <c r="N90" s="177">
        <v>46465.538808839803</v>
      </c>
      <c r="O90" s="177">
        <v>46532.4</v>
      </c>
      <c r="P90" s="177">
        <v>46539.402877289998</v>
      </c>
      <c r="Q90" s="177">
        <v>47151</v>
      </c>
      <c r="R90" s="177">
        <v>47348</v>
      </c>
      <c r="S90" s="177">
        <v>51486.93</v>
      </c>
      <c r="T90" s="177">
        <v>52165.07</v>
      </c>
      <c r="U90" s="177">
        <v>52720.18</v>
      </c>
      <c r="V90" s="177">
        <v>53190.58</v>
      </c>
      <c r="W90" s="177">
        <v>54001.16</v>
      </c>
      <c r="X90" s="177">
        <v>54851.770000000004</v>
      </c>
    </row>
    <row r="91" spans="1:24">
      <c r="A91" s="174" t="s">
        <v>100</v>
      </c>
      <c r="B91" s="174" t="s">
        <v>47</v>
      </c>
      <c r="C91" s="174" t="s">
        <v>48</v>
      </c>
      <c r="D91" s="174" t="s">
        <v>49</v>
      </c>
      <c r="E91" s="174" t="s">
        <v>37</v>
      </c>
      <c r="F91" s="178">
        <v>2.6724232906835299</v>
      </c>
      <c r="G91" s="178">
        <v>2.6133281563745188</v>
      </c>
      <c r="H91" s="178">
        <v>2.6293691340127325</v>
      </c>
      <c r="I91" s="178">
        <v>2.5930913374644713</v>
      </c>
      <c r="J91" s="178">
        <v>2.5637052023787534</v>
      </c>
      <c r="K91" s="178">
        <v>2.6218015802052723</v>
      </c>
      <c r="L91" s="178">
        <v>2.5220975504735672</v>
      </c>
      <c r="M91" s="178">
        <v>2.481028724349863</v>
      </c>
      <c r="N91" s="178">
        <v>2.5116933089140505</v>
      </c>
      <c r="O91" s="178">
        <v>2.5098895391301022</v>
      </c>
      <c r="P91" s="178">
        <v>2.5046188754084127</v>
      </c>
      <c r="Q91" s="178">
        <v>2.4106808829031054</v>
      </c>
      <c r="R91" s="178">
        <v>2.3996027147823207</v>
      </c>
      <c r="S91" s="178">
        <v>2.2720955855120342</v>
      </c>
      <c r="T91" s="178">
        <v>2.2667296690848793</v>
      </c>
      <c r="U91" s="178">
        <v>2.2228314074223614</v>
      </c>
      <c r="V91" s="178">
        <v>2.2130888697357585</v>
      </c>
      <c r="W91" s="178">
        <v>2.21033256090131</v>
      </c>
      <c r="X91" s="178">
        <v>2.1321467727839045</v>
      </c>
    </row>
    <row r="92" spans="1:24">
      <c r="A92" s="174" t="s">
        <v>100</v>
      </c>
      <c r="B92" s="174" t="s">
        <v>50</v>
      </c>
      <c r="C92" s="174" t="s">
        <v>51</v>
      </c>
      <c r="D92" s="174" t="s">
        <v>49</v>
      </c>
      <c r="E92" s="174" t="s">
        <v>37</v>
      </c>
      <c r="F92" s="178">
        <v>11.120965593301255</v>
      </c>
      <c r="G92" s="178">
        <v>11.148185172395937</v>
      </c>
      <c r="H92" s="178">
        <v>13.259651382404503</v>
      </c>
      <c r="I92" s="178">
        <v>13.966011943765528</v>
      </c>
      <c r="J92" s="178">
        <v>14.057895772235941</v>
      </c>
      <c r="K92" s="178">
        <v>13.922240856150545</v>
      </c>
      <c r="L92" s="178">
        <v>14.876343855834968</v>
      </c>
      <c r="M92" s="178">
        <v>14.890196437239437</v>
      </c>
      <c r="N92" s="178">
        <v>15.47225015527629</v>
      </c>
      <c r="O92" s="178">
        <v>15.471080141822437</v>
      </c>
      <c r="P92" s="178">
        <v>15.727650705090761</v>
      </c>
      <c r="Q92" s="178">
        <v>15.749759499759501</v>
      </c>
      <c r="R92" s="178">
        <v>15.675550405561994</v>
      </c>
      <c r="S92" s="178">
        <v>16.661310502341767</v>
      </c>
      <c r="T92" s="178">
        <v>16.739518962096664</v>
      </c>
      <c r="U92" s="178">
        <v>16.797255964773804</v>
      </c>
      <c r="V92" s="178">
        <v>16.839109743482595</v>
      </c>
      <c r="W92" s="178">
        <v>17.000186903595491</v>
      </c>
      <c r="X92" s="178">
        <v>17.172084120022639</v>
      </c>
    </row>
    <row r="93" spans="1:24">
      <c r="A93" s="174" t="s">
        <v>100</v>
      </c>
      <c r="B93" s="174" t="s">
        <v>52</v>
      </c>
      <c r="C93" s="174" t="s">
        <v>53</v>
      </c>
      <c r="D93" s="174" t="s">
        <v>36</v>
      </c>
      <c r="E93" s="174" t="s">
        <v>37</v>
      </c>
      <c r="F93" s="177">
        <v>48.639016376076817</v>
      </c>
      <c r="G93" s="177">
        <v>48.934033238244162</v>
      </c>
      <c r="H93" s="177">
        <v>49.088902101632598</v>
      </c>
      <c r="I93" s="177">
        <v>49.153800678461259</v>
      </c>
      <c r="J93" s="177">
        <v>49.433935499555034</v>
      </c>
      <c r="K93" s="177">
        <v>49.76720247451955</v>
      </c>
      <c r="L93" s="177">
        <v>49.915960648440858</v>
      </c>
      <c r="M93" s="177">
        <v>50.141187753968858</v>
      </c>
      <c r="N93" s="177">
        <v>50.36739990425076</v>
      </c>
      <c r="O93" s="177">
        <v>50.450081586544499</v>
      </c>
      <c r="P93" s="177">
        <v>50.618897243107767</v>
      </c>
      <c r="Q93" s="177">
        <v>50.795086683511371</v>
      </c>
      <c r="R93" s="177">
        <v>51.182858284829251</v>
      </c>
      <c r="S93" s="177">
        <v>51.561666043147518</v>
      </c>
      <c r="T93" s="177">
        <v>52.11423733877794</v>
      </c>
      <c r="U93" s="177">
        <v>52.359923436412451</v>
      </c>
      <c r="V93" s="177">
        <v>52.61965504405012</v>
      </c>
      <c r="W93" s="177">
        <v>52.87053693104388</v>
      </c>
      <c r="X93" s="177">
        <v>53.11094070794271</v>
      </c>
    </row>
    <row r="94" spans="1:24">
      <c r="A94" s="174" t="s">
        <v>100</v>
      </c>
      <c r="B94" s="174" t="s">
        <v>54</v>
      </c>
      <c r="C94" s="174" t="s">
        <v>55</v>
      </c>
      <c r="D94" s="174" t="s">
        <v>36</v>
      </c>
      <c r="E94" s="174" t="s">
        <v>37</v>
      </c>
      <c r="F94" s="177">
        <v>1892916.70205859</v>
      </c>
      <c r="G94" s="177">
        <v>1915212</v>
      </c>
      <c r="H94" s="177">
        <v>1927812</v>
      </c>
      <c r="I94" s="177">
        <v>1937283.99999999</v>
      </c>
      <c r="J94" s="177">
        <v>1948051.5</v>
      </c>
      <c r="K94" s="177">
        <v>1962918</v>
      </c>
      <c r="L94" s="177">
        <v>1973727</v>
      </c>
      <c r="M94" s="177">
        <v>1986644</v>
      </c>
      <c r="N94" s="177">
        <v>1998931</v>
      </c>
      <c r="O94" s="177">
        <v>2009679</v>
      </c>
      <c r="P94" s="177">
        <v>2019694</v>
      </c>
      <c r="Q94" s="177">
        <v>2030432</v>
      </c>
      <c r="R94" s="177">
        <v>2048900.9999999998</v>
      </c>
      <c r="S94" s="177">
        <v>2067364.9999999998</v>
      </c>
      <c r="T94" s="177">
        <v>2093011.9999999998</v>
      </c>
      <c r="U94" s="177">
        <v>2106335</v>
      </c>
      <c r="V94" s="177">
        <v>2120308.9999999995</v>
      </c>
      <c r="W94" s="177">
        <v>2133802</v>
      </c>
      <c r="X94" s="177">
        <v>2147116</v>
      </c>
    </row>
    <row r="95" spans="1:24">
      <c r="A95" s="174" t="s">
        <v>100</v>
      </c>
      <c r="B95" s="174" t="s">
        <v>56</v>
      </c>
      <c r="C95" s="174" t="s">
        <v>57</v>
      </c>
      <c r="D95" s="174" t="s">
        <v>36</v>
      </c>
      <c r="E95" s="174" t="s">
        <v>37</v>
      </c>
      <c r="F95" s="177">
        <v>3.0252846651109033</v>
      </c>
      <c r="G95" s="177">
        <v>3.0134151280128543</v>
      </c>
      <c r="H95" s="177">
        <v>3.0277157811511306</v>
      </c>
      <c r="I95" s="177">
        <v>3.0183164309981301</v>
      </c>
      <c r="J95" s="177">
        <v>3.0273371571721595</v>
      </c>
      <c r="K95" s="177">
        <v>3.1645200547639574</v>
      </c>
      <c r="L95" s="177">
        <v>3.2914949040236716</v>
      </c>
      <c r="M95" s="177">
        <v>3.4002422957522525</v>
      </c>
      <c r="N95" s="177">
        <v>3.3095472068939453</v>
      </c>
      <c r="O95" s="177">
        <v>3.3134429521777333</v>
      </c>
      <c r="P95" s="177">
        <v>3.4267507368421057</v>
      </c>
      <c r="Q95" s="177">
        <v>3.4686413328997072</v>
      </c>
      <c r="R95" s="177">
        <v>3.4458794434313407</v>
      </c>
      <c r="S95" s="177">
        <v>3.4726524504302283</v>
      </c>
      <c r="T95" s="177">
        <v>3.4989044370300282</v>
      </c>
      <c r="U95" s="177">
        <v>3.5251566073381726</v>
      </c>
      <c r="V95" s="177">
        <v>3.5512346444968359</v>
      </c>
      <c r="W95" s="177">
        <v>3.5774920092172748</v>
      </c>
      <c r="X95" s="177">
        <v>3.6033096692804314</v>
      </c>
    </row>
    <row r="96" spans="1:24">
      <c r="A96" s="174" t="s">
        <v>100</v>
      </c>
      <c r="B96" s="174" t="s">
        <v>58</v>
      </c>
      <c r="C96" s="174" t="s">
        <v>59</v>
      </c>
      <c r="D96" s="174" t="s">
        <v>60</v>
      </c>
      <c r="E96" s="174" t="s">
        <v>37</v>
      </c>
      <c r="F96" s="177">
        <v>117737</v>
      </c>
      <c r="G96" s="177">
        <v>117941</v>
      </c>
      <c r="H96" s="177">
        <v>118904</v>
      </c>
      <c r="I96" s="177">
        <v>118960</v>
      </c>
      <c r="J96" s="177">
        <v>119298.79</v>
      </c>
      <c r="K96" s="177">
        <v>124815</v>
      </c>
      <c r="L96" s="177">
        <v>130149</v>
      </c>
      <c r="M96" s="177">
        <v>134721</v>
      </c>
      <c r="N96" s="177">
        <v>131346</v>
      </c>
      <c r="O96" s="177">
        <v>131991</v>
      </c>
      <c r="P96" s="177">
        <v>136727.35440000001</v>
      </c>
      <c r="Q96" s="177">
        <v>138652</v>
      </c>
      <c r="R96" s="177">
        <v>137942</v>
      </c>
      <c r="S96" s="177">
        <v>139236</v>
      </c>
      <c r="T96" s="177">
        <v>140523</v>
      </c>
      <c r="U96" s="177">
        <v>141810</v>
      </c>
      <c r="V96" s="177">
        <v>143097</v>
      </c>
      <c r="W96" s="177">
        <v>144384</v>
      </c>
      <c r="X96" s="177">
        <v>145671</v>
      </c>
    </row>
    <row r="97" spans="1:24">
      <c r="A97" s="174" t="s">
        <v>100</v>
      </c>
      <c r="B97" s="174" t="s">
        <v>61</v>
      </c>
      <c r="C97" s="174" t="s">
        <v>62</v>
      </c>
      <c r="D97" s="174" t="s">
        <v>63</v>
      </c>
      <c r="E97" s="174" t="s">
        <v>37</v>
      </c>
      <c r="F97" s="177">
        <v>57.536140319872743</v>
      </c>
      <c r="G97" s="177">
        <v>55.449645383951683</v>
      </c>
      <c r="H97" s="177">
        <v>55.412426048005408</v>
      </c>
      <c r="I97" s="177">
        <v>46.096362079050721</v>
      </c>
      <c r="J97" s="177">
        <v>42.515092762063226</v>
      </c>
      <c r="K97" s="177">
        <v>49.725999589659409</v>
      </c>
      <c r="L97" s="177">
        <v>47.996285383016158</v>
      </c>
      <c r="M97" s="177">
        <v>58.92127466332601</v>
      </c>
      <c r="N97" s="177">
        <v>54.142501347293873</v>
      </c>
      <c r="O97" s="177">
        <v>48.646801344229729</v>
      </c>
      <c r="P97" s="177">
        <v>55.828320686606737</v>
      </c>
      <c r="Q97" s="177">
        <v>60.046999999999997</v>
      </c>
      <c r="R97" s="177">
        <v>64.069147523100611</v>
      </c>
      <c r="S97" s="177">
        <v>44.414999999999999</v>
      </c>
      <c r="T97" s="177">
        <v>55.499037566372614</v>
      </c>
      <c r="U97" s="177">
        <v>51.210900674679827</v>
      </c>
      <c r="V97" s="177">
        <v>47.243487437604045</v>
      </c>
      <c r="W97" s="177">
        <v>40.008968973056149</v>
      </c>
      <c r="X97" s="177">
        <v>40.231243912195843</v>
      </c>
    </row>
    <row r="98" spans="1:24">
      <c r="A98" s="174" t="s">
        <v>100</v>
      </c>
      <c r="B98" s="174" t="s">
        <v>64</v>
      </c>
      <c r="C98" s="174" t="s">
        <v>65</v>
      </c>
      <c r="D98" s="174" t="s">
        <v>63</v>
      </c>
      <c r="E98" s="174" t="s">
        <v>37</v>
      </c>
      <c r="F98" s="177">
        <v>0.56665196253457106</v>
      </c>
      <c r="G98" s="177">
        <v>0.55549078233990523</v>
      </c>
      <c r="H98" s="177">
        <v>0.49337938998508984</v>
      </c>
      <c r="I98" s="177">
        <v>0.39869537683622552</v>
      </c>
      <c r="J98" s="177">
        <v>0.34959907214037567</v>
      </c>
      <c r="K98" s="177">
        <v>0.41695105348487277</v>
      </c>
      <c r="L98" s="177">
        <v>0.40333012926904332</v>
      </c>
      <c r="M98" s="177">
        <v>0.50446296800792823</v>
      </c>
      <c r="N98" s="177">
        <v>0.46594235238635079</v>
      </c>
      <c r="O98" s="177">
        <v>0.43318612060756662</v>
      </c>
      <c r="P98" s="177">
        <v>0.47881850008380333</v>
      </c>
      <c r="Q98" s="177">
        <v>0.53902154398563729</v>
      </c>
      <c r="R98" s="177">
        <v>0.55575056691931635</v>
      </c>
      <c r="S98" s="177">
        <v>0.39169844265943288</v>
      </c>
      <c r="T98" s="177">
        <v>0.48550775863965645</v>
      </c>
      <c r="U98" s="177">
        <v>0.44468741179587873</v>
      </c>
      <c r="V98" s="177">
        <v>0.40679781294865125</v>
      </c>
      <c r="W98" s="177">
        <v>0.34236742863724606</v>
      </c>
      <c r="X98" s="177">
        <v>0.33651923818272161</v>
      </c>
    </row>
    <row r="99" spans="1:24">
      <c r="A99" s="174" t="s">
        <v>100</v>
      </c>
      <c r="B99" s="174" t="s">
        <v>66</v>
      </c>
      <c r="C99" s="174" t="s">
        <v>67</v>
      </c>
      <c r="D99" s="174" t="s">
        <v>63</v>
      </c>
      <c r="E99" s="174" t="s">
        <v>37</v>
      </c>
      <c r="F99" s="177">
        <v>137.00446649425331</v>
      </c>
      <c r="G99" s="177">
        <v>150.71432294911332</v>
      </c>
      <c r="H99" s="177">
        <v>222.30069763009911</v>
      </c>
      <c r="I99" s="177">
        <v>149.66994891467471</v>
      </c>
      <c r="J99" s="177">
        <v>118.72791146172392</v>
      </c>
      <c r="K99" s="177">
        <v>157.19923710272002</v>
      </c>
      <c r="L99" s="177">
        <v>171.92083979131104</v>
      </c>
      <c r="M99" s="177">
        <v>146.272807973792</v>
      </c>
      <c r="N99" s="177">
        <v>172.06035845987054</v>
      </c>
      <c r="O99" s="177">
        <v>185.07504047964557</v>
      </c>
      <c r="P99" s="177">
        <v>197.83838220126711</v>
      </c>
      <c r="Q99" s="177">
        <v>235.072</v>
      </c>
      <c r="R99" s="177">
        <v>255.5953763475359</v>
      </c>
      <c r="S99" s="177">
        <v>206.32300000000001</v>
      </c>
      <c r="T99" s="177">
        <v>216.55143426104465</v>
      </c>
      <c r="U99" s="177">
        <v>209.74173978697749</v>
      </c>
      <c r="V99" s="177">
        <v>211.78284170993629</v>
      </c>
      <c r="W99" s="177">
        <v>200.66951083166197</v>
      </c>
      <c r="X99" s="177">
        <v>197.22925492915425</v>
      </c>
    </row>
    <row r="100" spans="1:24">
      <c r="A100" s="174" t="s">
        <v>100</v>
      </c>
      <c r="B100" s="174" t="s">
        <v>68</v>
      </c>
      <c r="C100" s="174" t="s">
        <v>69</v>
      </c>
      <c r="D100" s="174" t="s">
        <v>63</v>
      </c>
      <c r="E100" s="174" t="s">
        <v>37</v>
      </c>
      <c r="F100" s="177">
        <v>132.39574710612348</v>
      </c>
      <c r="G100" s="177">
        <v>123.11258283002591</v>
      </c>
      <c r="H100" s="177">
        <v>148.7169434584178</v>
      </c>
      <c r="I100" s="177">
        <v>136.54694702097436</v>
      </c>
      <c r="J100" s="177">
        <v>146.47936397670549</v>
      </c>
      <c r="K100" s="177">
        <v>153.47360196963476</v>
      </c>
      <c r="L100" s="177">
        <v>172.93208140092753</v>
      </c>
      <c r="M100" s="177">
        <v>170.48650250548073</v>
      </c>
      <c r="N100" s="177">
        <v>204.5536211409655</v>
      </c>
      <c r="O100" s="177">
        <v>135.19340563659969</v>
      </c>
      <c r="P100" s="177">
        <v>242.0093796964785</v>
      </c>
      <c r="Q100" s="177">
        <v>266.98500000000001</v>
      </c>
      <c r="R100" s="177">
        <v>262.08348723049284</v>
      </c>
      <c r="S100" s="177">
        <v>201.589</v>
      </c>
      <c r="T100" s="177">
        <v>165.86495796358915</v>
      </c>
      <c r="U100" s="177">
        <v>181.58064806584241</v>
      </c>
      <c r="V100" s="177">
        <v>188.3068466294099</v>
      </c>
      <c r="W100" s="177">
        <v>165.59408899901084</v>
      </c>
      <c r="X100" s="177">
        <v>157.53704619260421</v>
      </c>
    </row>
    <row r="101" spans="1:24">
      <c r="A101" s="174" t="s">
        <v>100</v>
      </c>
      <c r="B101" s="174" t="s">
        <v>70</v>
      </c>
      <c r="C101" s="174" t="s">
        <v>71</v>
      </c>
      <c r="D101" s="174" t="s">
        <v>63</v>
      </c>
      <c r="E101" s="174" t="s">
        <v>37</v>
      </c>
      <c r="F101" s="177">
        <v>269.40021360037679</v>
      </c>
      <c r="G101" s="177">
        <v>273.82690577913922</v>
      </c>
      <c r="H101" s="177">
        <v>371.01764108851694</v>
      </c>
      <c r="I101" s="177">
        <v>286.21689593564906</v>
      </c>
      <c r="J101" s="177">
        <v>265.20727543842941</v>
      </c>
      <c r="K101" s="177">
        <v>310.6728390723548</v>
      </c>
      <c r="L101" s="177">
        <v>344.85292119223857</v>
      </c>
      <c r="M101" s="177">
        <v>316.7593104792727</v>
      </c>
      <c r="N101" s="177">
        <v>376.61397960083605</v>
      </c>
      <c r="O101" s="177">
        <v>320.26844611624529</v>
      </c>
      <c r="P101" s="177">
        <v>439.84776189774561</v>
      </c>
      <c r="Q101" s="177">
        <v>502.05700000000002</v>
      </c>
      <c r="R101" s="177">
        <v>517.67886357802877</v>
      </c>
      <c r="S101" s="177">
        <v>407.91200000000003</v>
      </c>
      <c r="T101" s="177">
        <v>382.4163922246338</v>
      </c>
      <c r="U101" s="177">
        <v>391.32238785281993</v>
      </c>
      <c r="V101" s="177">
        <v>400.0896883393462</v>
      </c>
      <c r="W101" s="177">
        <v>366.26359983067277</v>
      </c>
      <c r="X101" s="177">
        <v>354.76630112175849</v>
      </c>
    </row>
    <row r="102" spans="1:24">
      <c r="A102" s="174" t="s">
        <v>100</v>
      </c>
      <c r="B102" s="174" t="s">
        <v>72</v>
      </c>
      <c r="C102" s="174" t="s">
        <v>73</v>
      </c>
      <c r="D102" s="174" t="s">
        <v>74</v>
      </c>
      <c r="E102" s="174" t="s">
        <v>37</v>
      </c>
      <c r="F102" s="177">
        <v>38917.660000000003</v>
      </c>
      <c r="G102" s="177">
        <v>39138.6499999999</v>
      </c>
      <c r="H102" s="177">
        <v>39271.85</v>
      </c>
      <c r="I102" s="177">
        <v>39412.699999999997</v>
      </c>
      <c r="J102" s="177">
        <v>39407.17</v>
      </c>
      <c r="K102" s="177">
        <v>39442</v>
      </c>
      <c r="L102" s="177">
        <v>39541</v>
      </c>
      <c r="M102" s="177">
        <v>39621</v>
      </c>
      <c r="N102" s="177">
        <v>39687</v>
      </c>
      <c r="O102" s="177">
        <v>39835</v>
      </c>
      <c r="P102" s="177">
        <v>39900</v>
      </c>
      <c r="Q102" s="177">
        <v>39973</v>
      </c>
      <c r="R102" s="177">
        <v>40031</v>
      </c>
      <c r="S102" s="177">
        <v>40095</v>
      </c>
      <c r="T102" s="177">
        <v>40162</v>
      </c>
      <c r="U102" s="177">
        <v>40228</v>
      </c>
      <c r="V102" s="177">
        <v>40295</v>
      </c>
      <c r="W102" s="177">
        <v>40359</v>
      </c>
      <c r="X102" s="177">
        <v>40427</v>
      </c>
    </row>
    <row r="103" spans="1:24">
      <c r="A103" s="174" t="s">
        <v>100</v>
      </c>
      <c r="B103" s="174" t="s">
        <v>75</v>
      </c>
      <c r="C103" s="174" t="s">
        <v>76</v>
      </c>
      <c r="D103" s="174" t="s">
        <v>77</v>
      </c>
      <c r="E103" s="174" t="s">
        <v>37</v>
      </c>
      <c r="F103" s="177">
        <v>101.53700000000001</v>
      </c>
      <c r="G103" s="177">
        <v>99.820999999999998</v>
      </c>
      <c r="H103" s="177">
        <v>112.312</v>
      </c>
      <c r="I103" s="177">
        <v>115.61799999999999</v>
      </c>
      <c r="J103" s="177">
        <v>121.611</v>
      </c>
      <c r="K103" s="177">
        <v>119.261</v>
      </c>
      <c r="L103" s="177">
        <v>119</v>
      </c>
      <c r="M103" s="177">
        <v>116.8</v>
      </c>
      <c r="N103" s="177">
        <v>116.2</v>
      </c>
      <c r="O103" s="177">
        <v>112.3</v>
      </c>
      <c r="P103" s="177">
        <v>116.5959976</v>
      </c>
      <c r="Q103" s="177">
        <v>111.4</v>
      </c>
      <c r="R103" s="177">
        <v>115.2839985</v>
      </c>
      <c r="S103" s="177">
        <v>113.3908005823173</v>
      </c>
      <c r="T103" s="177">
        <v>114.311329898981</v>
      </c>
      <c r="U103" s="177">
        <v>115.1615703891046</v>
      </c>
      <c r="V103" s="177">
        <v>116.135057598177</v>
      </c>
      <c r="W103" s="177">
        <v>116.85974081210711</v>
      </c>
      <c r="X103" s="177">
        <v>119.55109648248779</v>
      </c>
    </row>
    <row r="104" spans="1:24">
      <c r="A104" s="174" t="s">
        <v>100</v>
      </c>
      <c r="B104" s="174" t="s">
        <v>78</v>
      </c>
      <c r="C104" s="174" t="s">
        <v>79</v>
      </c>
      <c r="D104" s="174" t="s">
        <v>36</v>
      </c>
      <c r="E104" s="174" t="s">
        <v>37</v>
      </c>
      <c r="F104" s="177">
        <v>1.9493726247895858E-4</v>
      </c>
      <c r="G104" s="177">
        <v>1.9214583033105474E-4</v>
      </c>
      <c r="H104" s="177">
        <v>1.9088998304813955E-4</v>
      </c>
      <c r="I104" s="177">
        <v>1.8892428781737828E-4</v>
      </c>
      <c r="J104" s="177">
        <v>1.873667097610099E-4</v>
      </c>
      <c r="K104" s="177">
        <v>1.8594765548025948E-4</v>
      </c>
      <c r="L104" s="177">
        <v>1.8492932406558759E-4</v>
      </c>
      <c r="M104" s="177">
        <v>1.8372692842804248E-4</v>
      </c>
      <c r="N104" s="177">
        <v>1.8359813320219657E-4</v>
      </c>
      <c r="O104" s="177">
        <v>1.8261622876091155E-4</v>
      </c>
      <c r="P104" s="177">
        <v>1.8171069478841844E-4</v>
      </c>
      <c r="Q104" s="177">
        <v>1.7877968826338433E-4</v>
      </c>
      <c r="R104" s="177">
        <v>1.7716815014488257E-4</v>
      </c>
      <c r="S104" s="177">
        <v>1.726835851434072E-4</v>
      </c>
      <c r="T104" s="177">
        <v>1.7008980359405491E-4</v>
      </c>
      <c r="U104" s="177">
        <v>1.6901395077231304E-4</v>
      </c>
      <c r="V104" s="177">
        <v>1.6742842670573019E-4</v>
      </c>
      <c r="W104" s="177">
        <v>1.6636970065638705E-4</v>
      </c>
      <c r="X104" s="177">
        <v>1.625436166467019E-4</v>
      </c>
    </row>
    <row r="105" spans="1:24">
      <c r="A105" s="174" t="s">
        <v>100</v>
      </c>
      <c r="B105" s="174" t="s">
        <v>80</v>
      </c>
      <c r="C105" s="174" t="s">
        <v>81</v>
      </c>
      <c r="D105" s="174" t="s">
        <v>36</v>
      </c>
      <c r="E105" s="174" t="s">
        <v>37</v>
      </c>
      <c r="F105" s="177">
        <v>369</v>
      </c>
      <c r="G105" s="177">
        <v>368</v>
      </c>
      <c r="H105" s="177">
        <v>368</v>
      </c>
      <c r="I105" s="177">
        <v>366</v>
      </c>
      <c r="J105" s="177">
        <v>365</v>
      </c>
      <c r="K105" s="177">
        <v>365</v>
      </c>
      <c r="L105" s="177">
        <v>365</v>
      </c>
      <c r="M105" s="177">
        <v>365</v>
      </c>
      <c r="N105" s="177">
        <v>367</v>
      </c>
      <c r="O105" s="177">
        <v>367</v>
      </c>
      <c r="P105" s="177">
        <v>367</v>
      </c>
      <c r="Q105" s="177">
        <v>363</v>
      </c>
      <c r="R105" s="177">
        <v>363</v>
      </c>
      <c r="S105" s="177">
        <v>357</v>
      </c>
      <c r="T105" s="177">
        <v>356</v>
      </c>
      <c r="U105" s="177">
        <v>356</v>
      </c>
      <c r="V105" s="177">
        <v>355</v>
      </c>
      <c r="W105" s="177">
        <v>355</v>
      </c>
      <c r="X105" s="177">
        <v>349</v>
      </c>
    </row>
    <row r="106" spans="1:24">
      <c r="A106" s="174" t="s">
        <v>100</v>
      </c>
      <c r="B106" s="174" t="s">
        <v>82</v>
      </c>
      <c r="C106" s="174" t="s">
        <v>83</v>
      </c>
      <c r="D106" s="174" t="s">
        <v>36</v>
      </c>
      <c r="E106" s="174" t="s">
        <v>37</v>
      </c>
      <c r="F106" s="177">
        <v>4.18190629976758E-2</v>
      </c>
      <c r="G106" s="177">
        <v>8.5723277661074612E-2</v>
      </c>
      <c r="H106" s="177">
        <v>7.8017801695022121E-2</v>
      </c>
      <c r="I106" s="177">
        <v>6.4770496122696503E-2</v>
      </c>
      <c r="J106" s="177">
        <v>6.4693936811803437E-2</v>
      </c>
      <c r="K106" s="177">
        <v>4.7526690918874313E-2</v>
      </c>
      <c r="L106" s="177">
        <v>5.9789596947078257E-2</v>
      </c>
      <c r="M106" s="177">
        <v>5.3623539791896498E-2</v>
      </c>
      <c r="N106" s="177">
        <v>7.3706044485313829E-2</v>
      </c>
      <c r="O106" s="177">
        <v>6.2080227116366786E-2</v>
      </c>
      <c r="P106" s="177">
        <v>5.6115322218253827E-2</v>
      </c>
      <c r="Q106" s="177">
        <v>6.6132664982159056E-2</v>
      </c>
      <c r="R106" s="177">
        <v>8.570330884881211E-2</v>
      </c>
      <c r="S106" s="177">
        <v>6.1509360848904987E-2</v>
      </c>
      <c r="T106" s="177">
        <v>6.1379397497289066E-2</v>
      </c>
      <c r="U106" s="177">
        <v>6.1248462902603037E-2</v>
      </c>
      <c r="V106" s="177">
        <v>6.1118085738433255E-2</v>
      </c>
      <c r="W106" s="177">
        <v>6.0988262452600632E-2</v>
      </c>
      <c r="X106" s="177">
        <v>6.0861989645767715E-2</v>
      </c>
    </row>
    <row r="107" spans="1:24">
      <c r="A107" s="174" t="s">
        <v>100</v>
      </c>
      <c r="B107" s="174" t="s">
        <v>84</v>
      </c>
      <c r="C107" s="174" t="s">
        <v>85</v>
      </c>
      <c r="D107" s="174" t="s">
        <v>86</v>
      </c>
      <c r="E107" s="174" t="s">
        <v>37</v>
      </c>
      <c r="F107" s="177">
        <v>1627.5000752621277</v>
      </c>
      <c r="G107" s="177">
        <v>3355.0933612296094</v>
      </c>
      <c r="H107" s="177">
        <v>3063.9034054966542</v>
      </c>
      <c r="I107" s="177">
        <v>2552.7801325350001</v>
      </c>
      <c r="J107" s="177">
        <v>2549.404965911996</v>
      </c>
      <c r="K107" s="177">
        <v>1874.5477432222406</v>
      </c>
      <c r="L107" s="177">
        <v>2364.1404528844214</v>
      </c>
      <c r="M107" s="177">
        <v>2124.6182700947311</v>
      </c>
      <c r="N107" s="177">
        <v>2925.1717874886499</v>
      </c>
      <c r="O107" s="177">
        <v>2472.965847180471</v>
      </c>
      <c r="P107" s="177">
        <v>2239.0013565083277</v>
      </c>
      <c r="Q107" s="177">
        <v>2643.5210173318437</v>
      </c>
      <c r="R107" s="177">
        <v>3430.7891565267973</v>
      </c>
      <c r="S107" s="177">
        <v>2469.2317819184418</v>
      </c>
      <c r="T107" s="177">
        <v>2469.2317819184418</v>
      </c>
      <c r="U107" s="177">
        <v>2469.2317819184418</v>
      </c>
      <c r="V107" s="177">
        <v>2469.2317819184418</v>
      </c>
      <c r="W107" s="177">
        <v>2469.2317819184418</v>
      </c>
      <c r="X107" s="177">
        <v>2469.2317819184418</v>
      </c>
    </row>
    <row r="108" spans="1:24">
      <c r="A108" s="174" t="s">
        <v>100</v>
      </c>
      <c r="B108" s="174" t="s">
        <v>87</v>
      </c>
      <c r="C108" s="174" t="s">
        <v>88</v>
      </c>
      <c r="D108" s="174" t="s">
        <v>36</v>
      </c>
      <c r="E108" s="174" t="s">
        <v>37</v>
      </c>
      <c r="F108" s="177">
        <v>7323.819183541973</v>
      </c>
      <c r="G108" s="177">
        <v>7305.1282348698624</v>
      </c>
      <c r="H108" s="177">
        <v>7522.3069127645585</v>
      </c>
      <c r="I108" s="177">
        <v>7657.862273005695</v>
      </c>
      <c r="J108" s="177">
        <v>7714.1664140350586</v>
      </c>
      <c r="K108" s="177">
        <v>7757.8618939131738</v>
      </c>
      <c r="L108" s="177">
        <v>7790.0610780502284</v>
      </c>
      <c r="M108" s="177">
        <v>7904.4398691876222</v>
      </c>
      <c r="N108" s="177">
        <v>7976.6879609922917</v>
      </c>
      <c r="O108" s="177">
        <v>8043.774719209604</v>
      </c>
      <c r="P108" s="177">
        <v>7923.6627139446391</v>
      </c>
      <c r="Q108" s="177">
        <v>8003.4142653353692</v>
      </c>
      <c r="R108" s="177">
        <v>8024.5585927135407</v>
      </c>
      <c r="S108" s="177">
        <v>7990.2838994965377</v>
      </c>
      <c r="T108" s="177">
        <v>7990.2838994965377</v>
      </c>
      <c r="U108" s="177">
        <v>7990.2838994965377</v>
      </c>
      <c r="V108" s="177">
        <v>7990.2838994965377</v>
      </c>
      <c r="W108" s="177">
        <v>7990.2838994965377</v>
      </c>
      <c r="X108" s="177">
        <v>7990.2838994965377</v>
      </c>
    </row>
    <row r="109" spans="1:24">
      <c r="A109" s="174" t="s">
        <v>100</v>
      </c>
      <c r="B109" s="174" t="s">
        <v>89</v>
      </c>
      <c r="C109" s="174" t="s">
        <v>90</v>
      </c>
      <c r="D109" s="174" t="s">
        <v>91</v>
      </c>
      <c r="E109" s="174" t="s">
        <v>37</v>
      </c>
      <c r="F109" s="179" t="s">
        <v>194</v>
      </c>
      <c r="G109" s="179" t="s">
        <v>194</v>
      </c>
      <c r="H109" s="179" t="s">
        <v>194</v>
      </c>
      <c r="I109" s="179" t="s">
        <v>194</v>
      </c>
      <c r="J109" s="179" t="s">
        <v>194</v>
      </c>
      <c r="K109" s="179" t="s">
        <v>194</v>
      </c>
      <c r="L109" s="179" t="s">
        <v>194</v>
      </c>
      <c r="M109" s="179" t="s">
        <v>194</v>
      </c>
      <c r="N109" s="179" t="s">
        <v>194</v>
      </c>
      <c r="O109" s="179" t="s">
        <v>194</v>
      </c>
      <c r="P109" s="179" t="s">
        <v>194</v>
      </c>
      <c r="Q109" s="179" t="s">
        <v>194</v>
      </c>
      <c r="R109" s="179" t="s">
        <v>194</v>
      </c>
      <c r="S109" s="179" t="s">
        <v>194</v>
      </c>
      <c r="T109" s="179" t="s">
        <v>194</v>
      </c>
      <c r="U109" s="179" t="s">
        <v>194</v>
      </c>
      <c r="V109" s="179" t="s">
        <v>194</v>
      </c>
      <c r="W109" s="179" t="s">
        <v>194</v>
      </c>
      <c r="X109" s="179" t="s">
        <v>194</v>
      </c>
    </row>
    <row r="110" spans="1:24">
      <c r="A110" s="174" t="s">
        <v>100</v>
      </c>
      <c r="B110" s="174" t="s">
        <v>92</v>
      </c>
      <c r="C110" s="174" t="s">
        <v>93</v>
      </c>
      <c r="D110" s="174" t="s">
        <v>91</v>
      </c>
      <c r="E110" s="174" t="s">
        <v>37</v>
      </c>
      <c r="F110" s="179" t="s">
        <v>193</v>
      </c>
      <c r="G110" s="179" t="s">
        <v>193</v>
      </c>
      <c r="H110" s="179" t="s">
        <v>193</v>
      </c>
      <c r="I110" s="179" t="s">
        <v>193</v>
      </c>
      <c r="J110" s="179" t="s">
        <v>193</v>
      </c>
      <c r="K110" s="179" t="s">
        <v>193</v>
      </c>
      <c r="L110" s="179" t="s">
        <v>193</v>
      </c>
      <c r="M110" s="179" t="s">
        <v>193</v>
      </c>
      <c r="N110" s="179" t="s">
        <v>193</v>
      </c>
      <c r="O110" s="179" t="s">
        <v>193</v>
      </c>
      <c r="P110" s="179" t="s">
        <v>193</v>
      </c>
      <c r="Q110" s="179" t="s">
        <v>193</v>
      </c>
      <c r="R110" s="179" t="s">
        <v>193</v>
      </c>
      <c r="S110" s="179" t="s">
        <v>193</v>
      </c>
      <c r="T110" s="179" t="s">
        <v>193</v>
      </c>
      <c r="U110" s="179" t="s">
        <v>193</v>
      </c>
      <c r="V110" s="179" t="s">
        <v>193</v>
      </c>
      <c r="W110" s="179" t="s">
        <v>193</v>
      </c>
      <c r="X110" s="179" t="s">
        <v>193</v>
      </c>
    </row>
    <row r="111" spans="1:24">
      <c r="A111" s="174" t="s">
        <v>100</v>
      </c>
      <c r="B111" s="174" t="s">
        <v>94</v>
      </c>
      <c r="C111" s="174" t="s">
        <v>95</v>
      </c>
      <c r="D111" s="174" t="s">
        <v>91</v>
      </c>
      <c r="E111" s="174" t="s">
        <v>37</v>
      </c>
      <c r="F111" s="180">
        <v>0</v>
      </c>
      <c r="G111" s="180">
        <v>0</v>
      </c>
      <c r="H111" s="180">
        <v>0</v>
      </c>
      <c r="I111" s="180">
        <v>0</v>
      </c>
      <c r="J111" s="180">
        <v>0</v>
      </c>
      <c r="K111" s="180">
        <v>0</v>
      </c>
      <c r="L111" s="180">
        <v>0</v>
      </c>
      <c r="M111" s="180">
        <v>0</v>
      </c>
      <c r="N111" s="180">
        <v>0</v>
      </c>
      <c r="O111" s="180">
        <v>0</v>
      </c>
      <c r="P111" s="180">
        <v>0</v>
      </c>
      <c r="Q111" s="180">
        <v>0</v>
      </c>
      <c r="R111" s="180">
        <v>0</v>
      </c>
      <c r="S111" s="180">
        <v>0</v>
      </c>
      <c r="T111" s="180">
        <v>0</v>
      </c>
      <c r="U111" s="180">
        <v>0</v>
      </c>
      <c r="V111" s="180">
        <v>0</v>
      </c>
      <c r="W111" s="180">
        <v>0</v>
      </c>
      <c r="X111" s="180">
        <v>0</v>
      </c>
    </row>
    <row r="112" spans="1:24">
      <c r="A112" s="174" t="s">
        <v>100</v>
      </c>
      <c r="B112" s="174" t="s">
        <v>96</v>
      </c>
      <c r="C112" s="174" t="s">
        <v>97</v>
      </c>
      <c r="D112" s="174" t="s">
        <v>36</v>
      </c>
      <c r="E112" s="174" t="s">
        <v>37</v>
      </c>
      <c r="F112" s="180">
        <v>0</v>
      </c>
      <c r="G112" s="180">
        <v>0</v>
      </c>
      <c r="H112" s="180">
        <v>0</v>
      </c>
      <c r="I112" s="180">
        <v>0</v>
      </c>
      <c r="J112" s="180">
        <v>0</v>
      </c>
      <c r="K112" s="180">
        <v>0</v>
      </c>
      <c r="L112" s="180">
        <v>0</v>
      </c>
      <c r="M112" s="180">
        <v>0</v>
      </c>
      <c r="N112" s="180">
        <v>0</v>
      </c>
      <c r="O112" s="180">
        <v>0</v>
      </c>
      <c r="P112" s="180">
        <v>0</v>
      </c>
      <c r="Q112" s="180">
        <v>0</v>
      </c>
      <c r="R112" s="180">
        <v>0</v>
      </c>
      <c r="S112" s="180">
        <v>0</v>
      </c>
      <c r="T112" s="180">
        <v>0</v>
      </c>
      <c r="U112" s="180">
        <v>0</v>
      </c>
      <c r="V112" s="180">
        <v>0</v>
      </c>
      <c r="W112" s="180">
        <v>0</v>
      </c>
      <c r="X112" s="180">
        <v>0</v>
      </c>
    </row>
    <row r="113" spans="1:24">
      <c r="A113" s="174" t="s">
        <v>101</v>
      </c>
      <c r="B113" s="174" t="s">
        <v>34</v>
      </c>
      <c r="C113" s="174" t="s">
        <v>35</v>
      </c>
      <c r="D113" s="174" t="s">
        <v>36</v>
      </c>
      <c r="E113" s="174" t="s">
        <v>37</v>
      </c>
      <c r="F113" s="177">
        <v>1898.8496747126201</v>
      </c>
      <c r="G113" s="177">
        <v>1917.57635294999</v>
      </c>
      <c r="H113" s="177">
        <v>1930.51579498668</v>
      </c>
      <c r="I113" s="177">
        <v>1948.1026534891</v>
      </c>
      <c r="J113" s="177">
        <v>1971.3656682776</v>
      </c>
      <c r="K113" s="177">
        <v>2000.1312558300699</v>
      </c>
      <c r="L113" s="177">
        <v>2018.0934366435799</v>
      </c>
      <c r="M113" s="177">
        <v>2026.26805061287</v>
      </c>
      <c r="N113" s="177">
        <v>2026.9961526556799</v>
      </c>
      <c r="O113" s="177">
        <v>2030.96258532962</v>
      </c>
      <c r="P113" s="177">
        <v>2037.5219268183041</v>
      </c>
      <c r="Q113" s="177">
        <v>2040.9100313044048</v>
      </c>
      <c r="R113" s="177">
        <v>2055.5003094136164</v>
      </c>
      <c r="S113" s="177">
        <v>0</v>
      </c>
      <c r="T113" s="177">
        <v>0</v>
      </c>
      <c r="U113" s="177">
        <v>0</v>
      </c>
      <c r="V113" s="177">
        <v>0</v>
      </c>
      <c r="W113" s="177">
        <v>0</v>
      </c>
      <c r="X113" s="177">
        <v>0</v>
      </c>
    </row>
    <row r="114" spans="1:24">
      <c r="A114" s="174" t="s">
        <v>101</v>
      </c>
      <c r="B114" s="174" t="s">
        <v>38</v>
      </c>
      <c r="C114" s="174" t="s">
        <v>39</v>
      </c>
      <c r="D114" s="174" t="s">
        <v>40</v>
      </c>
      <c r="E114" s="174" t="s">
        <v>37</v>
      </c>
      <c r="F114" s="177">
        <v>15568.78770679144</v>
      </c>
      <c r="G114" s="177">
        <v>15724.75091586071</v>
      </c>
      <c r="H114" s="177">
        <v>15430.22503617525</v>
      </c>
      <c r="I114" s="177">
        <v>15397.776900546261</v>
      </c>
      <c r="J114" s="177">
        <v>15396.440822623988</v>
      </c>
      <c r="K114" s="177">
        <v>15150.026468786849</v>
      </c>
      <c r="L114" s="177">
        <v>15315.699587741841</v>
      </c>
      <c r="M114" s="177">
        <v>15251.554843663793</v>
      </c>
      <c r="N114" s="177">
        <v>15553.28408054293</v>
      </c>
      <c r="O114" s="177">
        <v>15538</v>
      </c>
      <c r="P114" s="177">
        <v>15191.740999999998</v>
      </c>
      <c r="Q114" s="177">
        <v>15462.350150485418</v>
      </c>
      <c r="R114" s="177">
        <v>15130.027</v>
      </c>
      <c r="S114" s="177">
        <v>14714.649382245738</v>
      </c>
      <c r="T114" s="177">
        <v>14837.123184876775</v>
      </c>
      <c r="U114" s="177">
        <v>14848.299048092413</v>
      </c>
      <c r="V114" s="177">
        <v>14845.409850457063</v>
      </c>
      <c r="W114" s="177">
        <v>14836.476970550681</v>
      </c>
      <c r="X114" s="177">
        <v>14821.975427969477</v>
      </c>
    </row>
    <row r="115" spans="1:24">
      <c r="A115" s="174" t="s">
        <v>101</v>
      </c>
      <c r="B115" s="174" t="s">
        <v>41</v>
      </c>
      <c r="C115" s="174" t="s">
        <v>42</v>
      </c>
      <c r="D115" s="174" t="s">
        <v>40</v>
      </c>
      <c r="E115" s="174" t="s">
        <v>37</v>
      </c>
      <c r="F115" s="177">
        <v>599825.67477130843</v>
      </c>
      <c r="G115" s="177">
        <v>608287.35020618094</v>
      </c>
      <c r="H115" s="177">
        <v>611618.48864900705</v>
      </c>
      <c r="I115" s="177">
        <v>608549.26208934363</v>
      </c>
      <c r="J115" s="177">
        <v>609769.95406159211</v>
      </c>
      <c r="K115" s="177">
        <v>611764.9166505218</v>
      </c>
      <c r="L115" s="177">
        <v>616828.450042877</v>
      </c>
      <c r="M115" s="177">
        <v>629762.3706306353</v>
      </c>
      <c r="N115" s="177">
        <v>632980.99279713165</v>
      </c>
      <c r="O115" s="177">
        <v>623154.35887696198</v>
      </c>
      <c r="P115" s="177">
        <v>623649.72883755097</v>
      </c>
      <c r="Q115" s="177">
        <v>632291.95700342453</v>
      </c>
      <c r="R115" s="177">
        <v>630682.27099999995</v>
      </c>
      <c r="S115" s="177">
        <v>633391.65151372633</v>
      </c>
      <c r="T115" s="177">
        <v>638010.06519968226</v>
      </c>
      <c r="U115" s="177">
        <v>641971.88380063279</v>
      </c>
      <c r="V115" s="177">
        <v>645836.11094296339</v>
      </c>
      <c r="W115" s="177">
        <v>656055.56693585543</v>
      </c>
      <c r="X115" s="177">
        <v>659819.46564501396</v>
      </c>
    </row>
    <row r="116" spans="1:24">
      <c r="A116" s="174" t="s">
        <v>101</v>
      </c>
      <c r="B116" s="174" t="s">
        <v>43</v>
      </c>
      <c r="C116" s="174" t="s">
        <v>44</v>
      </c>
      <c r="D116" s="174" t="s">
        <v>36</v>
      </c>
      <c r="E116" s="174" t="s">
        <v>37</v>
      </c>
      <c r="F116" s="177">
        <v>2815.0053859244899</v>
      </c>
      <c r="G116" s="177">
        <v>2844.2861559339599</v>
      </c>
      <c r="H116" s="177">
        <v>2864.7356275196698</v>
      </c>
      <c r="I116" s="177">
        <v>2892.4192187850199</v>
      </c>
      <c r="J116" s="177">
        <v>2927.75044623032</v>
      </c>
      <c r="K116" s="177">
        <v>2973.7473687275501</v>
      </c>
      <c r="L116" s="177">
        <v>3005.5562793570102</v>
      </c>
      <c r="M116" s="177">
        <v>3029.1392433182</v>
      </c>
      <c r="N116" s="177">
        <v>3040.3499084506102</v>
      </c>
      <c r="O116" s="177">
        <v>3051.6228989272799</v>
      </c>
      <c r="P116" s="177">
        <v>3061.4786376953593</v>
      </c>
      <c r="Q116" s="177">
        <v>3066.5694342016204</v>
      </c>
      <c r="R116" s="177">
        <v>3088.4920570511995</v>
      </c>
      <c r="S116" s="177">
        <v>0</v>
      </c>
      <c r="T116" s="177">
        <v>0</v>
      </c>
      <c r="U116" s="177">
        <v>0</v>
      </c>
      <c r="V116" s="177">
        <v>0</v>
      </c>
      <c r="W116" s="177">
        <v>0</v>
      </c>
      <c r="X116" s="177">
        <v>0</v>
      </c>
    </row>
    <row r="117" spans="1:24">
      <c r="A117" s="174" t="s">
        <v>101</v>
      </c>
      <c r="B117" s="174" t="s">
        <v>45</v>
      </c>
      <c r="C117" s="174" t="s">
        <v>46</v>
      </c>
      <c r="D117" s="174" t="s">
        <v>40</v>
      </c>
      <c r="E117" s="174" t="s">
        <v>37</v>
      </c>
      <c r="F117" s="177">
        <v>267572.19480931695</v>
      </c>
      <c r="G117" s="177">
        <v>273209.57409489417</v>
      </c>
      <c r="H117" s="177">
        <v>279602.62777750811</v>
      </c>
      <c r="I117" s="177">
        <v>282079.77270597371</v>
      </c>
      <c r="J117" s="177">
        <v>281410.34032297001</v>
      </c>
      <c r="K117" s="177">
        <v>278928.28784636181</v>
      </c>
      <c r="L117" s="177">
        <v>284273.87954685144</v>
      </c>
      <c r="M117" s="177">
        <v>295266.65463958</v>
      </c>
      <c r="N117" s="177">
        <v>310694.00246199244</v>
      </c>
      <c r="O117" s="177">
        <v>304816.35916475998</v>
      </c>
      <c r="P117" s="177">
        <v>306373.28576651047</v>
      </c>
      <c r="Q117" s="177">
        <v>309867.5774908067</v>
      </c>
      <c r="R117" s="177">
        <v>311848</v>
      </c>
      <c r="S117" s="177">
        <v>344031</v>
      </c>
      <c r="T117" s="177">
        <v>342813</v>
      </c>
      <c r="U117" s="177">
        <v>345291</v>
      </c>
      <c r="V117" s="177">
        <v>347209</v>
      </c>
      <c r="W117" s="177">
        <v>356045</v>
      </c>
      <c r="X117" s="177">
        <v>399016</v>
      </c>
    </row>
    <row r="118" spans="1:24">
      <c r="A118" s="174" t="s">
        <v>101</v>
      </c>
      <c r="B118" s="174" t="s">
        <v>47</v>
      </c>
      <c r="C118" s="174" t="s">
        <v>48</v>
      </c>
      <c r="D118" s="174" t="s">
        <v>49</v>
      </c>
      <c r="E118" s="174" t="s">
        <v>37</v>
      </c>
      <c r="F118" s="178">
        <v>2.5955520681450071</v>
      </c>
      <c r="G118" s="178">
        <v>2.5850859648044224</v>
      </c>
      <c r="H118" s="178">
        <v>2.5228513072354621</v>
      </c>
      <c r="I118" s="178">
        <v>2.5302432949603428</v>
      </c>
      <c r="J118" s="178">
        <v>2.5249589160748993</v>
      </c>
      <c r="K118" s="178">
        <v>2.4764457811237133</v>
      </c>
      <c r="L118" s="178">
        <v>2.4829755480113178</v>
      </c>
      <c r="M118" s="178">
        <v>2.4217951968757832</v>
      </c>
      <c r="N118" s="178">
        <v>2.4571486754781131</v>
      </c>
      <c r="O118" s="178">
        <v>2.4934432020988053</v>
      </c>
      <c r="P118" s="178">
        <v>2.4359412499571795</v>
      </c>
      <c r="Q118" s="178">
        <v>2.4454446999080952</v>
      </c>
      <c r="R118" s="178">
        <v>2.3989935496379289</v>
      </c>
      <c r="S118" s="178">
        <v>2.3231517730111499</v>
      </c>
      <c r="T118" s="178">
        <v>2.3255312093286649</v>
      </c>
      <c r="U118" s="178">
        <v>2.312920460034293</v>
      </c>
      <c r="V118" s="178">
        <v>2.2986342198768948</v>
      </c>
      <c r="W118" s="178">
        <v>2.2614665156863594</v>
      </c>
      <c r="X118" s="178">
        <v>2.2463683173517905</v>
      </c>
    </row>
    <row r="119" spans="1:24">
      <c r="A119" s="174" t="s">
        <v>101</v>
      </c>
      <c r="B119" s="174" t="s">
        <v>50</v>
      </c>
      <c r="C119" s="174" t="s">
        <v>51</v>
      </c>
      <c r="D119" s="174" t="s">
        <v>49</v>
      </c>
      <c r="E119" s="174" t="s">
        <v>37</v>
      </c>
      <c r="F119" s="178">
        <v>44.608326396053727</v>
      </c>
      <c r="G119" s="178">
        <v>44.914557898054085</v>
      </c>
      <c r="H119" s="178">
        <v>45.71520203634087</v>
      </c>
      <c r="I119" s="178">
        <v>46.352824706007183</v>
      </c>
      <c r="J119" s="178">
        <v>46.150247064246969</v>
      </c>
      <c r="K119" s="178">
        <v>45.594031343530439</v>
      </c>
      <c r="L119" s="178">
        <v>46.086376127283202</v>
      </c>
      <c r="M119" s="178">
        <v>46.885407640965283</v>
      </c>
      <c r="N119" s="178">
        <v>49.084254661272077</v>
      </c>
      <c r="O119" s="178">
        <v>48.915064914910452</v>
      </c>
      <c r="P119" s="178">
        <v>49.125858891588635</v>
      </c>
      <c r="Q119" s="178">
        <v>49.007040823251913</v>
      </c>
      <c r="R119" s="178">
        <v>49.446133867936176</v>
      </c>
      <c r="S119" s="178">
        <v>54.315682749813526</v>
      </c>
      <c r="T119" s="178">
        <v>53.731597461978517</v>
      </c>
      <c r="U119" s="178">
        <v>53.78600040172968</v>
      </c>
      <c r="V119" s="178">
        <v>53.761162331578504</v>
      </c>
      <c r="W119" s="178">
        <v>54.270555413915353</v>
      </c>
      <c r="X119" s="178">
        <v>60.473511433909792</v>
      </c>
    </row>
    <row r="120" spans="1:24">
      <c r="A120" s="174" t="s">
        <v>101</v>
      </c>
      <c r="B120" s="174" t="s">
        <v>52</v>
      </c>
      <c r="C120" s="174" t="s">
        <v>53</v>
      </c>
      <c r="D120" s="174" t="s">
        <v>36</v>
      </c>
      <c r="E120" s="174" t="s">
        <v>37</v>
      </c>
      <c r="F120" s="177">
        <v>42.65050820720375</v>
      </c>
      <c r="G120" s="177">
        <v>42.611158743710412</v>
      </c>
      <c r="H120" s="177">
        <v>42.604482648970915</v>
      </c>
      <c r="I120" s="177">
        <v>42.925820592490098</v>
      </c>
      <c r="J120" s="177">
        <v>43.199472069145457</v>
      </c>
      <c r="K120" s="177">
        <v>43.516396643046079</v>
      </c>
      <c r="L120" s="177">
        <v>43.932200325438437</v>
      </c>
      <c r="M120" s="177">
        <v>44.983385909131904</v>
      </c>
      <c r="N120" s="177">
        <v>45.555868559547847</v>
      </c>
      <c r="O120" s="177">
        <v>45.333387157543463</v>
      </c>
      <c r="P120" s="177">
        <v>45.479799095091195</v>
      </c>
      <c r="Q120" s="177">
        <v>45.555425427899131</v>
      </c>
      <c r="R120" s="177">
        <v>45.881096974504096</v>
      </c>
      <c r="S120" s="177">
        <v>45.804220914403864</v>
      </c>
      <c r="T120" s="177">
        <v>45.895251495207241</v>
      </c>
      <c r="U120" s="177">
        <v>45.988877965574801</v>
      </c>
      <c r="V120" s="177">
        <v>46.078486371428312</v>
      </c>
      <c r="W120" s="177">
        <v>46.162347435180067</v>
      </c>
      <c r="X120" s="177">
        <v>46.246155342228143</v>
      </c>
    </row>
    <row r="121" spans="1:24">
      <c r="A121" s="174" t="s">
        <v>101</v>
      </c>
      <c r="B121" s="174" t="s">
        <v>54</v>
      </c>
      <c r="C121" s="174" t="s">
        <v>55</v>
      </c>
      <c r="D121" s="174" t="s">
        <v>36</v>
      </c>
      <c r="E121" s="174" t="s">
        <v>37</v>
      </c>
      <c r="F121" s="177">
        <v>3931966</v>
      </c>
      <c r="G121" s="177">
        <v>3959798</v>
      </c>
      <c r="H121" s="177">
        <v>3977974</v>
      </c>
      <c r="I121" s="177">
        <v>3998069</v>
      </c>
      <c r="J121" s="177">
        <v>4029312</v>
      </c>
      <c r="K121" s="177">
        <v>4078664</v>
      </c>
      <c r="L121" s="177">
        <v>4130813</v>
      </c>
      <c r="M121" s="177">
        <v>4171055.9999999995</v>
      </c>
      <c r="N121" s="177">
        <v>4230941.2141629541</v>
      </c>
      <c r="O121" s="177">
        <v>4211245</v>
      </c>
      <c r="P121" s="177">
        <v>4226574.1693041101</v>
      </c>
      <c r="Q121" s="177">
        <v>4239889</v>
      </c>
      <c r="R121" s="177">
        <v>4280522.8233333342</v>
      </c>
      <c r="S121" s="177">
        <v>4294603.7529345062</v>
      </c>
      <c r="T121" s="177">
        <v>4318559.5846930202</v>
      </c>
      <c r="U121" s="177">
        <v>4342499.8018994005</v>
      </c>
      <c r="V121" s="177">
        <v>4365890.5052064611</v>
      </c>
      <c r="W121" s="177">
        <v>4388469.7212728281</v>
      </c>
      <c r="X121" s="177">
        <v>4410819.5580756934</v>
      </c>
    </row>
    <row r="122" spans="1:24">
      <c r="A122" s="174" t="s">
        <v>101</v>
      </c>
      <c r="B122" s="174" t="s">
        <v>56</v>
      </c>
      <c r="C122" s="174" t="s">
        <v>57</v>
      </c>
      <c r="D122" s="174" t="s">
        <v>36</v>
      </c>
      <c r="E122" s="174" t="s">
        <v>37</v>
      </c>
      <c r="F122" s="177">
        <v>1.0716519884286382</v>
      </c>
      <c r="G122" s="177">
        <v>1.1991463850899564</v>
      </c>
      <c r="H122" s="177">
        <v>1.2035836445911219</v>
      </c>
      <c r="I122" s="177">
        <v>1.2263207845326285</v>
      </c>
      <c r="J122" s="177">
        <v>1.2495229696448453</v>
      </c>
      <c r="K122" s="177">
        <v>1.2806822023489561</v>
      </c>
      <c r="L122" s="177">
        <v>1.1152328586469844</v>
      </c>
      <c r="M122" s="177">
        <v>1.1167830307357025</v>
      </c>
      <c r="N122" s="177">
        <v>1.1411090699891659</v>
      </c>
      <c r="O122" s="177">
        <v>1.1399537111792883</v>
      </c>
      <c r="P122" s="177">
        <v>1.1480744192052339</v>
      </c>
      <c r="Q122" s="177">
        <v>1.1478967669843454</v>
      </c>
      <c r="R122" s="177">
        <v>1.1901174755616533</v>
      </c>
      <c r="S122" s="177">
        <v>1.1900703924914675</v>
      </c>
      <c r="T122" s="177">
        <v>1.1876062744431219</v>
      </c>
      <c r="U122" s="177">
        <v>1.1861795075456711</v>
      </c>
      <c r="V122" s="177">
        <v>1.1866341597272794</v>
      </c>
      <c r="W122" s="177">
        <v>1.1874781730587172</v>
      </c>
      <c r="X122" s="177">
        <v>1.1880872747098357</v>
      </c>
    </row>
    <row r="123" spans="1:24">
      <c r="A123" s="174" t="s">
        <v>101</v>
      </c>
      <c r="B123" s="174" t="s">
        <v>58</v>
      </c>
      <c r="C123" s="174" t="s">
        <v>59</v>
      </c>
      <c r="D123" s="174" t="s">
        <v>60</v>
      </c>
      <c r="E123" s="174" t="s">
        <v>37</v>
      </c>
      <c r="F123" s="177">
        <v>98795.989999999496</v>
      </c>
      <c r="G123" s="177">
        <v>111435.069999999</v>
      </c>
      <c r="H123" s="177">
        <v>112378.41999999899</v>
      </c>
      <c r="I123" s="177">
        <v>114218.319999999</v>
      </c>
      <c r="J123" s="177">
        <v>116545.819999999</v>
      </c>
      <c r="K123" s="177">
        <v>120034.579999999</v>
      </c>
      <c r="L123" s="177">
        <v>104862</v>
      </c>
      <c r="M123" s="177">
        <v>103553</v>
      </c>
      <c r="N123" s="177">
        <v>105979</v>
      </c>
      <c r="O123" s="177">
        <v>105896</v>
      </c>
      <c r="P123" s="177">
        <v>106694</v>
      </c>
      <c r="Q123" s="177">
        <v>106835.90000000001</v>
      </c>
      <c r="R123" s="177">
        <v>111033.2</v>
      </c>
      <c r="S123" s="177">
        <v>111581</v>
      </c>
      <c r="T123" s="177">
        <v>111749</v>
      </c>
      <c r="U123" s="177">
        <v>112005</v>
      </c>
      <c r="V123" s="177">
        <v>112432.4</v>
      </c>
      <c r="W123" s="177">
        <v>112888.8</v>
      </c>
      <c r="X123" s="177">
        <v>113316.2</v>
      </c>
    </row>
    <row r="124" spans="1:24">
      <c r="A124" s="174" t="s">
        <v>101</v>
      </c>
      <c r="B124" s="174" t="s">
        <v>61</v>
      </c>
      <c r="C124" s="174" t="s">
        <v>62</v>
      </c>
      <c r="D124" s="174" t="s">
        <v>63</v>
      </c>
      <c r="E124" s="174" t="s">
        <v>37</v>
      </c>
      <c r="F124" s="177">
        <v>89.9021056838166</v>
      </c>
      <c r="G124" s="177">
        <v>87.095041801862834</v>
      </c>
      <c r="H124" s="177">
        <v>141.90398628083864</v>
      </c>
      <c r="I124" s="177">
        <v>110.52517251732856</v>
      </c>
      <c r="J124" s="177">
        <v>88.211248037825172</v>
      </c>
      <c r="K124" s="177">
        <v>104.21711639253745</v>
      </c>
      <c r="L124" s="177">
        <v>107.93821845514155</v>
      </c>
      <c r="M124" s="177">
        <v>113.28195388349512</v>
      </c>
      <c r="N124" s="177">
        <v>122.258837862807</v>
      </c>
      <c r="O124" s="177">
        <v>138.85843656915901</v>
      </c>
      <c r="P124" s="177">
        <v>74.92579416531602</v>
      </c>
      <c r="Q124" s="177">
        <v>66.210697502999992</v>
      </c>
      <c r="R124" s="177">
        <v>57.017904083147783</v>
      </c>
      <c r="S124" s="177">
        <v>14.579845315606125</v>
      </c>
      <c r="T124" s="177">
        <v>141.23838927335484</v>
      </c>
      <c r="U124" s="177">
        <v>102.66949362739885</v>
      </c>
      <c r="V124" s="177">
        <v>109.39763565215736</v>
      </c>
      <c r="W124" s="177">
        <v>84.868520366481462</v>
      </c>
      <c r="X124" s="177">
        <v>58.277042513323266</v>
      </c>
    </row>
    <row r="125" spans="1:24">
      <c r="A125" s="174" t="s">
        <v>101</v>
      </c>
      <c r="B125" s="174" t="s">
        <v>64</v>
      </c>
      <c r="C125" s="174" t="s">
        <v>65</v>
      </c>
      <c r="D125" s="174" t="s">
        <v>63</v>
      </c>
      <c r="E125" s="174" t="s">
        <v>37</v>
      </c>
      <c r="F125" s="177">
        <v>0.36478704960126984</v>
      </c>
      <c r="G125" s="177">
        <v>0.35060189218424692</v>
      </c>
      <c r="H125" s="177">
        <v>0.59378928615299842</v>
      </c>
      <c r="I125" s="177">
        <v>0.45586739652663583</v>
      </c>
      <c r="J125" s="177">
        <v>0.3636446940989998</v>
      </c>
      <c r="K125" s="177">
        <v>0.43215799951395373</v>
      </c>
      <c r="L125" s="177">
        <v>0.45008428698199121</v>
      </c>
      <c r="M125" s="177">
        <v>0.47331498979639858</v>
      </c>
      <c r="N125" s="177">
        <v>0.50543781957197786</v>
      </c>
      <c r="O125" s="177">
        <v>0.55146321115631058</v>
      </c>
      <c r="P125" s="177">
        <v>0.28661079552182706</v>
      </c>
      <c r="Q125" s="177">
        <v>0.25310867197905113</v>
      </c>
      <c r="R125" s="177">
        <v>0.21815849434935636</v>
      </c>
      <c r="S125" s="177">
        <v>5.4516322597988803E-2</v>
      </c>
      <c r="T125" s="177">
        <v>0.52405621043135631</v>
      </c>
      <c r="U125" s="177">
        <v>0.37879830883780574</v>
      </c>
      <c r="V125" s="177">
        <v>0.3998597743051916</v>
      </c>
      <c r="W125" s="177">
        <v>0.30614140526109757</v>
      </c>
      <c r="X125" s="177">
        <v>0.2072957084385276</v>
      </c>
    </row>
    <row r="126" spans="1:24">
      <c r="A126" s="174" t="s">
        <v>101</v>
      </c>
      <c r="B126" s="174" t="s">
        <v>66</v>
      </c>
      <c r="C126" s="174" t="s">
        <v>67</v>
      </c>
      <c r="D126" s="174" t="s">
        <v>63</v>
      </c>
      <c r="E126" s="174" t="s">
        <v>37</v>
      </c>
      <c r="F126" s="177">
        <v>182.01922734785262</v>
      </c>
      <c r="G126" s="177">
        <v>201.1771855178211</v>
      </c>
      <c r="H126" s="177">
        <v>203.64961261386037</v>
      </c>
      <c r="I126" s="177">
        <v>212.33684120176423</v>
      </c>
      <c r="J126" s="177">
        <v>207.60335872727831</v>
      </c>
      <c r="K126" s="177">
        <v>209.13872584021391</v>
      </c>
      <c r="L126" s="177">
        <v>213.58025007551009</v>
      </c>
      <c r="M126" s="177">
        <v>176.53157293590013</v>
      </c>
      <c r="N126" s="177">
        <v>208.43558165101248</v>
      </c>
      <c r="O126" s="177">
        <v>235.17657717864503</v>
      </c>
      <c r="P126" s="177">
        <v>226.3524318550169</v>
      </c>
      <c r="Q126" s="177">
        <v>231.82102698800003</v>
      </c>
      <c r="R126" s="177">
        <v>284.20730107802876</v>
      </c>
      <c r="S126" s="177">
        <v>226.45692295662255</v>
      </c>
      <c r="T126" s="177">
        <v>278.0457427250501</v>
      </c>
      <c r="U126" s="177">
        <v>301.43621153498253</v>
      </c>
      <c r="V126" s="177">
        <v>311.47873892569538</v>
      </c>
      <c r="W126" s="177">
        <v>315.69444867690441</v>
      </c>
      <c r="X126" s="177">
        <v>331.79955320988961</v>
      </c>
    </row>
    <row r="127" spans="1:24">
      <c r="A127" s="174" t="s">
        <v>101</v>
      </c>
      <c r="B127" s="174" t="s">
        <v>68</v>
      </c>
      <c r="C127" s="174" t="s">
        <v>69</v>
      </c>
      <c r="D127" s="174" t="s">
        <v>63</v>
      </c>
      <c r="E127" s="174" t="s">
        <v>37</v>
      </c>
      <c r="F127" s="177">
        <v>217.29482748617139</v>
      </c>
      <c r="G127" s="177">
        <v>233.63460180403376</v>
      </c>
      <c r="H127" s="177">
        <v>233.76041250462933</v>
      </c>
      <c r="I127" s="177">
        <v>222.43742734087994</v>
      </c>
      <c r="J127" s="177">
        <v>206.38563927749954</v>
      </c>
      <c r="K127" s="177">
        <v>211.01741397132827</v>
      </c>
      <c r="L127" s="177">
        <v>204.13740004797697</v>
      </c>
      <c r="M127" s="177">
        <v>229.08292867209514</v>
      </c>
      <c r="N127" s="177">
        <v>230.48700400338757</v>
      </c>
      <c r="O127" s="177">
        <v>190.88157717864502</v>
      </c>
      <c r="P127" s="177">
        <v>247.43394541034326</v>
      </c>
      <c r="Q127" s="177">
        <v>225.93440690400001</v>
      </c>
      <c r="R127" s="177">
        <v>283.14177379159554</v>
      </c>
      <c r="S127" s="177">
        <v>221.52892376668484</v>
      </c>
      <c r="T127" s="177">
        <v>308.04113632779132</v>
      </c>
      <c r="U127" s="177">
        <v>298.17513040822507</v>
      </c>
      <c r="V127" s="177">
        <v>288.57142856154479</v>
      </c>
      <c r="W127" s="177">
        <v>296.92768382883798</v>
      </c>
      <c r="X127" s="177">
        <v>293.19177558548955</v>
      </c>
    </row>
    <row r="128" spans="1:24">
      <c r="A128" s="174" t="s">
        <v>101</v>
      </c>
      <c r="B128" s="174" t="s">
        <v>70</v>
      </c>
      <c r="C128" s="174" t="s">
        <v>71</v>
      </c>
      <c r="D128" s="174" t="s">
        <v>63</v>
      </c>
      <c r="E128" s="174" t="s">
        <v>37</v>
      </c>
      <c r="F128" s="177">
        <v>399.31405483402398</v>
      </c>
      <c r="G128" s="177">
        <v>434.81178732185487</v>
      </c>
      <c r="H128" s="177">
        <v>437.41002511848967</v>
      </c>
      <c r="I128" s="177">
        <v>434.77426854264417</v>
      </c>
      <c r="J128" s="177">
        <v>413.98899800477784</v>
      </c>
      <c r="K128" s="177">
        <v>420.15613981154218</v>
      </c>
      <c r="L128" s="177">
        <v>417.71765012348703</v>
      </c>
      <c r="M128" s="177">
        <v>405.61450160799529</v>
      </c>
      <c r="N128" s="177">
        <v>438.92258565440005</v>
      </c>
      <c r="O128" s="177">
        <v>426.05815435729005</v>
      </c>
      <c r="P128" s="177">
        <v>473.78637726536016</v>
      </c>
      <c r="Q128" s="177">
        <v>457.75543389200004</v>
      </c>
      <c r="R128" s="177">
        <v>567.34907486962425</v>
      </c>
      <c r="S128" s="177">
        <v>447.98584672330742</v>
      </c>
      <c r="T128" s="177">
        <v>586.08687905284137</v>
      </c>
      <c r="U128" s="177">
        <v>599.61134194320766</v>
      </c>
      <c r="V128" s="177">
        <v>600.05016748724017</v>
      </c>
      <c r="W128" s="177">
        <v>612.62213250574246</v>
      </c>
      <c r="X128" s="177">
        <v>624.9913287953791</v>
      </c>
    </row>
    <row r="129" spans="1:24">
      <c r="A129" s="174" t="s">
        <v>101</v>
      </c>
      <c r="B129" s="174" t="s">
        <v>72</v>
      </c>
      <c r="C129" s="174" t="s">
        <v>73</v>
      </c>
      <c r="D129" s="174" t="s">
        <v>74</v>
      </c>
      <c r="E129" s="174" t="s">
        <v>37</v>
      </c>
      <c r="F129" s="177">
        <v>92190.366897806001</v>
      </c>
      <c r="G129" s="177">
        <v>92928.662743405992</v>
      </c>
      <c r="H129" s="177">
        <v>93369.846379206894</v>
      </c>
      <c r="I129" s="177">
        <v>93139.023198998897</v>
      </c>
      <c r="J129" s="177">
        <v>93272.250955998898</v>
      </c>
      <c r="K129" s="177">
        <v>93727.061857998997</v>
      </c>
      <c r="L129" s="177">
        <v>94027</v>
      </c>
      <c r="M129" s="177">
        <v>92724.367356999006</v>
      </c>
      <c r="N129" s="177">
        <v>92873.681216999001</v>
      </c>
      <c r="O129" s="177">
        <v>92895</v>
      </c>
      <c r="P129" s="177">
        <v>92933</v>
      </c>
      <c r="Q129" s="177">
        <v>93071</v>
      </c>
      <c r="R129" s="177">
        <v>93296</v>
      </c>
      <c r="S129" s="177">
        <v>93760</v>
      </c>
      <c r="T129" s="177">
        <v>94096</v>
      </c>
      <c r="U129" s="177">
        <v>94425</v>
      </c>
      <c r="V129" s="177">
        <v>94749</v>
      </c>
      <c r="W129" s="177">
        <v>95066</v>
      </c>
      <c r="X129" s="177">
        <v>95377</v>
      </c>
    </row>
    <row r="130" spans="1:24">
      <c r="A130" s="174" t="s">
        <v>101</v>
      </c>
      <c r="B130" s="174" t="s">
        <v>75</v>
      </c>
      <c r="C130" s="174" t="s">
        <v>76</v>
      </c>
      <c r="D130" s="174" t="s">
        <v>77</v>
      </c>
      <c r="E130" s="174" t="s">
        <v>37</v>
      </c>
      <c r="F130" s="177">
        <v>246.45092467532501</v>
      </c>
      <c r="G130" s="177">
        <v>248.41577796189699</v>
      </c>
      <c r="H130" s="177">
        <v>238.980375008442</v>
      </c>
      <c r="I130" s="177">
        <v>242.45026812500001</v>
      </c>
      <c r="J130" s="177">
        <v>242.57537500000001</v>
      </c>
      <c r="K130" s="177">
        <v>241.155125</v>
      </c>
      <c r="L130" s="177">
        <v>239.81778875000001</v>
      </c>
      <c r="M130" s="177">
        <v>239.337346852726</v>
      </c>
      <c r="N130" s="177">
        <v>241.887</v>
      </c>
      <c r="O130" s="177">
        <v>251.8</v>
      </c>
      <c r="P130" s="177">
        <v>261.41999999999996</v>
      </c>
      <c r="Q130" s="177">
        <v>261.59000000000003</v>
      </c>
      <c r="R130" s="177">
        <v>261.36</v>
      </c>
      <c r="S130" s="177">
        <v>267.44</v>
      </c>
      <c r="T130" s="177">
        <v>269.51</v>
      </c>
      <c r="U130" s="177">
        <v>271.03999999999996</v>
      </c>
      <c r="V130" s="177">
        <v>273.58999999999997</v>
      </c>
      <c r="W130" s="177">
        <v>277.21999999999997</v>
      </c>
      <c r="X130" s="177">
        <v>281.13</v>
      </c>
    </row>
    <row r="131" spans="1:24">
      <c r="A131" s="174" t="s">
        <v>101</v>
      </c>
      <c r="B131" s="174" t="s">
        <v>78</v>
      </c>
      <c r="C131" s="174" t="s">
        <v>79</v>
      </c>
      <c r="D131" s="174" t="s">
        <v>36</v>
      </c>
      <c r="E131" s="174" t="s">
        <v>37</v>
      </c>
      <c r="F131" s="177">
        <v>2.6017518971425491E-4</v>
      </c>
      <c r="G131" s="177">
        <v>2.5834651161498644E-4</v>
      </c>
      <c r="H131" s="177">
        <v>2.5616054805788072E-4</v>
      </c>
      <c r="I131" s="177">
        <v>2.5487303996004073E-4</v>
      </c>
      <c r="J131" s="177">
        <v>2.5190404714253944E-4</v>
      </c>
      <c r="K131" s="177">
        <v>2.4836564129822905E-4</v>
      </c>
      <c r="L131" s="177">
        <v>2.445039269509416E-4</v>
      </c>
      <c r="M131" s="177">
        <v>2.4238466230134531E-4</v>
      </c>
      <c r="N131" s="177">
        <v>2.3871756871001988E-4</v>
      </c>
      <c r="O131" s="177">
        <v>2.3935914438604262E-4</v>
      </c>
      <c r="P131" s="177">
        <v>2.3825442537207358E-4</v>
      </c>
      <c r="Q131" s="177">
        <v>2.3703450727129884E-4</v>
      </c>
      <c r="R131" s="177">
        <v>2.3478440402693266E-4</v>
      </c>
      <c r="S131" s="177">
        <v>2.3005614879484487E-4</v>
      </c>
      <c r="T131" s="177">
        <v>2.2877998569289878E-4</v>
      </c>
      <c r="U131" s="177">
        <v>2.2774900290551848E-4</v>
      </c>
      <c r="V131" s="177">
        <v>2.2629976606645976E-4</v>
      </c>
      <c r="W131" s="177">
        <v>2.2513542595742038E-4</v>
      </c>
      <c r="X131" s="177">
        <v>2.2399465382597387E-4</v>
      </c>
    </row>
    <row r="132" spans="1:24">
      <c r="A132" s="174" t="s">
        <v>101</v>
      </c>
      <c r="B132" s="174" t="s">
        <v>80</v>
      </c>
      <c r="C132" s="174" t="s">
        <v>81</v>
      </c>
      <c r="D132" s="174" t="s">
        <v>36</v>
      </c>
      <c r="E132" s="174" t="s">
        <v>37</v>
      </c>
      <c r="F132" s="177">
        <v>1023</v>
      </c>
      <c r="G132" s="177">
        <v>1023</v>
      </c>
      <c r="H132" s="177">
        <v>1019</v>
      </c>
      <c r="I132" s="177">
        <v>1019</v>
      </c>
      <c r="J132" s="177">
        <v>1015</v>
      </c>
      <c r="K132" s="177">
        <v>1013</v>
      </c>
      <c r="L132" s="177">
        <v>1010</v>
      </c>
      <c r="M132" s="177">
        <v>1011</v>
      </c>
      <c r="N132" s="177">
        <v>1010</v>
      </c>
      <c r="O132" s="177">
        <v>1008</v>
      </c>
      <c r="P132" s="177">
        <v>1007</v>
      </c>
      <c r="Q132" s="177">
        <v>1005</v>
      </c>
      <c r="R132" s="177">
        <v>1005</v>
      </c>
      <c r="S132" s="177">
        <v>988</v>
      </c>
      <c r="T132" s="177">
        <v>988</v>
      </c>
      <c r="U132" s="177">
        <v>989</v>
      </c>
      <c r="V132" s="177">
        <v>988</v>
      </c>
      <c r="W132" s="177">
        <v>988</v>
      </c>
      <c r="X132" s="177">
        <v>988</v>
      </c>
    </row>
    <row r="133" spans="1:24">
      <c r="A133" s="174" t="s">
        <v>101</v>
      </c>
      <c r="B133" s="174" t="s">
        <v>82</v>
      </c>
      <c r="C133" s="174" t="s">
        <v>83</v>
      </c>
      <c r="D133" s="174" t="s">
        <v>36</v>
      </c>
      <c r="E133" s="174" t="s">
        <v>37</v>
      </c>
      <c r="F133" s="177">
        <v>2.7840391442766583E-2</v>
      </c>
      <c r="G133" s="177">
        <v>6.071386776921478E-2</v>
      </c>
      <c r="H133" s="177">
        <v>4.6299679619772098E-2</v>
      </c>
      <c r="I133" s="177">
        <v>4.2146864059686248E-2</v>
      </c>
      <c r="J133" s="177">
        <v>4.3321379972911689E-2</v>
      </c>
      <c r="K133" s="177">
        <v>3.873529862233617E-2</v>
      </c>
      <c r="L133" s="177">
        <v>4.0912402908539917E-2</v>
      </c>
      <c r="M133" s="177">
        <v>3.4438837785159583E-2</v>
      </c>
      <c r="N133" s="177">
        <v>5.8980148163578869E-2</v>
      </c>
      <c r="O133" s="177">
        <v>4.487806819336345E-2</v>
      </c>
      <c r="P133" s="177">
        <v>3.9943089310709036E-2</v>
      </c>
      <c r="Q133" s="177">
        <v>3.9309132316034529E-2</v>
      </c>
      <c r="R133" s="177">
        <v>5.7898736037975178E-2</v>
      </c>
      <c r="S133" s="177">
        <v>0</v>
      </c>
      <c r="T133" s="177">
        <v>0</v>
      </c>
      <c r="U133" s="177">
        <v>0</v>
      </c>
      <c r="V133" s="177">
        <v>0</v>
      </c>
      <c r="W133" s="177">
        <v>0</v>
      </c>
      <c r="X133" s="177">
        <v>0</v>
      </c>
    </row>
    <row r="134" spans="1:24">
      <c r="A134" s="174" t="s">
        <v>101</v>
      </c>
      <c r="B134" s="174" t="s">
        <v>84</v>
      </c>
      <c r="C134" s="174" t="s">
        <v>85</v>
      </c>
      <c r="D134" s="174" t="s">
        <v>86</v>
      </c>
      <c r="E134" s="174" t="s">
        <v>37</v>
      </c>
      <c r="F134" s="177">
        <v>2566.6159016871898</v>
      </c>
      <c r="G134" s="177">
        <v>5642.0585417731072</v>
      </c>
      <c r="H134" s="177">
        <v>4322.9939735046173</v>
      </c>
      <c r="I134" s="177">
        <v>3925.5177494201703</v>
      </c>
      <c r="J134" s="177">
        <v>4040.682624593604</v>
      </c>
      <c r="K134" s="177">
        <v>3630.5457300637654</v>
      </c>
      <c r="L134" s="177">
        <v>3846.870508281283</v>
      </c>
      <c r="M134" s="177">
        <v>3193.319446139235</v>
      </c>
      <c r="N134" s="177">
        <v>5477.703478675593</v>
      </c>
      <c r="O134" s="177">
        <v>4168.9481448224979</v>
      </c>
      <c r="P134" s="177">
        <v>3712.0311189121226</v>
      </c>
      <c r="Q134" s="177">
        <v>3658.5402537856498</v>
      </c>
      <c r="R134" s="177">
        <v>5401.7204773989324</v>
      </c>
      <c r="S134" s="177">
        <v>0</v>
      </c>
      <c r="T134" s="177">
        <v>0</v>
      </c>
      <c r="U134" s="177">
        <v>0</v>
      </c>
      <c r="V134" s="177">
        <v>0</v>
      </c>
      <c r="W134" s="177">
        <v>0</v>
      </c>
      <c r="X134" s="177">
        <v>0</v>
      </c>
    </row>
    <row r="135" spans="1:24">
      <c r="A135" s="174" t="s">
        <v>101</v>
      </c>
      <c r="B135" s="174" t="s">
        <v>87</v>
      </c>
      <c r="C135" s="174" t="s">
        <v>88</v>
      </c>
      <c r="D135" s="174" t="s">
        <v>36</v>
      </c>
      <c r="E135" s="174" t="s">
        <v>37</v>
      </c>
      <c r="F135" s="177">
        <v>25577.806132014135</v>
      </c>
      <c r="G135" s="177">
        <v>26064.523171514134</v>
      </c>
      <c r="H135" s="177">
        <v>26691.625635635697</v>
      </c>
      <c r="I135" s="177">
        <v>27293.784695107421</v>
      </c>
      <c r="J135" s="177">
        <v>27597.129115983902</v>
      </c>
      <c r="K135" s="177">
        <v>26572.15539069134</v>
      </c>
      <c r="L135" s="177">
        <v>27141.311348481311</v>
      </c>
      <c r="M135" s="177">
        <v>28843.826037638872</v>
      </c>
      <c r="N135" s="177">
        <v>30052.180577748786</v>
      </c>
      <c r="O135" s="177">
        <v>28809.005202251185</v>
      </c>
      <c r="P135" s="177">
        <v>28561.881765726906</v>
      </c>
      <c r="Q135" s="177">
        <v>29188.807388853289</v>
      </c>
      <c r="R135" s="177">
        <v>29768.315713826338</v>
      </c>
      <c r="S135" s="177">
        <v>0</v>
      </c>
      <c r="T135" s="177">
        <v>0</v>
      </c>
      <c r="U135" s="177">
        <v>0</v>
      </c>
      <c r="V135" s="177">
        <v>0</v>
      </c>
      <c r="W135" s="177">
        <v>0</v>
      </c>
      <c r="X135" s="177">
        <v>0</v>
      </c>
    </row>
    <row r="136" spans="1:24">
      <c r="A136" s="174" t="s">
        <v>101</v>
      </c>
      <c r="B136" s="174" t="s">
        <v>89</v>
      </c>
      <c r="C136" s="174" t="s">
        <v>90</v>
      </c>
      <c r="D136" s="174" t="s">
        <v>91</v>
      </c>
      <c r="E136" s="174" t="s">
        <v>37</v>
      </c>
      <c r="F136" s="179" t="s">
        <v>194</v>
      </c>
      <c r="G136" s="179" t="s">
        <v>194</v>
      </c>
      <c r="H136" s="179" t="s">
        <v>194</v>
      </c>
      <c r="I136" s="179" t="s">
        <v>194</v>
      </c>
      <c r="J136" s="179" t="s">
        <v>194</v>
      </c>
      <c r="K136" s="179" t="s">
        <v>194</v>
      </c>
      <c r="L136" s="179" t="s">
        <v>194</v>
      </c>
      <c r="M136" s="179" t="s">
        <v>194</v>
      </c>
      <c r="N136" s="179" t="s">
        <v>194</v>
      </c>
      <c r="O136" s="179" t="s">
        <v>194</v>
      </c>
      <c r="P136" s="179" t="s">
        <v>194</v>
      </c>
      <c r="Q136" s="179" t="s">
        <v>194</v>
      </c>
      <c r="R136" s="179" t="s">
        <v>194</v>
      </c>
      <c r="S136" s="179" t="s">
        <v>194</v>
      </c>
      <c r="T136" s="179" t="s">
        <v>194</v>
      </c>
      <c r="U136" s="179" t="s">
        <v>194</v>
      </c>
      <c r="V136" s="179" t="s">
        <v>194</v>
      </c>
      <c r="W136" s="179" t="s">
        <v>194</v>
      </c>
      <c r="X136" s="179" t="s">
        <v>194</v>
      </c>
    </row>
    <row r="137" spans="1:24">
      <c r="A137" s="174" t="s">
        <v>101</v>
      </c>
      <c r="B137" s="174" t="s">
        <v>92</v>
      </c>
      <c r="C137" s="174" t="s">
        <v>93</v>
      </c>
      <c r="D137" s="174" t="s">
        <v>91</v>
      </c>
      <c r="E137" s="174" t="s">
        <v>37</v>
      </c>
      <c r="F137" s="179" t="s">
        <v>193</v>
      </c>
      <c r="G137" s="179" t="s">
        <v>193</v>
      </c>
      <c r="H137" s="179" t="s">
        <v>193</v>
      </c>
      <c r="I137" s="179" t="s">
        <v>193</v>
      </c>
      <c r="J137" s="179" t="s">
        <v>193</v>
      </c>
      <c r="K137" s="179" t="s">
        <v>193</v>
      </c>
      <c r="L137" s="179" t="s">
        <v>193</v>
      </c>
      <c r="M137" s="179" t="s">
        <v>193</v>
      </c>
      <c r="N137" s="179" t="s">
        <v>193</v>
      </c>
      <c r="O137" s="179" t="s">
        <v>193</v>
      </c>
      <c r="P137" s="179" t="s">
        <v>193</v>
      </c>
      <c r="Q137" s="179" t="s">
        <v>193</v>
      </c>
      <c r="R137" s="179" t="s">
        <v>193</v>
      </c>
      <c r="S137" s="179" t="s">
        <v>193</v>
      </c>
      <c r="T137" s="179" t="s">
        <v>193</v>
      </c>
      <c r="U137" s="179" t="s">
        <v>193</v>
      </c>
      <c r="V137" s="179" t="s">
        <v>193</v>
      </c>
      <c r="W137" s="179" t="s">
        <v>193</v>
      </c>
      <c r="X137" s="179" t="s">
        <v>193</v>
      </c>
    </row>
    <row r="138" spans="1:24">
      <c r="A138" s="174" t="s">
        <v>101</v>
      </c>
      <c r="B138" s="174" t="s">
        <v>94</v>
      </c>
      <c r="C138" s="174" t="s">
        <v>95</v>
      </c>
      <c r="D138" s="174" t="s">
        <v>91</v>
      </c>
      <c r="E138" s="174" t="s">
        <v>37</v>
      </c>
      <c r="F138" s="180">
        <v>0</v>
      </c>
      <c r="G138" s="180">
        <v>0</v>
      </c>
      <c r="H138" s="180">
        <v>0</v>
      </c>
      <c r="I138" s="180">
        <v>0</v>
      </c>
      <c r="J138" s="180">
        <v>0</v>
      </c>
      <c r="K138" s="180">
        <v>0</v>
      </c>
      <c r="L138" s="180">
        <v>0</v>
      </c>
      <c r="M138" s="180">
        <v>0</v>
      </c>
      <c r="N138" s="180">
        <v>0</v>
      </c>
      <c r="O138" s="180">
        <v>0</v>
      </c>
      <c r="P138" s="180">
        <v>0</v>
      </c>
      <c r="Q138" s="180">
        <v>0</v>
      </c>
      <c r="R138" s="180">
        <v>0</v>
      </c>
      <c r="S138" s="180">
        <v>0</v>
      </c>
      <c r="T138" s="180">
        <v>0</v>
      </c>
      <c r="U138" s="180">
        <v>0</v>
      </c>
      <c r="V138" s="180">
        <v>0</v>
      </c>
      <c r="W138" s="180">
        <v>0</v>
      </c>
      <c r="X138" s="180">
        <v>0</v>
      </c>
    </row>
    <row r="139" spans="1:24">
      <c r="A139" s="174" t="s">
        <v>101</v>
      </c>
      <c r="B139" s="174" t="s">
        <v>96</v>
      </c>
      <c r="C139" s="174" t="s">
        <v>97</v>
      </c>
      <c r="D139" s="174" t="s">
        <v>36</v>
      </c>
      <c r="E139" s="174" t="s">
        <v>37</v>
      </c>
      <c r="F139" s="180">
        <v>0</v>
      </c>
      <c r="G139" s="180">
        <v>0</v>
      </c>
      <c r="H139" s="180">
        <v>0</v>
      </c>
      <c r="I139" s="180">
        <v>0</v>
      </c>
      <c r="J139" s="180">
        <v>0</v>
      </c>
      <c r="K139" s="180">
        <v>0</v>
      </c>
      <c r="L139" s="180">
        <v>0</v>
      </c>
      <c r="M139" s="180">
        <v>0</v>
      </c>
      <c r="N139" s="180">
        <v>0</v>
      </c>
      <c r="O139" s="180">
        <v>0</v>
      </c>
      <c r="P139" s="180">
        <v>0</v>
      </c>
      <c r="Q139" s="180">
        <v>0</v>
      </c>
      <c r="R139" s="180">
        <v>0</v>
      </c>
      <c r="S139" s="180">
        <v>0</v>
      </c>
      <c r="T139" s="180">
        <v>0</v>
      </c>
      <c r="U139" s="180">
        <v>0</v>
      </c>
      <c r="V139" s="180">
        <v>0</v>
      </c>
      <c r="W139" s="180">
        <v>0</v>
      </c>
      <c r="X139" s="180">
        <v>0</v>
      </c>
    </row>
    <row r="140" spans="1:24">
      <c r="A140" s="174" t="s">
        <v>102</v>
      </c>
      <c r="B140" s="174" t="s">
        <v>34</v>
      </c>
      <c r="C140" s="174" t="s">
        <v>35</v>
      </c>
      <c r="D140" s="174" t="s">
        <v>36</v>
      </c>
      <c r="E140" s="174" t="s">
        <v>37</v>
      </c>
      <c r="F140" s="177">
        <v>902.06733545747204</v>
      </c>
      <c r="G140" s="177">
        <v>908.12485634175198</v>
      </c>
      <c r="H140" s="177">
        <v>914.73797314423302</v>
      </c>
      <c r="I140" s="177">
        <v>924.41065626594195</v>
      </c>
      <c r="J140" s="177">
        <v>931.29522477153796</v>
      </c>
      <c r="K140" s="177">
        <v>936.72605248145203</v>
      </c>
      <c r="L140" s="177">
        <v>939.21584842131301</v>
      </c>
      <c r="M140" s="177">
        <v>940.00925277149804</v>
      </c>
      <c r="N140" s="177">
        <v>936.75738572410796</v>
      </c>
      <c r="O140" s="177">
        <v>940.24097813550702</v>
      </c>
      <c r="P140" s="177">
        <v>942.39290513597575</v>
      </c>
      <c r="Q140" s="177">
        <v>949.03360363764295</v>
      </c>
      <c r="R140" s="177">
        <v>955.25389203579743</v>
      </c>
      <c r="S140" s="177">
        <v>974.66503783902067</v>
      </c>
      <c r="T140" s="177">
        <v>982.34258411077712</v>
      </c>
      <c r="U140" s="177">
        <v>988.02027382503763</v>
      </c>
      <c r="V140" s="177">
        <v>992.92032046284271</v>
      </c>
      <c r="W140" s="177">
        <v>998.09219868134414</v>
      </c>
      <c r="X140" s="177">
        <v>1000.8847927589186</v>
      </c>
    </row>
    <row r="141" spans="1:24">
      <c r="A141" s="174" t="s">
        <v>102</v>
      </c>
      <c r="B141" s="174" t="s">
        <v>38</v>
      </c>
      <c r="C141" s="174" t="s">
        <v>39</v>
      </c>
      <c r="D141" s="174" t="s">
        <v>40</v>
      </c>
      <c r="E141" s="174" t="s">
        <v>37</v>
      </c>
      <c r="F141" s="177">
        <v>10419.201829430051</v>
      </c>
      <c r="G141" s="177">
        <v>10751.79161188234</v>
      </c>
      <c r="H141" s="177">
        <v>10939.992587730248</v>
      </c>
      <c r="I141" s="177">
        <v>11065.452249302751</v>
      </c>
      <c r="J141" s="177">
        <v>11273.464357652079</v>
      </c>
      <c r="K141" s="177">
        <v>10446.252271624729</v>
      </c>
      <c r="L141" s="177">
        <v>10790</v>
      </c>
      <c r="M141" s="177">
        <v>10802.0705576566</v>
      </c>
      <c r="N141" s="177">
        <v>11134</v>
      </c>
      <c r="O141" s="177">
        <v>11221.888470810001</v>
      </c>
      <c r="P141" s="177">
        <v>11212</v>
      </c>
      <c r="Q141" s="177">
        <v>11251</v>
      </c>
      <c r="R141" s="177">
        <v>11227</v>
      </c>
      <c r="S141" s="177">
        <v>11264</v>
      </c>
      <c r="T141" s="177">
        <v>11418</v>
      </c>
      <c r="U141" s="177">
        <v>11435</v>
      </c>
      <c r="V141" s="177">
        <v>11445</v>
      </c>
      <c r="W141" s="177">
        <v>11459</v>
      </c>
      <c r="X141" s="177">
        <v>11392</v>
      </c>
    </row>
    <row r="142" spans="1:24">
      <c r="A142" s="174" t="s">
        <v>102</v>
      </c>
      <c r="B142" s="174" t="s">
        <v>41</v>
      </c>
      <c r="C142" s="174" t="s">
        <v>42</v>
      </c>
      <c r="D142" s="174" t="s">
        <v>40</v>
      </c>
      <c r="E142" s="174" t="s">
        <v>37</v>
      </c>
      <c r="F142" s="177">
        <v>101069.597154167</v>
      </c>
      <c r="G142" s="177">
        <v>99953.601654689701</v>
      </c>
      <c r="H142" s="177">
        <v>102307.01437155499</v>
      </c>
      <c r="I142" s="177">
        <v>103367.08734590199</v>
      </c>
      <c r="J142" s="177">
        <v>105258.061090387</v>
      </c>
      <c r="K142" s="177">
        <v>105401.214356621</v>
      </c>
      <c r="L142" s="177">
        <v>106304</v>
      </c>
      <c r="M142" s="177">
        <v>106736.57373880901</v>
      </c>
      <c r="N142" s="177">
        <v>108672.67841079101</v>
      </c>
      <c r="O142" s="177">
        <v>109286.83454261</v>
      </c>
      <c r="P142" s="177">
        <v>110077</v>
      </c>
      <c r="Q142" s="177">
        <v>111634</v>
      </c>
      <c r="R142" s="177">
        <v>111661</v>
      </c>
      <c r="S142" s="177">
        <v>112375</v>
      </c>
      <c r="T142" s="177">
        <v>113738</v>
      </c>
      <c r="U142" s="177">
        <v>115075</v>
      </c>
      <c r="V142" s="177">
        <v>116395</v>
      </c>
      <c r="W142" s="177">
        <v>117654</v>
      </c>
      <c r="X142" s="177">
        <v>118861</v>
      </c>
    </row>
    <row r="143" spans="1:24">
      <c r="A143" s="174" t="s">
        <v>102</v>
      </c>
      <c r="B143" s="174" t="s">
        <v>43</v>
      </c>
      <c r="C143" s="174" t="s">
        <v>44</v>
      </c>
      <c r="D143" s="174" t="s">
        <v>36</v>
      </c>
      <c r="E143" s="174" t="s">
        <v>37</v>
      </c>
      <c r="F143" s="177">
        <v>1767.72548200285</v>
      </c>
      <c r="G143" s="177">
        <v>1770.48056113912</v>
      </c>
      <c r="H143" s="177">
        <v>1790.56382817434</v>
      </c>
      <c r="I143" s="177">
        <v>1806.14671152355</v>
      </c>
      <c r="J143" s="177">
        <v>1805.21988740493</v>
      </c>
      <c r="K143" s="177">
        <v>1817.36418837461</v>
      </c>
      <c r="L143" s="177">
        <v>1822.4724064278901</v>
      </c>
      <c r="M143" s="177">
        <v>1825.00219168993</v>
      </c>
      <c r="N143" s="177">
        <v>1815.7511548299999</v>
      </c>
      <c r="O143" s="177">
        <v>1824.6460166213401</v>
      </c>
      <c r="P143" s="177">
        <v>1828.8220790572184</v>
      </c>
      <c r="Q143" s="177">
        <v>1841.709120092888</v>
      </c>
      <c r="R143" s="177">
        <v>1853.7803068544299</v>
      </c>
      <c r="S143" s="177">
        <v>1891.4498731587423</v>
      </c>
      <c r="T143" s="177">
        <v>1906.3490368284283</v>
      </c>
      <c r="U143" s="177">
        <v>1917.3672482887296</v>
      </c>
      <c r="V143" s="177">
        <v>1926.8763537062148</v>
      </c>
      <c r="W143" s="177">
        <v>1936.9129796449745</v>
      </c>
      <c r="X143" s="177">
        <v>1942.3323304052344</v>
      </c>
    </row>
    <row r="144" spans="1:24">
      <c r="A144" s="174" t="s">
        <v>102</v>
      </c>
      <c r="B144" s="174" t="s">
        <v>45</v>
      </c>
      <c r="C144" s="174" t="s">
        <v>46</v>
      </c>
      <c r="D144" s="174" t="s">
        <v>40</v>
      </c>
      <c r="E144" s="174" t="s">
        <v>37</v>
      </c>
      <c r="F144" s="177">
        <v>627.39793449926083</v>
      </c>
      <c r="G144" s="177">
        <v>735.195261359798</v>
      </c>
      <c r="H144" s="177">
        <v>751.27106674062804</v>
      </c>
      <c r="I144" s="177">
        <v>1009.1170516197971</v>
      </c>
      <c r="J144" s="177">
        <v>1043.947786108884</v>
      </c>
      <c r="K144" s="177">
        <v>1041.5183874555071</v>
      </c>
      <c r="L144" s="177">
        <v>2480</v>
      </c>
      <c r="M144" s="177">
        <v>2421.6543366799315</v>
      </c>
      <c r="N144" s="177">
        <v>2438</v>
      </c>
      <c r="O144" s="177">
        <v>2438.29199823</v>
      </c>
      <c r="P144" s="177">
        <v>2405</v>
      </c>
      <c r="Q144" s="177">
        <v>2443</v>
      </c>
      <c r="R144" s="177">
        <v>2369</v>
      </c>
      <c r="S144" s="177">
        <v>2765</v>
      </c>
      <c r="T144" s="177">
        <v>2804</v>
      </c>
      <c r="U144" s="177">
        <v>2842</v>
      </c>
      <c r="V144" s="177">
        <v>2878</v>
      </c>
      <c r="W144" s="177">
        <v>2913</v>
      </c>
      <c r="X144" s="177">
        <v>2947</v>
      </c>
    </row>
    <row r="145" spans="1:24">
      <c r="A145" s="174" t="s">
        <v>102</v>
      </c>
      <c r="B145" s="174" t="s">
        <v>47</v>
      </c>
      <c r="C145" s="174" t="s">
        <v>48</v>
      </c>
      <c r="D145" s="174" t="s">
        <v>49</v>
      </c>
      <c r="E145" s="174" t="s">
        <v>37</v>
      </c>
      <c r="F145" s="178">
        <v>10.308937724899675</v>
      </c>
      <c r="G145" s="178">
        <v>10.756782581008554</v>
      </c>
      <c r="H145" s="178">
        <v>10.693296696156894</v>
      </c>
      <c r="I145" s="178">
        <v>10.705005368172873</v>
      </c>
      <c r="J145" s="178">
        <v>10.710309729125024</v>
      </c>
      <c r="K145" s="178">
        <v>9.9109410981549342</v>
      </c>
      <c r="L145" s="178">
        <v>10.150135460565926</v>
      </c>
      <c r="M145" s="178">
        <v>10.120308512141241</v>
      </c>
      <c r="N145" s="178">
        <v>10.245445463221797</v>
      </c>
      <c r="O145" s="178">
        <v>10.268289421846767</v>
      </c>
      <c r="P145" s="178">
        <v>10.185597354579068</v>
      </c>
      <c r="Q145" s="178">
        <v>10.078470716806708</v>
      </c>
      <c r="R145" s="178">
        <v>10.054540081138445</v>
      </c>
      <c r="S145" s="178">
        <v>10.023581757508342</v>
      </c>
      <c r="T145" s="178">
        <v>10.038861242504705</v>
      </c>
      <c r="U145" s="178">
        <v>9.9369976102541813</v>
      </c>
      <c r="V145" s="178">
        <v>9.8328966020877182</v>
      </c>
      <c r="W145" s="178">
        <v>9.7395753650534616</v>
      </c>
      <c r="X145" s="178">
        <v>9.5843043555076939</v>
      </c>
    </row>
    <row r="146" spans="1:24">
      <c r="A146" s="174" t="s">
        <v>102</v>
      </c>
      <c r="B146" s="174" t="s">
        <v>50</v>
      </c>
      <c r="C146" s="174" t="s">
        <v>51</v>
      </c>
      <c r="D146" s="174" t="s">
        <v>49</v>
      </c>
      <c r="E146" s="174" t="s">
        <v>37</v>
      </c>
      <c r="F146" s="178">
        <v>0.62075832116185869</v>
      </c>
      <c r="G146" s="178">
        <v>0.73553653814264885</v>
      </c>
      <c r="H146" s="178">
        <v>0.73432996882519541</v>
      </c>
      <c r="I146" s="178">
        <v>0.97624599621632224</v>
      </c>
      <c r="J146" s="178">
        <v>0.99179841932716883</v>
      </c>
      <c r="K146" s="178">
        <v>0.98814647802023348</v>
      </c>
      <c r="L146" s="178">
        <v>2.3329319686935581</v>
      </c>
      <c r="M146" s="178">
        <v>2.2688140080324009</v>
      </c>
      <c r="N146" s="178">
        <v>2.2434341691516742</v>
      </c>
      <c r="O146" s="178">
        <v>2.2310939908130751</v>
      </c>
      <c r="P146" s="178">
        <v>2.1848342523869655</v>
      </c>
      <c r="Q146" s="178">
        <v>2.1884013830911728</v>
      </c>
      <c r="R146" s="178">
        <v>2.1216002006071948</v>
      </c>
      <c r="S146" s="178">
        <v>2.4605116796440489</v>
      </c>
      <c r="T146" s="178">
        <v>2.4653150222441051</v>
      </c>
      <c r="U146" s="178">
        <v>2.4696936780360632</v>
      </c>
      <c r="V146" s="178">
        <v>2.4726148030413677</v>
      </c>
      <c r="W146" s="178">
        <v>2.4759039216686216</v>
      </c>
      <c r="X146" s="178">
        <v>2.4793666551686426</v>
      </c>
    </row>
    <row r="147" spans="1:24">
      <c r="A147" s="174" t="s">
        <v>102</v>
      </c>
      <c r="B147" s="174" t="s">
        <v>52</v>
      </c>
      <c r="C147" s="174" t="s">
        <v>53</v>
      </c>
      <c r="D147" s="174" t="s">
        <v>36</v>
      </c>
      <c r="E147" s="174" t="s">
        <v>37</v>
      </c>
      <c r="F147" s="177">
        <v>31.236608437979207</v>
      </c>
      <c r="G147" s="177">
        <v>31.515462695413781</v>
      </c>
      <c r="H147" s="177">
        <v>31.658403076995803</v>
      </c>
      <c r="I147" s="177">
        <v>31.853891774413391</v>
      </c>
      <c r="J147" s="177">
        <v>32.009114612104206</v>
      </c>
      <c r="K147" s="177">
        <v>32.417729240108677</v>
      </c>
      <c r="L147" s="177">
        <v>32.861218738992605</v>
      </c>
      <c r="M147" s="177">
        <v>33.30847934138238</v>
      </c>
      <c r="N147" s="177">
        <v>33.591157601997281</v>
      </c>
      <c r="O147" s="177">
        <v>33.690374003678727</v>
      </c>
      <c r="P147" s="177">
        <v>33.767481072143418</v>
      </c>
      <c r="Q147" s="177">
        <v>34.005428174396386</v>
      </c>
      <c r="R147" s="177">
        <v>34.228311294168648</v>
      </c>
      <c r="S147" s="177">
        <v>31.826459011657395</v>
      </c>
      <c r="T147" s="177">
        <v>32.187527375107692</v>
      </c>
      <c r="U147" s="177">
        <v>32.432297764835916</v>
      </c>
      <c r="V147" s="177">
        <v>32.701621384027703</v>
      </c>
      <c r="W147" s="177">
        <v>32.905475481913761</v>
      </c>
      <c r="X147" s="177">
        <v>32.943003303916534</v>
      </c>
    </row>
    <row r="148" spans="1:24">
      <c r="A148" s="174" t="s">
        <v>102</v>
      </c>
      <c r="B148" s="174" t="s">
        <v>54</v>
      </c>
      <c r="C148" s="174" t="s">
        <v>55</v>
      </c>
      <c r="D148" s="174" t="s">
        <v>36</v>
      </c>
      <c r="E148" s="174" t="s">
        <v>37</v>
      </c>
      <c r="F148" s="177">
        <v>703460.91666666698</v>
      </c>
      <c r="G148" s="177">
        <v>708940.33333333302</v>
      </c>
      <c r="H148" s="177">
        <v>714175.58333333291</v>
      </c>
      <c r="I148" s="177">
        <v>720614.66666666709</v>
      </c>
      <c r="J148" s="177">
        <v>724318.25</v>
      </c>
      <c r="K148" s="177">
        <v>733502.99242424301</v>
      </c>
      <c r="L148" s="177">
        <v>746344</v>
      </c>
      <c r="M148" s="177">
        <v>758087.33333333302</v>
      </c>
      <c r="N148" s="177">
        <v>765306</v>
      </c>
      <c r="O148" s="177">
        <v>769286</v>
      </c>
      <c r="P148" s="177">
        <v>776044.25</v>
      </c>
      <c r="Q148" s="177">
        <v>783077</v>
      </c>
      <c r="R148" s="177">
        <v>789475.99999999988</v>
      </c>
      <c r="S148" s="177">
        <v>809569.63787952915</v>
      </c>
      <c r="T148" s="177">
        <v>821296.94850324793</v>
      </c>
      <c r="U148" s="177">
        <v>832310.05753898411</v>
      </c>
      <c r="V148" s="177">
        <v>842557.27495947375</v>
      </c>
      <c r="W148" s="177">
        <v>851988.57117771113</v>
      </c>
      <c r="X148" s="177">
        <v>860899.5053412508</v>
      </c>
    </row>
    <row r="149" spans="1:24">
      <c r="A149" s="174" t="s">
        <v>102</v>
      </c>
      <c r="B149" s="174" t="s">
        <v>56</v>
      </c>
      <c r="C149" s="174" t="s">
        <v>57</v>
      </c>
      <c r="D149" s="174" t="s">
        <v>36</v>
      </c>
      <c r="E149" s="174" t="s">
        <v>37</v>
      </c>
      <c r="F149" s="177">
        <v>1.8418411751123425</v>
      </c>
      <c r="G149" s="177">
        <v>1.8440986885974662</v>
      </c>
      <c r="H149" s="177">
        <v>1.8392379027253223</v>
      </c>
      <c r="I149" s="177">
        <v>1.8340590120455298</v>
      </c>
      <c r="J149" s="177">
        <v>1.8331307863976842</v>
      </c>
      <c r="K149" s="177">
        <v>1.8588740685741563</v>
      </c>
      <c r="L149" s="177">
        <v>1.8509598450158506</v>
      </c>
      <c r="M149" s="177">
        <v>1.8730565884534827</v>
      </c>
      <c r="N149" s="177">
        <v>1.8574847166478807</v>
      </c>
      <c r="O149" s="177">
        <v>1.7106069895769467</v>
      </c>
      <c r="P149" s="177">
        <v>1.7169523975285006</v>
      </c>
      <c r="Q149" s="177">
        <v>1.7128712871287128</v>
      </c>
      <c r="R149" s="177">
        <v>1.7115543030565792</v>
      </c>
      <c r="S149" s="177">
        <v>1.5643354169123718</v>
      </c>
      <c r="T149" s="177">
        <v>1.5732481580184983</v>
      </c>
      <c r="U149" s="177">
        <v>1.5804075906947745</v>
      </c>
      <c r="V149" s="177">
        <v>1.5900640403648361</v>
      </c>
      <c r="W149" s="177">
        <v>1.5950100417117257</v>
      </c>
      <c r="X149" s="177">
        <v>1.6042551563157694</v>
      </c>
    </row>
    <row r="150" spans="1:24">
      <c r="A150" s="174" t="s">
        <v>102</v>
      </c>
      <c r="B150" s="174" t="s">
        <v>58</v>
      </c>
      <c r="C150" s="174" t="s">
        <v>59</v>
      </c>
      <c r="D150" s="174" t="s">
        <v>60</v>
      </c>
      <c r="E150" s="174" t="s">
        <v>37</v>
      </c>
      <c r="F150" s="177">
        <v>41479</v>
      </c>
      <c r="G150" s="177">
        <v>41483</v>
      </c>
      <c r="H150" s="177">
        <v>41491</v>
      </c>
      <c r="I150" s="177">
        <v>41491</v>
      </c>
      <c r="J150" s="177">
        <v>41481</v>
      </c>
      <c r="K150" s="177">
        <v>42060</v>
      </c>
      <c r="L150" s="177">
        <v>42039</v>
      </c>
      <c r="M150" s="177">
        <v>42630</v>
      </c>
      <c r="N150" s="177">
        <v>42319</v>
      </c>
      <c r="O150" s="177">
        <v>39060</v>
      </c>
      <c r="P150" s="177">
        <v>39459</v>
      </c>
      <c r="Q150" s="177">
        <v>39444</v>
      </c>
      <c r="R150" s="177">
        <v>39477</v>
      </c>
      <c r="S150" s="177">
        <v>39792</v>
      </c>
      <c r="T150" s="177">
        <v>40143</v>
      </c>
      <c r="U150" s="177">
        <v>40558</v>
      </c>
      <c r="V150" s="177">
        <v>40968</v>
      </c>
      <c r="W150" s="177">
        <v>41298</v>
      </c>
      <c r="X150" s="177">
        <v>41924</v>
      </c>
    </row>
    <row r="151" spans="1:24">
      <c r="A151" s="174" t="s">
        <v>102</v>
      </c>
      <c r="B151" s="174" t="s">
        <v>61</v>
      </c>
      <c r="C151" s="174" t="s">
        <v>62</v>
      </c>
      <c r="D151" s="174" t="s">
        <v>63</v>
      </c>
      <c r="E151" s="174" t="s">
        <v>37</v>
      </c>
      <c r="F151" s="177">
        <v>31.487011575505861</v>
      </c>
      <c r="G151" s="177">
        <v>30.722410698878342</v>
      </c>
      <c r="H151" s="177">
        <v>31.341932048681535</v>
      </c>
      <c r="I151" s="177">
        <v>34.174059496949944</v>
      </c>
      <c r="J151" s="177">
        <v>36.928468801996665</v>
      </c>
      <c r="K151" s="177">
        <v>36.367824784571184</v>
      </c>
      <c r="L151" s="177">
        <v>26.060118743003354</v>
      </c>
      <c r="M151" s="177">
        <v>28.889551362355146</v>
      </c>
      <c r="N151" s="177">
        <v>28.472840095465404</v>
      </c>
      <c r="O151" s="177">
        <v>26.390478118078359</v>
      </c>
      <c r="P151" s="177">
        <v>30.102151908059518</v>
      </c>
      <c r="Q151" s="177">
        <v>28.142000000000007</v>
      </c>
      <c r="R151" s="177">
        <v>28.996587846509243</v>
      </c>
      <c r="S151" s="177">
        <v>37.191999999999993</v>
      </c>
      <c r="T151" s="177">
        <v>37.866033530000003</v>
      </c>
      <c r="U151" s="177">
        <v>41.587776629000004</v>
      </c>
      <c r="V151" s="177">
        <v>45.695620366</v>
      </c>
      <c r="W151" s="177">
        <v>43.563136738000004</v>
      </c>
      <c r="X151" s="177">
        <v>41.637509814000005</v>
      </c>
    </row>
    <row r="152" spans="1:24">
      <c r="A152" s="174" t="s">
        <v>102</v>
      </c>
      <c r="B152" s="174" t="s">
        <v>64</v>
      </c>
      <c r="C152" s="174" t="s">
        <v>65</v>
      </c>
      <c r="D152" s="174" t="s">
        <v>63</v>
      </c>
      <c r="E152" s="174" t="s">
        <v>37</v>
      </c>
      <c r="F152" s="177">
        <v>0.6601050644760138</v>
      </c>
      <c r="G152" s="177">
        <v>0.67969935174509599</v>
      </c>
      <c r="H152" s="177">
        <v>0.73919651058211167</v>
      </c>
      <c r="I152" s="177">
        <v>0.82514147906485291</v>
      </c>
      <c r="J152" s="177">
        <v>0.9743659314510994</v>
      </c>
      <c r="K152" s="177">
        <v>0.9063406465775603</v>
      </c>
      <c r="L152" s="177">
        <v>0.66310734715021258</v>
      </c>
      <c r="M152" s="177">
        <v>0.75429638021815071</v>
      </c>
      <c r="N152" s="177">
        <v>0.71360501492394501</v>
      </c>
      <c r="O152" s="177">
        <v>0.61659995602986828</v>
      </c>
      <c r="P152" s="177">
        <v>0.70828592724845929</v>
      </c>
      <c r="Q152" s="177">
        <v>0.63669683257918563</v>
      </c>
      <c r="R152" s="177">
        <v>0.70040067262099626</v>
      </c>
      <c r="S152" s="177">
        <v>0.80328293736501066</v>
      </c>
      <c r="T152" s="177">
        <v>0.7917457769832309</v>
      </c>
      <c r="U152" s="177">
        <v>0.84577854078623593</v>
      </c>
      <c r="V152" s="177">
        <v>0.89736499677938819</v>
      </c>
      <c r="W152" s="177">
        <v>0.83302680443637067</v>
      </c>
      <c r="X152" s="177">
        <v>0.77681921294776124</v>
      </c>
    </row>
    <row r="153" spans="1:24">
      <c r="A153" s="174" t="s">
        <v>102</v>
      </c>
      <c r="B153" s="174" t="s">
        <v>66</v>
      </c>
      <c r="C153" s="174" t="s">
        <v>67</v>
      </c>
      <c r="D153" s="174" t="s">
        <v>63</v>
      </c>
      <c r="E153" s="174" t="s">
        <v>37</v>
      </c>
      <c r="F153" s="177">
        <v>57.828387381814949</v>
      </c>
      <c r="G153" s="177">
        <v>67.543186798964626</v>
      </c>
      <c r="H153" s="177">
        <v>79.38308908045974</v>
      </c>
      <c r="I153" s="177">
        <v>63.28579802791009</v>
      </c>
      <c r="J153" s="177">
        <v>56.003816971713796</v>
      </c>
      <c r="K153" s="177">
        <v>67.076843660237969</v>
      </c>
      <c r="L153" s="177">
        <v>64.591266991843909</v>
      </c>
      <c r="M153" s="177">
        <v>64.004402207954911</v>
      </c>
      <c r="N153" s="177">
        <v>59.447625298329363</v>
      </c>
      <c r="O153" s="177">
        <v>69.60852287481859</v>
      </c>
      <c r="P153" s="177">
        <v>83.962748637100304</v>
      </c>
      <c r="Q153" s="177">
        <v>78.374000000000009</v>
      </c>
      <c r="R153" s="177">
        <v>86.23938622946612</v>
      </c>
      <c r="S153" s="177">
        <v>59.445000000000007</v>
      </c>
      <c r="T153" s="177">
        <v>68.571797409999988</v>
      </c>
      <c r="U153" s="177">
        <v>67.198782010000002</v>
      </c>
      <c r="V153" s="177">
        <v>67.231896757999991</v>
      </c>
      <c r="W153" s="177">
        <v>71.383117885999994</v>
      </c>
      <c r="X153" s="177">
        <v>69.439085216999999</v>
      </c>
    </row>
    <row r="154" spans="1:24">
      <c r="A154" s="174" t="s">
        <v>102</v>
      </c>
      <c r="B154" s="174" t="s">
        <v>68</v>
      </c>
      <c r="C154" s="174" t="s">
        <v>69</v>
      </c>
      <c r="D154" s="174" t="s">
        <v>63</v>
      </c>
      <c r="E154" s="174" t="s">
        <v>37</v>
      </c>
      <c r="F154" s="177">
        <v>61.24011089511351</v>
      </c>
      <c r="G154" s="177">
        <v>63.567210526315797</v>
      </c>
      <c r="H154" s="177">
        <v>61.963833248816762</v>
      </c>
      <c r="I154" s="177">
        <v>61.900229798612855</v>
      </c>
      <c r="J154" s="177">
        <v>75.620876039933449</v>
      </c>
      <c r="K154" s="177">
        <v>79.920030775543694</v>
      </c>
      <c r="L154" s="177">
        <v>65.501535263073734</v>
      </c>
      <c r="M154" s="177">
        <v>62.263399232696514</v>
      </c>
      <c r="N154" s="177">
        <v>61.024271306490128</v>
      </c>
      <c r="O154" s="177">
        <v>66.522002978690907</v>
      </c>
      <c r="P154" s="177">
        <v>79.65855643141299</v>
      </c>
      <c r="Q154" s="177">
        <v>109.65700000000001</v>
      </c>
      <c r="R154" s="177">
        <v>130.02087044404516</v>
      </c>
      <c r="S154" s="177">
        <v>70.786000000000001</v>
      </c>
      <c r="T154" s="177">
        <v>76.013185147999991</v>
      </c>
      <c r="U154" s="177">
        <v>77.071912580999992</v>
      </c>
      <c r="V154" s="177">
        <v>79.208597513000001</v>
      </c>
      <c r="W154" s="177">
        <v>73.59339235600001</v>
      </c>
      <c r="X154" s="177">
        <v>73.670259969999989</v>
      </c>
    </row>
    <row r="155" spans="1:24">
      <c r="A155" s="174" t="s">
        <v>102</v>
      </c>
      <c r="B155" s="174" t="s">
        <v>70</v>
      </c>
      <c r="C155" s="174" t="s">
        <v>71</v>
      </c>
      <c r="D155" s="174" t="s">
        <v>63</v>
      </c>
      <c r="E155" s="174" t="s">
        <v>37</v>
      </c>
      <c r="F155" s="177">
        <v>119.06849827692847</v>
      </c>
      <c r="G155" s="177">
        <v>131.11039732528042</v>
      </c>
      <c r="H155" s="177">
        <v>141.34692232927651</v>
      </c>
      <c r="I155" s="177">
        <v>125.18602782652295</v>
      </c>
      <c r="J155" s="177">
        <v>131.62469301164725</v>
      </c>
      <c r="K155" s="177">
        <v>146.99687443578165</v>
      </c>
      <c r="L155" s="177">
        <v>130.09280225491764</v>
      </c>
      <c r="M155" s="177">
        <v>126.26780144065143</v>
      </c>
      <c r="N155" s="177">
        <v>120.47189660481949</v>
      </c>
      <c r="O155" s="177">
        <v>136.13052585350948</v>
      </c>
      <c r="P155" s="177">
        <v>163.62130506851329</v>
      </c>
      <c r="Q155" s="177">
        <v>188.03100000000001</v>
      </c>
      <c r="R155" s="177">
        <v>216.26025667351126</v>
      </c>
      <c r="S155" s="177">
        <v>130.23099999999999</v>
      </c>
      <c r="T155" s="177">
        <v>144.58498255799998</v>
      </c>
      <c r="U155" s="177">
        <v>144.27069459099999</v>
      </c>
      <c r="V155" s="177">
        <v>146.44049427099998</v>
      </c>
      <c r="W155" s="177">
        <v>144.97651024200002</v>
      </c>
      <c r="X155" s="177">
        <v>143.10934518699997</v>
      </c>
    </row>
    <row r="156" spans="1:24">
      <c r="A156" s="174" t="s">
        <v>102</v>
      </c>
      <c r="B156" s="174" t="s">
        <v>72</v>
      </c>
      <c r="C156" s="174" t="s">
        <v>73</v>
      </c>
      <c r="D156" s="174" t="s">
        <v>74</v>
      </c>
      <c r="E156" s="174" t="s">
        <v>37</v>
      </c>
      <c r="F156" s="177">
        <v>22520.400000000001</v>
      </c>
      <c r="G156" s="177">
        <v>22495</v>
      </c>
      <c r="H156" s="177">
        <v>22558.799999999999</v>
      </c>
      <c r="I156" s="177">
        <v>22622.5</v>
      </c>
      <c r="J156" s="177">
        <v>22628.5</v>
      </c>
      <c r="K156" s="177">
        <v>22626.6</v>
      </c>
      <c r="L156" s="177">
        <v>22712</v>
      </c>
      <c r="M156" s="177">
        <v>22759.59</v>
      </c>
      <c r="N156" s="177">
        <v>22782.959999999999</v>
      </c>
      <c r="O156" s="177">
        <v>22834</v>
      </c>
      <c r="P156" s="177">
        <v>22982</v>
      </c>
      <c r="Q156" s="177">
        <v>23028</v>
      </c>
      <c r="R156" s="177">
        <v>23065</v>
      </c>
      <c r="S156" s="177">
        <v>25437</v>
      </c>
      <c r="T156" s="177">
        <v>25516</v>
      </c>
      <c r="U156" s="177">
        <v>25663</v>
      </c>
      <c r="V156" s="177">
        <v>25765</v>
      </c>
      <c r="W156" s="177">
        <v>25892</v>
      </c>
      <c r="X156" s="177">
        <v>26133</v>
      </c>
    </row>
    <row r="157" spans="1:24">
      <c r="A157" s="174" t="s">
        <v>102</v>
      </c>
      <c r="B157" s="174" t="s">
        <v>75</v>
      </c>
      <c r="C157" s="174" t="s">
        <v>76</v>
      </c>
      <c r="D157" s="174" t="s">
        <v>77</v>
      </c>
      <c r="E157" s="174" t="s">
        <v>37</v>
      </c>
      <c r="F157" s="177">
        <v>47.7</v>
      </c>
      <c r="G157" s="177">
        <v>45.2</v>
      </c>
      <c r="H157" s="177">
        <v>42.4</v>
      </c>
      <c r="I157" s="177">
        <v>41.415999999999997</v>
      </c>
      <c r="J157" s="177">
        <v>37.9</v>
      </c>
      <c r="K157" s="177">
        <v>40.125999999999998</v>
      </c>
      <c r="L157" s="177">
        <v>39.299999999999997</v>
      </c>
      <c r="M157" s="177">
        <v>38.299999999999997</v>
      </c>
      <c r="N157" s="177">
        <v>39.9</v>
      </c>
      <c r="O157" s="177">
        <v>42.8</v>
      </c>
      <c r="P157" s="177">
        <v>42.5</v>
      </c>
      <c r="Q157" s="177">
        <v>44.2</v>
      </c>
      <c r="R157" s="177">
        <v>41.4</v>
      </c>
      <c r="S157" s="177">
        <v>46.3</v>
      </c>
      <c r="T157" s="177">
        <v>47.826000000000001</v>
      </c>
      <c r="U157" s="177">
        <v>49.170999999999999</v>
      </c>
      <c r="V157" s="177">
        <v>50.921999999999997</v>
      </c>
      <c r="W157" s="177">
        <v>52.295000000000002</v>
      </c>
      <c r="X157" s="177">
        <v>53.6</v>
      </c>
    </row>
    <row r="158" spans="1:24">
      <c r="A158" s="174" t="s">
        <v>102</v>
      </c>
      <c r="B158" s="174" t="s">
        <v>78</v>
      </c>
      <c r="C158" s="174" t="s">
        <v>79</v>
      </c>
      <c r="D158" s="174" t="s">
        <v>36</v>
      </c>
      <c r="E158" s="174" t="s">
        <v>37</v>
      </c>
      <c r="F158" s="177">
        <v>9.0267985748082862E-4</v>
      </c>
      <c r="G158" s="177">
        <v>8.9852413531745304E-4</v>
      </c>
      <c r="H158" s="177">
        <v>8.9333773779020546E-4</v>
      </c>
      <c r="I158" s="177">
        <v>9.0339543463820659E-4</v>
      </c>
      <c r="J158" s="177">
        <v>8.9601497684201666E-4</v>
      </c>
      <c r="K158" s="177">
        <v>8.8343197872764803E-4</v>
      </c>
      <c r="L158" s="177">
        <v>8.7225193744439565E-4</v>
      </c>
      <c r="M158" s="177">
        <v>8.5742100074661612E-4</v>
      </c>
      <c r="N158" s="177">
        <v>8.493334692266884E-4</v>
      </c>
      <c r="O158" s="177">
        <v>8.4883905335596905E-4</v>
      </c>
      <c r="P158" s="177">
        <v>8.4144686337151527E-4</v>
      </c>
      <c r="Q158" s="177">
        <v>8.3644392569313106E-4</v>
      </c>
      <c r="R158" s="177">
        <v>8.2966423298491665E-4</v>
      </c>
      <c r="S158" s="177">
        <v>8.0783662009977799E-4</v>
      </c>
      <c r="T158" s="177">
        <v>7.963015096937422E-4</v>
      </c>
      <c r="U158" s="177">
        <v>7.8576486499968515E-4</v>
      </c>
      <c r="V158" s="177">
        <v>7.762083592850786E-4</v>
      </c>
      <c r="W158" s="177">
        <v>7.6761593068786144E-4</v>
      </c>
      <c r="X158" s="177">
        <v>7.5850897340353125E-4</v>
      </c>
    </row>
    <row r="159" spans="1:24">
      <c r="A159" s="174" t="s">
        <v>102</v>
      </c>
      <c r="B159" s="174" t="s">
        <v>80</v>
      </c>
      <c r="C159" s="174" t="s">
        <v>81</v>
      </c>
      <c r="D159" s="174" t="s">
        <v>36</v>
      </c>
      <c r="E159" s="174" t="s">
        <v>37</v>
      </c>
      <c r="F159" s="177">
        <v>635</v>
      </c>
      <c r="G159" s="177">
        <v>637</v>
      </c>
      <c r="H159" s="177">
        <v>638</v>
      </c>
      <c r="I159" s="177">
        <v>651</v>
      </c>
      <c r="J159" s="177">
        <v>649</v>
      </c>
      <c r="K159" s="177">
        <v>648</v>
      </c>
      <c r="L159" s="177">
        <v>651</v>
      </c>
      <c r="M159" s="177">
        <v>650</v>
      </c>
      <c r="N159" s="177">
        <v>650</v>
      </c>
      <c r="O159" s="177">
        <v>653</v>
      </c>
      <c r="P159" s="177">
        <v>653</v>
      </c>
      <c r="Q159" s="177">
        <v>655</v>
      </c>
      <c r="R159" s="177">
        <v>655</v>
      </c>
      <c r="S159" s="177">
        <v>654</v>
      </c>
      <c r="T159" s="177">
        <v>654</v>
      </c>
      <c r="U159" s="177">
        <v>654</v>
      </c>
      <c r="V159" s="177">
        <v>654</v>
      </c>
      <c r="W159" s="177">
        <v>654</v>
      </c>
      <c r="X159" s="177">
        <v>653</v>
      </c>
    </row>
    <row r="160" spans="1:24">
      <c r="A160" s="174" t="s">
        <v>102</v>
      </c>
      <c r="B160" s="174" t="s">
        <v>82</v>
      </c>
      <c r="C160" s="174" t="s">
        <v>83</v>
      </c>
      <c r="D160" s="174" t="s">
        <v>36</v>
      </c>
      <c r="E160" s="174" t="s">
        <v>37</v>
      </c>
      <c r="F160" s="177">
        <v>3.0612309968916205E-2</v>
      </c>
      <c r="G160" s="177">
        <v>6.0986116414362204E-2</v>
      </c>
      <c r="H160" s="177">
        <v>4.942810464899941E-2</v>
      </c>
      <c r="I160" s="177">
        <v>3.9148965524272064E-2</v>
      </c>
      <c r="J160" s="177">
        <v>4.7012483599778658E-2</v>
      </c>
      <c r="K160" s="177">
        <v>3.2748655279996319E-2</v>
      </c>
      <c r="L160" s="177">
        <v>4.4223750523628209E-2</v>
      </c>
      <c r="M160" s="177">
        <v>3.7902704899143547E-2</v>
      </c>
      <c r="N160" s="177">
        <v>5.2165884327648938E-2</v>
      </c>
      <c r="O160" s="177">
        <v>4.3889847763259868E-2</v>
      </c>
      <c r="P160" s="177">
        <v>4.0308528737590825E-2</v>
      </c>
      <c r="Q160" s="177">
        <v>4.1706276111085697E-2</v>
      </c>
      <c r="R160" s="177">
        <v>5.5579031074291782E-2</v>
      </c>
      <c r="S160" s="177">
        <v>4.1311182991597833E-2</v>
      </c>
      <c r="T160" s="177">
        <v>4.104206629787123E-2</v>
      </c>
      <c r="U160" s="177">
        <v>4.073307243420797E-2</v>
      </c>
      <c r="V160" s="177">
        <v>4.0437232198641558E-2</v>
      </c>
      <c r="W160" s="177">
        <v>4.0197898372506799E-2</v>
      </c>
      <c r="X160" s="177">
        <v>3.9893127803717121E-2</v>
      </c>
    </row>
    <row r="161" spans="1:24">
      <c r="A161" s="174" t="s">
        <v>102</v>
      </c>
      <c r="B161" s="174" t="s">
        <v>84</v>
      </c>
      <c r="C161" s="174" t="s">
        <v>85</v>
      </c>
      <c r="D161" s="174" t="s">
        <v>86</v>
      </c>
      <c r="E161" s="174" t="s">
        <v>37</v>
      </c>
      <c r="F161" s="177">
        <v>689.40146542398054</v>
      </c>
      <c r="G161" s="177">
        <v>1371.8826887410778</v>
      </c>
      <c r="H161" s="177">
        <v>1115.0387271558479</v>
      </c>
      <c r="I161" s="177">
        <v>885.64747257284478</v>
      </c>
      <c r="J161" s="177">
        <v>1063.8219851375914</v>
      </c>
      <c r="K161" s="177">
        <v>740.99072355836461</v>
      </c>
      <c r="L161" s="177">
        <v>1004.4098218926439</v>
      </c>
      <c r="M161" s="177">
        <v>862.65002339549847</v>
      </c>
      <c r="N161" s="177">
        <v>1188.4932560014527</v>
      </c>
      <c r="O161" s="177">
        <v>1002.1807838262758</v>
      </c>
      <c r="P161" s="177">
        <v>926.37060744731241</v>
      </c>
      <c r="Q161" s="177">
        <v>960.4121262860815</v>
      </c>
      <c r="R161" s="177">
        <v>1281.93035172854</v>
      </c>
      <c r="S161" s="177">
        <v>957.63453292822942</v>
      </c>
      <c r="T161" s="177">
        <v>957.63453292822942</v>
      </c>
      <c r="U161" s="177">
        <v>957.63453292822942</v>
      </c>
      <c r="V161" s="177">
        <v>957.63453292822942</v>
      </c>
      <c r="W161" s="177">
        <v>957.63453292822942</v>
      </c>
      <c r="X161" s="177">
        <v>957.63453292822942</v>
      </c>
    </row>
    <row r="162" spans="1:24">
      <c r="A162" s="174" t="s">
        <v>102</v>
      </c>
      <c r="B162" s="174" t="s">
        <v>87</v>
      </c>
      <c r="C162" s="174" t="s">
        <v>88</v>
      </c>
      <c r="D162" s="174" t="s">
        <v>36</v>
      </c>
      <c r="E162" s="174" t="s">
        <v>37</v>
      </c>
      <c r="F162" s="177">
        <v>3098.289129983265</v>
      </c>
      <c r="G162" s="177">
        <v>3134.5555684057194</v>
      </c>
      <c r="H162" s="177">
        <v>3249.5863985917035</v>
      </c>
      <c r="I162" s="177">
        <v>3268.4067967706101</v>
      </c>
      <c r="J162" s="177">
        <v>3300.7162535093348</v>
      </c>
      <c r="K162" s="177">
        <v>3320.7455961622577</v>
      </c>
      <c r="L162" s="177">
        <v>3390.1140884799111</v>
      </c>
      <c r="M162" s="177">
        <v>3396.1620405631329</v>
      </c>
      <c r="N162" s="177">
        <v>3527.6518107625784</v>
      </c>
      <c r="O162" s="177">
        <v>3453.2944371882477</v>
      </c>
      <c r="P162" s="177">
        <v>3453.4562459297345</v>
      </c>
      <c r="Q162" s="177">
        <v>3487.352069755214</v>
      </c>
      <c r="R162" s="177">
        <v>3478.2503899320345</v>
      </c>
      <c r="S162" s="177">
        <v>3464.7009176243987</v>
      </c>
      <c r="T162" s="177">
        <v>3464.7009176243987</v>
      </c>
      <c r="U162" s="177">
        <v>3464.7009176243987</v>
      </c>
      <c r="V162" s="177">
        <v>3464.7009176243987</v>
      </c>
      <c r="W162" s="177">
        <v>3464.7009176243987</v>
      </c>
      <c r="X162" s="177">
        <v>3464.7009176243987</v>
      </c>
    </row>
    <row r="163" spans="1:24">
      <c r="A163" s="174" t="s">
        <v>102</v>
      </c>
      <c r="B163" s="174" t="s">
        <v>89</v>
      </c>
      <c r="C163" s="174" t="s">
        <v>90</v>
      </c>
      <c r="D163" s="174" t="s">
        <v>91</v>
      </c>
      <c r="E163" s="174" t="s">
        <v>37</v>
      </c>
      <c r="F163" s="179" t="s">
        <v>194</v>
      </c>
      <c r="G163" s="179" t="s">
        <v>194</v>
      </c>
      <c r="H163" s="179" t="s">
        <v>194</v>
      </c>
      <c r="I163" s="179" t="s">
        <v>194</v>
      </c>
      <c r="J163" s="179" t="s">
        <v>194</v>
      </c>
      <c r="K163" s="179" t="s">
        <v>194</v>
      </c>
      <c r="L163" s="179" t="s">
        <v>194</v>
      </c>
      <c r="M163" s="179" t="s">
        <v>194</v>
      </c>
      <c r="N163" s="179" t="s">
        <v>194</v>
      </c>
      <c r="O163" s="179" t="s">
        <v>194</v>
      </c>
      <c r="P163" s="179" t="s">
        <v>194</v>
      </c>
      <c r="Q163" s="179" t="s">
        <v>194</v>
      </c>
      <c r="R163" s="179" t="s">
        <v>194</v>
      </c>
      <c r="S163" s="179" t="s">
        <v>194</v>
      </c>
      <c r="T163" s="179" t="s">
        <v>194</v>
      </c>
      <c r="U163" s="179" t="s">
        <v>194</v>
      </c>
      <c r="V163" s="179" t="s">
        <v>194</v>
      </c>
      <c r="W163" s="179" t="s">
        <v>194</v>
      </c>
      <c r="X163" s="179" t="s">
        <v>194</v>
      </c>
    </row>
    <row r="164" spans="1:24">
      <c r="A164" s="174" t="s">
        <v>102</v>
      </c>
      <c r="B164" s="174" t="s">
        <v>92</v>
      </c>
      <c r="C164" s="174" t="s">
        <v>93</v>
      </c>
      <c r="D164" s="174" t="s">
        <v>91</v>
      </c>
      <c r="E164" s="174" t="s">
        <v>37</v>
      </c>
      <c r="F164" s="179" t="s">
        <v>193</v>
      </c>
      <c r="G164" s="179" t="s">
        <v>193</v>
      </c>
      <c r="H164" s="179" t="s">
        <v>193</v>
      </c>
      <c r="I164" s="179" t="s">
        <v>193</v>
      </c>
      <c r="J164" s="179" t="s">
        <v>193</v>
      </c>
      <c r="K164" s="179" t="s">
        <v>193</v>
      </c>
      <c r="L164" s="179" t="s">
        <v>193</v>
      </c>
      <c r="M164" s="179" t="s">
        <v>193</v>
      </c>
      <c r="N164" s="179" t="s">
        <v>193</v>
      </c>
      <c r="O164" s="179" t="s">
        <v>193</v>
      </c>
      <c r="P164" s="179" t="s">
        <v>193</v>
      </c>
      <c r="Q164" s="179" t="s">
        <v>193</v>
      </c>
      <c r="R164" s="179" t="s">
        <v>193</v>
      </c>
      <c r="S164" s="179" t="s">
        <v>193</v>
      </c>
      <c r="T164" s="179" t="s">
        <v>193</v>
      </c>
      <c r="U164" s="179" t="s">
        <v>193</v>
      </c>
      <c r="V164" s="179" t="s">
        <v>193</v>
      </c>
      <c r="W164" s="179" t="s">
        <v>193</v>
      </c>
      <c r="X164" s="179" t="s">
        <v>193</v>
      </c>
    </row>
    <row r="165" spans="1:24">
      <c r="A165" s="174" t="s">
        <v>102</v>
      </c>
      <c r="B165" s="174" t="s">
        <v>94</v>
      </c>
      <c r="C165" s="174" t="s">
        <v>95</v>
      </c>
      <c r="D165" s="174" t="s">
        <v>91</v>
      </c>
      <c r="E165" s="174" t="s">
        <v>37</v>
      </c>
      <c r="F165" s="180">
        <v>0</v>
      </c>
      <c r="G165" s="180">
        <v>0</v>
      </c>
      <c r="H165" s="180">
        <v>0</v>
      </c>
      <c r="I165" s="180">
        <v>0</v>
      </c>
      <c r="J165" s="180">
        <v>0</v>
      </c>
      <c r="K165" s="180">
        <v>0</v>
      </c>
      <c r="L165" s="180">
        <v>0</v>
      </c>
      <c r="M165" s="180">
        <v>0</v>
      </c>
      <c r="N165" s="180">
        <v>0</v>
      </c>
      <c r="O165" s="180">
        <v>0</v>
      </c>
      <c r="P165" s="180">
        <v>0</v>
      </c>
      <c r="Q165" s="180">
        <v>0</v>
      </c>
      <c r="R165" s="180">
        <v>0</v>
      </c>
      <c r="S165" s="180">
        <v>0</v>
      </c>
      <c r="T165" s="180">
        <v>0</v>
      </c>
      <c r="U165" s="180">
        <v>0</v>
      </c>
      <c r="V165" s="180">
        <v>0</v>
      </c>
      <c r="W165" s="180">
        <v>0</v>
      </c>
      <c r="X165" s="180">
        <v>0</v>
      </c>
    </row>
    <row r="166" spans="1:24">
      <c r="A166" s="174" t="s">
        <v>102</v>
      </c>
      <c r="B166" s="174" t="s">
        <v>96</v>
      </c>
      <c r="C166" s="174" t="s">
        <v>97</v>
      </c>
      <c r="D166" s="174" t="s">
        <v>36</v>
      </c>
      <c r="E166" s="174" t="s">
        <v>37</v>
      </c>
      <c r="F166" s="180">
        <v>0</v>
      </c>
      <c r="G166" s="180">
        <v>0</v>
      </c>
      <c r="H166" s="180">
        <v>0</v>
      </c>
      <c r="I166" s="180">
        <v>0</v>
      </c>
      <c r="J166" s="180">
        <v>0</v>
      </c>
      <c r="K166" s="180">
        <v>0</v>
      </c>
      <c r="L166" s="180">
        <v>0</v>
      </c>
      <c r="M166" s="180">
        <v>0</v>
      </c>
      <c r="N166" s="180">
        <v>0</v>
      </c>
      <c r="O166" s="180">
        <v>0</v>
      </c>
      <c r="P166" s="180">
        <v>0</v>
      </c>
      <c r="Q166" s="180">
        <v>0</v>
      </c>
      <c r="R166" s="180">
        <v>0</v>
      </c>
      <c r="S166" s="180">
        <v>0</v>
      </c>
      <c r="T166" s="180">
        <v>0</v>
      </c>
      <c r="U166" s="180">
        <v>0</v>
      </c>
      <c r="V166" s="180">
        <v>0</v>
      </c>
      <c r="W166" s="180">
        <v>0</v>
      </c>
      <c r="X166" s="180">
        <v>0</v>
      </c>
    </row>
    <row r="167" spans="1:24">
      <c r="A167" s="174" t="s">
        <v>103</v>
      </c>
      <c r="B167" s="174" t="s">
        <v>34</v>
      </c>
      <c r="C167" s="174" t="s">
        <v>35</v>
      </c>
      <c r="D167" s="174" t="s">
        <v>36</v>
      </c>
      <c r="E167" s="174" t="s">
        <v>37</v>
      </c>
      <c r="F167" s="177">
        <v>4673.26867217986</v>
      </c>
      <c r="G167" s="177">
        <v>4744.2683892817004</v>
      </c>
      <c r="H167" s="177">
        <v>4820.5474666600303</v>
      </c>
      <c r="I167" s="177">
        <v>4908.8033958332799</v>
      </c>
      <c r="J167" s="177">
        <v>5006.46326290458</v>
      </c>
      <c r="K167" s="177">
        <v>5075.6029300138198</v>
      </c>
      <c r="L167" s="177">
        <v>5117.6038443465204</v>
      </c>
      <c r="M167" s="177">
        <v>5191.8478942094898</v>
      </c>
      <c r="N167" s="177">
        <v>5233.2307252832197</v>
      </c>
      <c r="O167" s="177">
        <v>5270.77672864538</v>
      </c>
      <c r="P167" s="177">
        <v>5309.8632560514516</v>
      </c>
      <c r="Q167" s="177">
        <v>5353.736631206626</v>
      </c>
      <c r="R167" s="177">
        <v>5391.2608655785061</v>
      </c>
      <c r="S167" s="177">
        <v>5489.1050973859146</v>
      </c>
      <c r="T167" s="177">
        <v>5564.4980877148746</v>
      </c>
      <c r="U167" s="177">
        <v>5638.4583079735767</v>
      </c>
      <c r="V167" s="177">
        <v>5710.5990677612626</v>
      </c>
      <c r="W167" s="177">
        <v>5778.6953642758472</v>
      </c>
      <c r="X167" s="177">
        <v>5843.0503608841955</v>
      </c>
    </row>
    <row r="168" spans="1:24">
      <c r="A168" s="174" t="s">
        <v>103</v>
      </c>
      <c r="B168" s="174" t="s">
        <v>38</v>
      </c>
      <c r="C168" s="174" t="s">
        <v>39</v>
      </c>
      <c r="D168" s="174" t="s">
        <v>40</v>
      </c>
      <c r="E168" s="174" t="s">
        <v>37</v>
      </c>
      <c r="F168" s="177">
        <v>5938.2</v>
      </c>
      <c r="G168" s="177">
        <v>6466.8732726574017</v>
      </c>
      <c r="H168" s="177">
        <v>6469.3185023298456</v>
      </c>
      <c r="I168" s="177">
        <v>6316.1677144452588</v>
      </c>
      <c r="J168" s="177">
        <v>6559.3448009329513</v>
      </c>
      <c r="K168" s="177">
        <v>6558.1357339762144</v>
      </c>
      <c r="L168" s="177">
        <v>6572.8931531233839</v>
      </c>
      <c r="M168" s="177">
        <v>6335.4366648277828</v>
      </c>
      <c r="N168" s="177">
        <v>6416.1162262832904</v>
      </c>
      <c r="O168" s="177">
        <v>6489.9</v>
      </c>
      <c r="P168" s="177">
        <v>6425.2</v>
      </c>
      <c r="Q168" s="177">
        <v>6979.7322015813679</v>
      </c>
      <c r="R168" s="177">
        <v>6724</v>
      </c>
      <c r="S168" s="177">
        <v>6999.7275983310874</v>
      </c>
      <c r="T168" s="177">
        <v>7029.8677750338857</v>
      </c>
      <c r="U168" s="177">
        <v>6948.6160907888107</v>
      </c>
      <c r="V168" s="177">
        <v>6976.1747184847191</v>
      </c>
      <c r="W168" s="177">
        <v>6890.5189793984282</v>
      </c>
      <c r="X168" s="177">
        <v>6790.806971055822</v>
      </c>
    </row>
    <row r="169" spans="1:24">
      <c r="A169" s="174" t="s">
        <v>103</v>
      </c>
      <c r="B169" s="174" t="s">
        <v>41</v>
      </c>
      <c r="C169" s="174" t="s">
        <v>42</v>
      </c>
      <c r="D169" s="174" t="s">
        <v>40</v>
      </c>
      <c r="E169" s="174" t="s">
        <v>37</v>
      </c>
      <c r="F169" s="177">
        <v>903147.06304175302</v>
      </c>
      <c r="G169" s="177">
        <v>916517.14736516494</v>
      </c>
      <c r="H169" s="177">
        <v>925393.53322649898</v>
      </c>
      <c r="I169" s="177">
        <v>932932.57642796205</v>
      </c>
      <c r="J169" s="177">
        <v>949120.96509447298</v>
      </c>
      <c r="K169" s="177">
        <v>960571.53308466799</v>
      </c>
      <c r="L169" s="177">
        <v>970153.85295849317</v>
      </c>
      <c r="M169" s="177">
        <v>955325.48458737601</v>
      </c>
      <c r="N169" s="177">
        <v>981891.93038907403</v>
      </c>
      <c r="O169" s="177">
        <v>954117.071028498</v>
      </c>
      <c r="P169" s="177">
        <v>968344.904646802</v>
      </c>
      <c r="Q169" s="177">
        <v>1004201.40755403</v>
      </c>
      <c r="R169" s="177">
        <v>1009461</v>
      </c>
      <c r="S169" s="177">
        <v>1027134.885919454</v>
      </c>
      <c r="T169" s="177">
        <v>1036534.9126053801</v>
      </c>
      <c r="U169" s="177">
        <v>1044888.684775059</v>
      </c>
      <c r="V169" s="177">
        <v>1052785.4238411791</v>
      </c>
      <c r="W169" s="177">
        <v>1060305.719243577</v>
      </c>
      <c r="X169" s="177">
        <v>1066421.572899099</v>
      </c>
    </row>
    <row r="170" spans="1:24">
      <c r="A170" s="174" t="s">
        <v>103</v>
      </c>
      <c r="B170" s="174" t="s">
        <v>43</v>
      </c>
      <c r="C170" s="174" t="s">
        <v>44</v>
      </c>
      <c r="D170" s="174" t="s">
        <v>36</v>
      </c>
      <c r="E170" s="174" t="s">
        <v>37</v>
      </c>
      <c r="F170" s="177">
        <v>6114.5637317454302</v>
      </c>
      <c r="G170" s="177">
        <v>6202.5419892562004</v>
      </c>
      <c r="H170" s="177">
        <v>6296.2567959007602</v>
      </c>
      <c r="I170" s="177">
        <v>6405.1946804395602</v>
      </c>
      <c r="J170" s="177">
        <v>6518.3971854380497</v>
      </c>
      <c r="K170" s="177">
        <v>6603.7584254302201</v>
      </c>
      <c r="L170" s="177">
        <v>6653.9787831759104</v>
      </c>
      <c r="M170" s="177">
        <v>6741.8128347988904</v>
      </c>
      <c r="N170" s="177">
        <v>6789.3244032269204</v>
      </c>
      <c r="O170" s="177">
        <v>6839.7293892507796</v>
      </c>
      <c r="P170" s="177">
        <v>6890.4508073617253</v>
      </c>
      <c r="Q170" s="177">
        <v>6947.3839746923768</v>
      </c>
      <c r="R170" s="177">
        <v>6996.0780518380898</v>
      </c>
      <c r="S170" s="177">
        <v>7123.0475863707716</v>
      </c>
      <c r="T170" s="177">
        <v>7220.882816023729</v>
      </c>
      <c r="U170" s="177">
        <v>7316.8587827896208</v>
      </c>
      <c r="V170" s="177">
        <v>7410.4736900956132</v>
      </c>
      <c r="W170" s="177">
        <v>7498.8402183225908</v>
      </c>
      <c r="X170" s="177">
        <v>7582.3517735085716</v>
      </c>
    </row>
    <row r="171" spans="1:24">
      <c r="A171" s="174" t="s">
        <v>103</v>
      </c>
      <c r="B171" s="174" t="s">
        <v>45</v>
      </c>
      <c r="C171" s="174" t="s">
        <v>46</v>
      </c>
      <c r="D171" s="174" t="s">
        <v>40</v>
      </c>
      <c r="E171" s="174" t="s">
        <v>37</v>
      </c>
      <c r="F171" s="177">
        <v>323079.58924983151</v>
      </c>
      <c r="G171" s="177">
        <v>350222.58777190652</v>
      </c>
      <c r="H171" s="177">
        <v>471458.9116233894</v>
      </c>
      <c r="I171" s="177">
        <v>798614.47613595729</v>
      </c>
      <c r="J171" s="177">
        <v>811234.14944007667</v>
      </c>
      <c r="K171" s="177">
        <v>822534.50714293006</v>
      </c>
      <c r="L171" s="177">
        <v>832859.21390042594</v>
      </c>
      <c r="M171" s="177">
        <v>822882.11025476397</v>
      </c>
      <c r="N171" s="177">
        <v>845744.32433768292</v>
      </c>
      <c r="O171" s="177">
        <v>812895.29999999993</v>
      </c>
      <c r="P171" s="177">
        <v>839165</v>
      </c>
      <c r="Q171" s="177">
        <v>871994.91998718213</v>
      </c>
      <c r="R171" s="177">
        <v>876815</v>
      </c>
      <c r="S171" s="177">
        <v>892993.18458757573</v>
      </c>
      <c r="T171" s="177">
        <v>901934.82240785437</v>
      </c>
      <c r="U171" s="177">
        <v>909437.77628049743</v>
      </c>
      <c r="V171" s="177">
        <v>916492.65730317321</v>
      </c>
      <c r="W171" s="177">
        <v>923264.05633556028</v>
      </c>
      <c r="X171" s="177">
        <v>928766.80544591846</v>
      </c>
    </row>
    <row r="172" spans="1:24">
      <c r="A172" s="174" t="s">
        <v>103</v>
      </c>
      <c r="B172" s="174" t="s">
        <v>47</v>
      </c>
      <c r="C172" s="174" t="s">
        <v>48</v>
      </c>
      <c r="D172" s="174" t="s">
        <v>49</v>
      </c>
      <c r="E172" s="174" t="s">
        <v>37</v>
      </c>
      <c r="F172" s="178">
        <v>0.65750089249035992</v>
      </c>
      <c r="G172" s="178">
        <v>0.70559217481621506</v>
      </c>
      <c r="H172" s="178">
        <v>0.69908836295557053</v>
      </c>
      <c r="I172" s="178">
        <v>0.67702295686026703</v>
      </c>
      <c r="J172" s="178">
        <v>0.69109681928478439</v>
      </c>
      <c r="K172" s="178">
        <v>0.68273267613044686</v>
      </c>
      <c r="L172" s="178">
        <v>0.67751039003548608</v>
      </c>
      <c r="M172" s="178">
        <v>0.66317048660794209</v>
      </c>
      <c r="N172" s="178">
        <v>0.65344423634695814</v>
      </c>
      <c r="O172" s="178">
        <v>0.68019954752556311</v>
      </c>
      <c r="P172" s="178">
        <v>0.66352391272648381</v>
      </c>
      <c r="Q172" s="178">
        <v>0.69505301915301598</v>
      </c>
      <c r="R172" s="178">
        <v>0.66609804638316883</v>
      </c>
      <c r="S172" s="178">
        <v>0.68148085458758278</v>
      </c>
      <c r="T172" s="178">
        <v>0.67820848960735691</v>
      </c>
      <c r="U172" s="178">
        <v>0.66501017687684993</v>
      </c>
      <c r="V172" s="178">
        <v>0.66263975170092493</v>
      </c>
      <c r="W172" s="178">
        <v>0.64986153090960697</v>
      </c>
      <c r="X172" s="178">
        <v>0.63678447094752688</v>
      </c>
    </row>
    <row r="173" spans="1:24">
      <c r="A173" s="174" t="s">
        <v>103</v>
      </c>
      <c r="B173" s="174" t="s">
        <v>50</v>
      </c>
      <c r="C173" s="174" t="s">
        <v>51</v>
      </c>
      <c r="D173" s="174" t="s">
        <v>49</v>
      </c>
      <c r="E173" s="174" t="s">
        <v>37</v>
      </c>
      <c r="F173" s="178">
        <v>35.772644619107325</v>
      </c>
      <c r="G173" s="178">
        <v>38.212333373002181</v>
      </c>
      <c r="H173" s="178">
        <v>50.946856088305438</v>
      </c>
      <c r="I173" s="178">
        <v>85.602592975551829</v>
      </c>
      <c r="J173" s="178">
        <v>85.47215573931912</v>
      </c>
      <c r="K173" s="178">
        <v>85.629698446459074</v>
      </c>
      <c r="L173" s="178">
        <v>85.84815814116638</v>
      </c>
      <c r="M173" s="178">
        <v>86.13630888431527</v>
      </c>
      <c r="N173" s="178">
        <v>86.134155721450668</v>
      </c>
      <c r="O173" s="178">
        <v>85.19869570342486</v>
      </c>
      <c r="P173" s="178">
        <v>86.659721755450391</v>
      </c>
      <c r="Q173" s="178">
        <v>86.834664184661108</v>
      </c>
      <c r="R173" s="178">
        <v>86.859720187307872</v>
      </c>
      <c r="S173" s="178">
        <v>86.940205890115436</v>
      </c>
      <c r="T173" s="178">
        <v>87.014418080795565</v>
      </c>
      <c r="U173" s="178">
        <v>87.036809713015415</v>
      </c>
      <c r="V173" s="178">
        <v>87.054079259500952</v>
      </c>
      <c r="W173" s="178">
        <v>87.075268913405239</v>
      </c>
      <c r="X173" s="178">
        <v>87.091899587237165</v>
      </c>
    </row>
    <row r="174" spans="1:24">
      <c r="A174" s="174" t="s">
        <v>103</v>
      </c>
      <c r="B174" s="174" t="s">
        <v>52</v>
      </c>
      <c r="C174" s="174" t="s">
        <v>53</v>
      </c>
      <c r="D174" s="174" t="s">
        <v>36</v>
      </c>
      <c r="E174" s="174" t="s">
        <v>37</v>
      </c>
      <c r="F174" s="177">
        <v>51.521197778627339</v>
      </c>
      <c r="G174" s="177">
        <v>51.729371604520765</v>
      </c>
      <c r="H174" s="177">
        <v>51.996447580245132</v>
      </c>
      <c r="I174" s="177">
        <v>52.291879883694371</v>
      </c>
      <c r="J174" s="177">
        <v>52.774417223546848</v>
      </c>
      <c r="K174" s="177">
        <v>53.216617634662313</v>
      </c>
      <c r="L174" s="177">
        <v>53.573118593033719</v>
      </c>
      <c r="M174" s="177">
        <v>54.096281557369196</v>
      </c>
      <c r="N174" s="177">
        <v>54.758988035987329</v>
      </c>
      <c r="O174" s="177">
        <v>55.273800506402907</v>
      </c>
      <c r="P174" s="177">
        <v>55.683694726848572</v>
      </c>
      <c r="Q174" s="177">
        <v>56.14378786126084</v>
      </c>
      <c r="R174" s="177">
        <v>56.537298562170363</v>
      </c>
      <c r="S174" s="177">
        <v>57.122945210022159</v>
      </c>
      <c r="T174" s="177">
        <v>57.902954135695474</v>
      </c>
      <c r="U174" s="177">
        <v>58.663536856792049</v>
      </c>
      <c r="V174" s="177">
        <v>59.402485523484238</v>
      </c>
      <c r="W174" s="177">
        <v>60.106638772342514</v>
      </c>
      <c r="X174" s="177">
        <v>60.778364152489168</v>
      </c>
    </row>
    <row r="175" spans="1:24">
      <c r="A175" s="174" t="s">
        <v>103</v>
      </c>
      <c r="B175" s="174" t="s">
        <v>54</v>
      </c>
      <c r="C175" s="174" t="s">
        <v>55</v>
      </c>
      <c r="D175" s="174" t="s">
        <v>36</v>
      </c>
      <c r="E175" s="174" t="s">
        <v>37</v>
      </c>
      <c r="F175" s="177">
        <v>5598146</v>
      </c>
      <c r="G175" s="177">
        <v>5626013</v>
      </c>
      <c r="H175" s="177">
        <v>5654531</v>
      </c>
      <c r="I175" s="177">
        <v>5689333</v>
      </c>
      <c r="J175" s="177">
        <v>5744204</v>
      </c>
      <c r="K175" s="177">
        <v>5795378</v>
      </c>
      <c r="L175" s="177">
        <v>5838399</v>
      </c>
      <c r="M175" s="177">
        <v>5899939</v>
      </c>
      <c r="N175" s="177">
        <v>5976431</v>
      </c>
      <c r="O175" s="177">
        <v>6037733</v>
      </c>
      <c r="P175" s="177">
        <v>6085769</v>
      </c>
      <c r="Q175" s="177">
        <v>6139595.5</v>
      </c>
      <c r="R175" s="177">
        <v>6185237</v>
      </c>
      <c r="S175" s="177">
        <v>6251249.5090587754</v>
      </c>
      <c r="T175" s="177">
        <v>6339215.4187759403</v>
      </c>
      <c r="U175" s="177">
        <v>6424889.2200927222</v>
      </c>
      <c r="V175" s="177">
        <v>6508314.5214095032</v>
      </c>
      <c r="W175" s="177">
        <v>6587807.8227262842</v>
      </c>
      <c r="X175" s="177">
        <v>6663800.6240430651</v>
      </c>
    </row>
    <row r="176" spans="1:24">
      <c r="A176" s="174" t="s">
        <v>103</v>
      </c>
      <c r="B176" s="174" t="s">
        <v>56</v>
      </c>
      <c r="C176" s="174" t="s">
        <v>57</v>
      </c>
      <c r="D176" s="174" t="s">
        <v>36</v>
      </c>
      <c r="E176" s="174" t="s">
        <v>37</v>
      </c>
      <c r="F176" s="177">
        <v>1.1991388692910563</v>
      </c>
      <c r="G176" s="177">
        <v>1.1990134479504972</v>
      </c>
      <c r="H176" s="177">
        <v>1.2000083495473646</v>
      </c>
      <c r="I176" s="177">
        <v>1.2003450381917939</v>
      </c>
      <c r="J176" s="177">
        <v>1.2268421880466516</v>
      </c>
      <c r="K176" s="177">
        <v>1.2732404630012066</v>
      </c>
      <c r="L176" s="177">
        <v>1.3242703868351637</v>
      </c>
      <c r="M176" s="177">
        <v>1.2971780612187358</v>
      </c>
      <c r="N176" s="177">
        <v>1.2734320597716855</v>
      </c>
      <c r="O176" s="177">
        <v>1.2674720263568267</v>
      </c>
      <c r="P176" s="177">
        <v>1.268952023464532</v>
      </c>
      <c r="Q176" s="177">
        <v>1.266509898737916</v>
      </c>
      <c r="R176" s="177">
        <v>1.2667068856774619</v>
      </c>
      <c r="S176" s="177">
        <v>1.2675607790331174</v>
      </c>
      <c r="T176" s="177">
        <v>1.2704048931949061</v>
      </c>
      <c r="U176" s="177">
        <v>1.2720422709842631</v>
      </c>
      <c r="V176" s="177">
        <v>1.2742307671149329</v>
      </c>
      <c r="W176" s="177">
        <v>1.274565787037669</v>
      </c>
      <c r="X176" s="177">
        <v>1.2761911442288167</v>
      </c>
    </row>
    <row r="177" spans="1:24">
      <c r="A177" s="174" t="s">
        <v>103</v>
      </c>
      <c r="B177" s="174" t="s">
        <v>58</v>
      </c>
      <c r="C177" s="174" t="s">
        <v>59</v>
      </c>
      <c r="D177" s="174" t="s">
        <v>60</v>
      </c>
      <c r="E177" s="174" t="s">
        <v>37</v>
      </c>
      <c r="F177" s="177">
        <v>130295</v>
      </c>
      <c r="G177" s="177">
        <v>130403</v>
      </c>
      <c r="H177" s="177">
        <v>130499</v>
      </c>
      <c r="I177" s="177">
        <v>130597</v>
      </c>
      <c r="J177" s="177">
        <v>133535</v>
      </c>
      <c r="K177" s="177">
        <v>138658</v>
      </c>
      <c r="L177" s="177">
        <v>144319</v>
      </c>
      <c r="M177" s="177">
        <v>141475</v>
      </c>
      <c r="N177" s="177">
        <v>138983.19</v>
      </c>
      <c r="O177" s="177">
        <v>138450</v>
      </c>
      <c r="P177" s="177">
        <v>138686</v>
      </c>
      <c r="Q177" s="177">
        <v>138499</v>
      </c>
      <c r="R177" s="177">
        <v>138579</v>
      </c>
      <c r="S177" s="177">
        <v>138715.51385348919</v>
      </c>
      <c r="T177" s="177">
        <v>139083.92770697831</v>
      </c>
      <c r="U177" s="177">
        <v>139315.3415604675</v>
      </c>
      <c r="V177" s="177">
        <v>139608.54553741339</v>
      </c>
      <c r="W177" s="177">
        <v>139694.9593909026</v>
      </c>
      <c r="X177" s="177">
        <v>139922.8732443917</v>
      </c>
    </row>
    <row r="178" spans="1:24">
      <c r="A178" s="174" t="s">
        <v>103</v>
      </c>
      <c r="B178" s="174" t="s">
        <v>61</v>
      </c>
      <c r="C178" s="174" t="s">
        <v>62</v>
      </c>
      <c r="D178" s="174" t="s">
        <v>63</v>
      </c>
      <c r="E178" s="174" t="s">
        <v>37</v>
      </c>
      <c r="F178" s="177">
        <v>221.51850265966871</v>
      </c>
      <c r="G178" s="177">
        <v>194.19124816613061</v>
      </c>
      <c r="H178" s="177">
        <v>289.95986288266982</v>
      </c>
      <c r="I178" s="177">
        <v>207.15800540678401</v>
      </c>
      <c r="J178" s="177">
        <v>220.66776613422311</v>
      </c>
      <c r="K178" s="177">
        <v>223.46187998588044</v>
      </c>
      <c r="L178" s="177">
        <v>176.57076250015621</v>
      </c>
      <c r="M178" s="177">
        <v>141.45590318411826</v>
      </c>
      <c r="N178" s="177">
        <v>119.33652371411137</v>
      </c>
      <c r="O178" s="177">
        <v>143.88460360497973</v>
      </c>
      <c r="P178" s="177">
        <v>184.13066671578019</v>
      </c>
      <c r="Q178" s="177">
        <v>180.11439215097047</v>
      </c>
      <c r="R178" s="177">
        <v>233.92633662731006</v>
      </c>
      <c r="S178" s="177">
        <v>135.244</v>
      </c>
      <c r="T178" s="177">
        <v>215.97197013335685</v>
      </c>
      <c r="U178" s="177">
        <v>218.70443781742341</v>
      </c>
      <c r="V178" s="177">
        <v>214.62436755688557</v>
      </c>
      <c r="W178" s="177">
        <v>268.91962421106257</v>
      </c>
      <c r="X178" s="177">
        <v>325.451143217587</v>
      </c>
    </row>
    <row r="179" spans="1:24">
      <c r="A179" s="174" t="s">
        <v>103</v>
      </c>
      <c r="B179" s="174" t="s">
        <v>64</v>
      </c>
      <c r="C179" s="174" t="s">
        <v>65</v>
      </c>
      <c r="D179" s="174" t="s">
        <v>63</v>
      </c>
      <c r="E179" s="174" t="s">
        <v>37</v>
      </c>
      <c r="F179" s="177">
        <v>0.58185822495775008</v>
      </c>
      <c r="G179" s="177">
        <v>0.51753439068020002</v>
      </c>
      <c r="H179" s="177">
        <v>0.80546277389787069</v>
      </c>
      <c r="I179" s="177">
        <v>0.57334805630939167</v>
      </c>
      <c r="J179" s="177">
        <v>0.56298125629069162</v>
      </c>
      <c r="K179" s="177">
        <v>0.58411655161744014</v>
      </c>
      <c r="L179" s="177">
        <v>0.48217029628660901</v>
      </c>
      <c r="M179" s="177">
        <v>0.37841317990318729</v>
      </c>
      <c r="N179" s="177">
        <v>0.32114242118975067</v>
      </c>
      <c r="O179" s="177">
        <v>0.41669447901818629</v>
      </c>
      <c r="P179" s="177">
        <v>0.49541317446168881</v>
      </c>
      <c r="Q179" s="177">
        <v>0.50894148672215456</v>
      </c>
      <c r="R179" s="177">
        <v>0.63984227742699684</v>
      </c>
      <c r="S179" s="177">
        <v>0.36901500682128241</v>
      </c>
      <c r="T179" s="177">
        <v>0.58560729428784397</v>
      </c>
      <c r="U179" s="177">
        <v>0.58918221394780013</v>
      </c>
      <c r="V179" s="177">
        <v>0.57416898757861312</v>
      </c>
      <c r="W179" s="177">
        <v>0.71464157377375115</v>
      </c>
      <c r="X179" s="177">
        <v>0.85893677280967806</v>
      </c>
    </row>
    <row r="180" spans="1:24">
      <c r="A180" s="174" t="s">
        <v>103</v>
      </c>
      <c r="B180" s="174" t="s">
        <v>66</v>
      </c>
      <c r="C180" s="174" t="s">
        <v>67</v>
      </c>
      <c r="D180" s="174" t="s">
        <v>63</v>
      </c>
      <c r="E180" s="174" t="s">
        <v>37</v>
      </c>
      <c r="F180" s="177">
        <v>229.05170654496487</v>
      </c>
      <c r="G180" s="177">
        <v>312.02565656355279</v>
      </c>
      <c r="H180" s="177">
        <v>311.70757176869245</v>
      </c>
      <c r="I180" s="177">
        <v>402.38517929596082</v>
      </c>
      <c r="J180" s="177">
        <v>345.84654843399852</v>
      </c>
      <c r="K180" s="177">
        <v>346.62399390915476</v>
      </c>
      <c r="L180" s="177">
        <v>336.15506429351473</v>
      </c>
      <c r="M180" s="177">
        <v>386.91586903977139</v>
      </c>
      <c r="N180" s="177">
        <v>385.1267378563752</v>
      </c>
      <c r="O180" s="177">
        <v>354.5306112650544</v>
      </c>
      <c r="P180" s="177">
        <v>380.69906953923459</v>
      </c>
      <c r="Q180" s="177">
        <v>418.65499999999992</v>
      </c>
      <c r="R180" s="177">
        <v>496.05056404004102</v>
      </c>
      <c r="S180" s="177">
        <v>743.05974867675366</v>
      </c>
      <c r="T180" s="177">
        <v>666.25369015104718</v>
      </c>
      <c r="U180" s="177">
        <v>617.05621023486572</v>
      </c>
      <c r="V180" s="177">
        <v>560.54136378835449</v>
      </c>
      <c r="W180" s="177">
        <v>542.7753560197533</v>
      </c>
      <c r="X180" s="177">
        <v>524.90767342580386</v>
      </c>
    </row>
    <row r="181" spans="1:24">
      <c r="A181" s="174" t="s">
        <v>103</v>
      </c>
      <c r="B181" s="174" t="s">
        <v>68</v>
      </c>
      <c r="C181" s="174" t="s">
        <v>69</v>
      </c>
      <c r="D181" s="174" t="s">
        <v>63</v>
      </c>
      <c r="E181" s="174" t="s">
        <v>37</v>
      </c>
      <c r="F181" s="177">
        <v>245.89093387950902</v>
      </c>
      <c r="G181" s="177">
        <v>250.76487567030836</v>
      </c>
      <c r="H181" s="177">
        <v>253.30180882681856</v>
      </c>
      <c r="I181" s="177">
        <v>299.18729618325398</v>
      </c>
      <c r="J181" s="177">
        <v>317.28444993302827</v>
      </c>
      <c r="K181" s="177">
        <v>335.42342745943841</v>
      </c>
      <c r="L181" s="177">
        <v>327.5267350261658</v>
      </c>
      <c r="M181" s="177">
        <v>324.82075562436302</v>
      </c>
      <c r="N181" s="177">
        <v>285.82875295555692</v>
      </c>
      <c r="O181" s="177">
        <v>313.47629802184366</v>
      </c>
      <c r="P181" s="177">
        <v>384.91465227641072</v>
      </c>
      <c r="Q181" s="177">
        <v>355.95660784902952</v>
      </c>
      <c r="R181" s="177">
        <v>383.92600295174537</v>
      </c>
      <c r="S181" s="177">
        <v>241.35725132324649</v>
      </c>
      <c r="T181" s="177">
        <v>498.94575104854823</v>
      </c>
      <c r="U181" s="177">
        <v>426.91752159041084</v>
      </c>
      <c r="V181" s="177">
        <v>369.59644354926786</v>
      </c>
      <c r="W181" s="177">
        <v>353.94478629056948</v>
      </c>
      <c r="X181" s="177">
        <v>348.11523010672704</v>
      </c>
    </row>
    <row r="182" spans="1:24">
      <c r="A182" s="174" t="s">
        <v>103</v>
      </c>
      <c r="B182" s="174" t="s">
        <v>70</v>
      </c>
      <c r="C182" s="174" t="s">
        <v>71</v>
      </c>
      <c r="D182" s="174" t="s">
        <v>63</v>
      </c>
      <c r="E182" s="174" t="s">
        <v>37</v>
      </c>
      <c r="F182" s="177">
        <v>474.94264042447389</v>
      </c>
      <c r="G182" s="177">
        <v>562.79053223386109</v>
      </c>
      <c r="H182" s="177">
        <v>565.00938059551095</v>
      </c>
      <c r="I182" s="177">
        <v>701.57247547921475</v>
      </c>
      <c r="J182" s="177">
        <v>663.13099836702679</v>
      </c>
      <c r="K182" s="177">
        <v>682.04742136859318</v>
      </c>
      <c r="L182" s="177">
        <v>663.68179931968052</v>
      </c>
      <c r="M182" s="177">
        <v>711.73662466413441</v>
      </c>
      <c r="N182" s="177">
        <v>670.95549081193212</v>
      </c>
      <c r="O182" s="177">
        <v>668.00690928689801</v>
      </c>
      <c r="P182" s="177">
        <v>765.61372181564525</v>
      </c>
      <c r="Q182" s="177">
        <v>774.6116078490295</v>
      </c>
      <c r="R182" s="177">
        <v>879.9765669917864</v>
      </c>
      <c r="S182" s="177">
        <v>984.41700000000014</v>
      </c>
      <c r="T182" s="177">
        <v>1165.1994411995954</v>
      </c>
      <c r="U182" s="177">
        <v>1043.9737318252764</v>
      </c>
      <c r="V182" s="177">
        <v>930.13780733762235</v>
      </c>
      <c r="W182" s="177">
        <v>896.72014231032279</v>
      </c>
      <c r="X182" s="177">
        <v>873.0229035325309</v>
      </c>
    </row>
    <row r="183" spans="1:24">
      <c r="A183" s="174" t="s">
        <v>103</v>
      </c>
      <c r="B183" s="174" t="s">
        <v>72</v>
      </c>
      <c r="C183" s="174" t="s">
        <v>73</v>
      </c>
      <c r="D183" s="174" t="s">
        <v>74</v>
      </c>
      <c r="E183" s="174" t="s">
        <v>37</v>
      </c>
      <c r="F183" s="177">
        <v>108657.14</v>
      </c>
      <c r="G183" s="177">
        <v>108758.58</v>
      </c>
      <c r="H183" s="177">
        <v>108748.4099999999</v>
      </c>
      <c r="I183" s="177">
        <v>108799.55</v>
      </c>
      <c r="J183" s="177">
        <v>108844.48</v>
      </c>
      <c r="K183" s="177">
        <v>108901.66</v>
      </c>
      <c r="L183" s="177">
        <v>108980.01</v>
      </c>
      <c r="M183" s="177">
        <v>109063.67</v>
      </c>
      <c r="N183" s="177">
        <v>109140.64</v>
      </c>
      <c r="O183" s="177">
        <v>109233.18000000001</v>
      </c>
      <c r="P183" s="177">
        <v>109291.76000000001</v>
      </c>
      <c r="Q183" s="177">
        <v>109354.85</v>
      </c>
      <c r="R183" s="177">
        <v>109401</v>
      </c>
      <c r="S183" s="177">
        <v>109435</v>
      </c>
      <c r="T183" s="177">
        <v>109480</v>
      </c>
      <c r="U183" s="177">
        <v>109521</v>
      </c>
      <c r="V183" s="177">
        <v>109563</v>
      </c>
      <c r="W183" s="177">
        <v>109602</v>
      </c>
      <c r="X183" s="177">
        <v>109641</v>
      </c>
    </row>
    <row r="184" spans="1:24">
      <c r="A184" s="174" t="s">
        <v>103</v>
      </c>
      <c r="B184" s="174" t="s">
        <v>75</v>
      </c>
      <c r="C184" s="174" t="s">
        <v>76</v>
      </c>
      <c r="D184" s="174" t="s">
        <v>77</v>
      </c>
      <c r="E184" s="174" t="s">
        <v>37</v>
      </c>
      <c r="F184" s="177">
        <v>380.70872449341698</v>
      </c>
      <c r="G184" s="177">
        <v>375.22385306781899</v>
      </c>
      <c r="H184" s="177">
        <v>359.99163745267703</v>
      </c>
      <c r="I184" s="177">
        <v>361.31282408149798</v>
      </c>
      <c r="J184" s="177">
        <v>391.96290048470598</v>
      </c>
      <c r="K184" s="177">
        <v>382.563855393425</v>
      </c>
      <c r="L184" s="177">
        <v>366.2</v>
      </c>
      <c r="M184" s="177">
        <v>373.813362474077</v>
      </c>
      <c r="N184" s="177">
        <v>371.6</v>
      </c>
      <c r="O184" s="177">
        <v>345.3</v>
      </c>
      <c r="P184" s="177">
        <v>371.67091269999997</v>
      </c>
      <c r="Q184" s="177">
        <v>353.9</v>
      </c>
      <c r="R184" s="177">
        <v>365.6</v>
      </c>
      <c r="S184" s="177">
        <v>366.5</v>
      </c>
      <c r="T184" s="177">
        <v>368.8</v>
      </c>
      <c r="U184" s="177">
        <v>371.2</v>
      </c>
      <c r="V184" s="177">
        <v>373.8</v>
      </c>
      <c r="W184" s="177">
        <v>376.3</v>
      </c>
      <c r="X184" s="177">
        <v>378.9</v>
      </c>
    </row>
    <row r="185" spans="1:24">
      <c r="A185" s="174" t="s">
        <v>103</v>
      </c>
      <c r="B185" s="174" t="s">
        <v>78</v>
      </c>
      <c r="C185" s="174" t="s">
        <v>79</v>
      </c>
      <c r="D185" s="174" t="s">
        <v>36</v>
      </c>
      <c r="E185" s="174" t="s">
        <v>37</v>
      </c>
      <c r="F185" s="177">
        <v>6.2520698817072654E-5</v>
      </c>
      <c r="G185" s="177">
        <v>6.2211018708986269E-5</v>
      </c>
      <c r="H185" s="177">
        <v>6.189726433545063E-5</v>
      </c>
      <c r="I185" s="177">
        <v>6.1167099904329728E-5</v>
      </c>
      <c r="J185" s="177">
        <v>6.0930983648909403E-5</v>
      </c>
      <c r="K185" s="177">
        <v>6.0565505822053365E-5</v>
      </c>
      <c r="L185" s="177">
        <v>6.0119221039877541E-5</v>
      </c>
      <c r="M185" s="177">
        <v>6.0000620345396791E-5</v>
      </c>
      <c r="N185" s="177">
        <v>5.9232675822744377E-5</v>
      </c>
      <c r="O185" s="177">
        <v>5.8631277666634146E-5</v>
      </c>
      <c r="P185" s="177">
        <v>5.8004173342760788E-5</v>
      </c>
      <c r="Q185" s="177">
        <v>5.7658521640391455E-5</v>
      </c>
      <c r="R185" s="177">
        <v>5.6909702894165574E-5</v>
      </c>
      <c r="S185" s="177">
        <v>5.6468710693512174E-5</v>
      </c>
      <c r="T185" s="177">
        <v>5.5685124527312866E-5</v>
      </c>
      <c r="U185" s="177">
        <v>5.4942581561726229E-5</v>
      </c>
      <c r="V185" s="177">
        <v>5.4238312982383484E-5</v>
      </c>
      <c r="W185" s="177">
        <v>5.3583833879039182E-5</v>
      </c>
      <c r="X185" s="177">
        <v>5.297277333393982E-5</v>
      </c>
    </row>
    <row r="186" spans="1:24">
      <c r="A186" s="174" t="s">
        <v>103</v>
      </c>
      <c r="B186" s="174" t="s">
        <v>80</v>
      </c>
      <c r="C186" s="174" t="s">
        <v>81</v>
      </c>
      <c r="D186" s="174" t="s">
        <v>36</v>
      </c>
      <c r="E186" s="174" t="s">
        <v>37</v>
      </c>
      <c r="F186" s="177">
        <v>350</v>
      </c>
      <c r="G186" s="177">
        <v>350</v>
      </c>
      <c r="H186" s="177">
        <v>350</v>
      </c>
      <c r="I186" s="177">
        <v>348</v>
      </c>
      <c r="J186" s="177">
        <v>350</v>
      </c>
      <c r="K186" s="177">
        <v>351</v>
      </c>
      <c r="L186" s="177">
        <v>351</v>
      </c>
      <c r="M186" s="177">
        <v>354</v>
      </c>
      <c r="N186" s="177">
        <v>354</v>
      </c>
      <c r="O186" s="177">
        <v>354</v>
      </c>
      <c r="P186" s="177">
        <v>353</v>
      </c>
      <c r="Q186" s="177">
        <v>354</v>
      </c>
      <c r="R186" s="177">
        <v>352</v>
      </c>
      <c r="S186" s="177">
        <v>353</v>
      </c>
      <c r="T186" s="177">
        <v>353</v>
      </c>
      <c r="U186" s="177">
        <v>353</v>
      </c>
      <c r="V186" s="177">
        <v>353</v>
      </c>
      <c r="W186" s="177">
        <v>353</v>
      </c>
      <c r="X186" s="177">
        <v>353</v>
      </c>
    </row>
    <row r="187" spans="1:24">
      <c r="A187" s="174" t="s">
        <v>103</v>
      </c>
      <c r="B187" s="174" t="s">
        <v>82</v>
      </c>
      <c r="C187" s="174" t="s">
        <v>83</v>
      </c>
      <c r="D187" s="174" t="s">
        <v>36</v>
      </c>
      <c r="E187" s="174" t="s">
        <v>37</v>
      </c>
      <c r="F187" s="177">
        <v>2.3580046813813572E-2</v>
      </c>
      <c r="G187" s="177">
        <v>4.5577337040204655E-2</v>
      </c>
      <c r="H187" s="177">
        <v>4.0673905448951587E-2</v>
      </c>
      <c r="I187" s="177">
        <v>3.4471467638882487E-2</v>
      </c>
      <c r="J187" s="177">
        <v>3.3305247502858092E-2</v>
      </c>
      <c r="K187" s="177">
        <v>2.7948166547268449E-2</v>
      </c>
      <c r="L187" s="177">
        <v>3.2780327485541619E-2</v>
      </c>
      <c r="M187" s="177">
        <v>2.8067660693921005E-2</v>
      </c>
      <c r="N187" s="177">
        <v>3.9284620943509582E-2</v>
      </c>
      <c r="O187" s="177">
        <v>3.5953548602711674E-2</v>
      </c>
      <c r="P187" s="177">
        <v>3.2465718325709561E-2</v>
      </c>
      <c r="Q187" s="177">
        <v>3.3753327575309286E-2</v>
      </c>
      <c r="R187" s="177">
        <v>4.3976442509058987E-2</v>
      </c>
      <c r="S187" s="177">
        <v>3.4098440174316673E-2</v>
      </c>
      <c r="T187" s="177">
        <v>3.4084424556780644E-2</v>
      </c>
      <c r="U187" s="177">
        <v>3.4071664799228872E-2</v>
      </c>
      <c r="V187" s="177">
        <v>3.4058603730058007E-2</v>
      </c>
      <c r="W187" s="177">
        <v>3.4046484557547718E-2</v>
      </c>
      <c r="X187" s="177">
        <v>3.4034374006770687E-2</v>
      </c>
    </row>
    <row r="188" spans="1:24">
      <c r="A188" s="174" t="s">
        <v>103</v>
      </c>
      <c r="B188" s="174" t="s">
        <v>84</v>
      </c>
      <c r="C188" s="174" t="s">
        <v>85</v>
      </c>
      <c r="D188" s="174" t="s">
        <v>86</v>
      </c>
      <c r="E188" s="174" t="s">
        <v>37</v>
      </c>
      <c r="F188" s="177">
        <v>2562.1404478550953</v>
      </c>
      <c r="G188" s="177">
        <v>4956.9264566740612</v>
      </c>
      <c r="H188" s="177">
        <v>4423.2225460638174</v>
      </c>
      <c r="I188" s="177">
        <v>3750.4801669499775</v>
      </c>
      <c r="J188" s="177">
        <v>3625.0923457198874</v>
      </c>
      <c r="K188" s="177">
        <v>3043.6017309540025</v>
      </c>
      <c r="L188" s="177">
        <v>3572.4004171776005</v>
      </c>
      <c r="M188" s="177">
        <v>3061.1620835937715</v>
      </c>
      <c r="N188" s="177">
        <v>4287.5486719320397</v>
      </c>
      <c r="O188" s="177">
        <v>3927.3204461587529</v>
      </c>
      <c r="P188" s="177">
        <v>3548.2354954810512</v>
      </c>
      <c r="Q188" s="177">
        <v>3691.090073998811</v>
      </c>
      <c r="R188" s="177">
        <v>4811.0667869335621</v>
      </c>
      <c r="S188" s="177">
        <v>3731.5628004763457</v>
      </c>
      <c r="T188" s="177">
        <v>3731.5628004763457</v>
      </c>
      <c r="U188" s="177">
        <v>3731.5628004763457</v>
      </c>
      <c r="V188" s="177">
        <v>3731.5628004763457</v>
      </c>
      <c r="W188" s="177">
        <v>3731.5628004763457</v>
      </c>
      <c r="X188" s="177">
        <v>3731.5628004763457</v>
      </c>
    </row>
    <row r="189" spans="1:24">
      <c r="A189" s="174" t="s">
        <v>103</v>
      </c>
      <c r="B189" s="174" t="s">
        <v>87</v>
      </c>
      <c r="C189" s="174" t="s">
        <v>88</v>
      </c>
      <c r="D189" s="174" t="s">
        <v>36</v>
      </c>
      <c r="E189" s="174" t="s">
        <v>37</v>
      </c>
      <c r="F189" s="177">
        <v>82299.300470144517</v>
      </c>
      <c r="G189" s="177">
        <v>84048.497481608996</v>
      </c>
      <c r="H189" s="177">
        <v>85292.442773900155</v>
      </c>
      <c r="I189" s="177">
        <v>87442.299094552232</v>
      </c>
      <c r="J189" s="177">
        <v>87565.73165103294</v>
      </c>
      <c r="K189" s="177">
        <v>88251.578386681489</v>
      </c>
      <c r="L189" s="177">
        <v>92448.300736341756</v>
      </c>
      <c r="M189" s="177">
        <v>92324.627595758648</v>
      </c>
      <c r="N189" s="177">
        <v>94234.327632119443</v>
      </c>
      <c r="O189" s="177">
        <v>72802.205356525214</v>
      </c>
      <c r="P189" s="177">
        <v>93163.69777131232</v>
      </c>
      <c r="Q189" s="177">
        <v>96980.675670977449</v>
      </c>
      <c r="R189" s="177">
        <v>96889.290616801401</v>
      </c>
      <c r="S189" s="177">
        <v>87648.859599604999</v>
      </c>
      <c r="T189" s="177">
        <v>87648.859599604999</v>
      </c>
      <c r="U189" s="177">
        <v>87648.859599604999</v>
      </c>
      <c r="V189" s="177">
        <v>87648.859599604999</v>
      </c>
      <c r="W189" s="177">
        <v>87648.859599604999</v>
      </c>
      <c r="X189" s="177">
        <v>87648.859599604999</v>
      </c>
    </row>
    <row r="190" spans="1:24">
      <c r="A190" s="174" t="s">
        <v>103</v>
      </c>
      <c r="B190" s="174" t="s">
        <v>89</v>
      </c>
      <c r="C190" s="174" t="s">
        <v>90</v>
      </c>
      <c r="D190" s="174" t="s">
        <v>91</v>
      </c>
      <c r="E190" s="174" t="s">
        <v>37</v>
      </c>
      <c r="F190" s="179" t="s">
        <v>194</v>
      </c>
      <c r="G190" s="179" t="s">
        <v>194</v>
      </c>
      <c r="H190" s="179" t="s">
        <v>194</v>
      </c>
      <c r="I190" s="179" t="s">
        <v>194</v>
      </c>
      <c r="J190" s="179" t="s">
        <v>194</v>
      </c>
      <c r="K190" s="179" t="s">
        <v>194</v>
      </c>
      <c r="L190" s="179" t="s">
        <v>194</v>
      </c>
      <c r="M190" s="179" t="s">
        <v>194</v>
      </c>
      <c r="N190" s="179" t="s">
        <v>194</v>
      </c>
      <c r="O190" s="179" t="s">
        <v>194</v>
      </c>
      <c r="P190" s="179" t="s">
        <v>194</v>
      </c>
      <c r="Q190" s="179" t="s">
        <v>194</v>
      </c>
      <c r="R190" s="179" t="s">
        <v>194</v>
      </c>
      <c r="S190" s="179" t="s">
        <v>194</v>
      </c>
      <c r="T190" s="179" t="s">
        <v>194</v>
      </c>
      <c r="U190" s="179" t="s">
        <v>194</v>
      </c>
      <c r="V190" s="179" t="s">
        <v>194</v>
      </c>
      <c r="W190" s="179" t="s">
        <v>194</v>
      </c>
      <c r="X190" s="179" t="s">
        <v>194</v>
      </c>
    </row>
    <row r="191" spans="1:24">
      <c r="A191" s="174" t="s">
        <v>103</v>
      </c>
      <c r="B191" s="174" t="s">
        <v>92</v>
      </c>
      <c r="C191" s="174" t="s">
        <v>93</v>
      </c>
      <c r="D191" s="174" t="s">
        <v>91</v>
      </c>
      <c r="E191" s="174" t="s">
        <v>37</v>
      </c>
      <c r="F191" s="179" t="s">
        <v>193</v>
      </c>
      <c r="G191" s="179" t="s">
        <v>193</v>
      </c>
      <c r="H191" s="179" t="s">
        <v>193</v>
      </c>
      <c r="I191" s="179" t="s">
        <v>193</v>
      </c>
      <c r="J191" s="179" t="s">
        <v>193</v>
      </c>
      <c r="K191" s="179" t="s">
        <v>193</v>
      </c>
      <c r="L191" s="179" t="s">
        <v>193</v>
      </c>
      <c r="M191" s="179" t="s">
        <v>193</v>
      </c>
      <c r="N191" s="179" t="s">
        <v>193</v>
      </c>
      <c r="O191" s="179" t="s">
        <v>193</v>
      </c>
      <c r="P191" s="179" t="s">
        <v>193</v>
      </c>
      <c r="Q191" s="179" t="s">
        <v>193</v>
      </c>
      <c r="R191" s="179" t="s">
        <v>193</v>
      </c>
      <c r="S191" s="179" t="s">
        <v>193</v>
      </c>
      <c r="T191" s="179" t="s">
        <v>193</v>
      </c>
      <c r="U191" s="179" t="s">
        <v>193</v>
      </c>
      <c r="V191" s="179" t="s">
        <v>193</v>
      </c>
      <c r="W191" s="179" t="s">
        <v>193</v>
      </c>
      <c r="X191" s="179" t="s">
        <v>193</v>
      </c>
    </row>
    <row r="192" spans="1:24">
      <c r="A192" s="174" t="s">
        <v>103</v>
      </c>
      <c r="B192" s="174" t="s">
        <v>94</v>
      </c>
      <c r="C192" s="174" t="s">
        <v>95</v>
      </c>
      <c r="D192" s="174" t="s">
        <v>91</v>
      </c>
      <c r="E192" s="174" t="s">
        <v>37</v>
      </c>
      <c r="F192" s="180">
        <v>0</v>
      </c>
      <c r="G192" s="180">
        <v>0</v>
      </c>
      <c r="H192" s="180">
        <v>0</v>
      </c>
      <c r="I192" s="180">
        <v>0</v>
      </c>
      <c r="J192" s="180">
        <v>0</v>
      </c>
      <c r="K192" s="180">
        <v>0</v>
      </c>
      <c r="L192" s="180">
        <v>0</v>
      </c>
      <c r="M192" s="180">
        <v>0</v>
      </c>
      <c r="N192" s="180">
        <v>0</v>
      </c>
      <c r="O192" s="180">
        <v>0</v>
      </c>
      <c r="P192" s="180">
        <v>0</v>
      </c>
      <c r="Q192" s="180">
        <v>0</v>
      </c>
      <c r="R192" s="180">
        <v>0</v>
      </c>
      <c r="S192" s="180">
        <v>0</v>
      </c>
      <c r="T192" s="180">
        <v>0</v>
      </c>
      <c r="U192" s="180">
        <v>0</v>
      </c>
      <c r="V192" s="180">
        <v>0</v>
      </c>
      <c r="W192" s="180">
        <v>0</v>
      </c>
      <c r="X192" s="180">
        <v>0</v>
      </c>
    </row>
    <row r="193" spans="1:24">
      <c r="A193" s="174" t="s">
        <v>103</v>
      </c>
      <c r="B193" s="174" t="s">
        <v>96</v>
      </c>
      <c r="C193" s="174" t="s">
        <v>97</v>
      </c>
      <c r="D193" s="174" t="s">
        <v>36</v>
      </c>
      <c r="E193" s="174" t="s">
        <v>37</v>
      </c>
      <c r="F193" s="180">
        <v>0</v>
      </c>
      <c r="G193" s="180">
        <v>0</v>
      </c>
      <c r="H193" s="180">
        <v>0</v>
      </c>
      <c r="I193" s="180">
        <v>0</v>
      </c>
      <c r="J193" s="180">
        <v>0</v>
      </c>
      <c r="K193" s="180">
        <v>0</v>
      </c>
      <c r="L193" s="180">
        <v>0</v>
      </c>
      <c r="M193" s="180">
        <v>0</v>
      </c>
      <c r="N193" s="180">
        <v>0</v>
      </c>
      <c r="O193" s="180">
        <v>0</v>
      </c>
      <c r="P193" s="180">
        <v>0</v>
      </c>
      <c r="Q193" s="180">
        <v>0</v>
      </c>
      <c r="R193" s="180">
        <v>0</v>
      </c>
      <c r="S193" s="180">
        <v>0</v>
      </c>
      <c r="T193" s="180">
        <v>0</v>
      </c>
      <c r="U193" s="180">
        <v>0</v>
      </c>
      <c r="V193" s="180">
        <v>0</v>
      </c>
      <c r="W193" s="180">
        <v>0</v>
      </c>
      <c r="X193" s="180">
        <v>0</v>
      </c>
    </row>
    <row r="194" spans="1:24">
      <c r="A194" s="174" t="s">
        <v>104</v>
      </c>
      <c r="B194" s="174" t="s">
        <v>34</v>
      </c>
      <c r="C194" s="174" t="s">
        <v>35</v>
      </c>
      <c r="D194" s="174" t="s">
        <v>36</v>
      </c>
      <c r="E194" s="174" t="s">
        <v>37</v>
      </c>
      <c r="F194" s="177">
        <v>575.030192867913</v>
      </c>
      <c r="G194" s="177">
        <v>579.55791228442104</v>
      </c>
      <c r="H194" s="177">
        <v>584.47828829633102</v>
      </c>
      <c r="I194" s="177">
        <v>588.550094751801</v>
      </c>
      <c r="J194" s="177">
        <v>592.97315376250504</v>
      </c>
      <c r="K194" s="177">
        <v>599.10853622802802</v>
      </c>
      <c r="L194" s="177">
        <v>602.25393530230599</v>
      </c>
      <c r="M194" s="177">
        <v>605.17745795763597</v>
      </c>
      <c r="N194" s="177">
        <v>609.79480070941804</v>
      </c>
      <c r="O194" s="177">
        <v>613.175792792837</v>
      </c>
      <c r="P194" s="177">
        <v>612.91350533577508</v>
      </c>
      <c r="Q194" s="177">
        <v>613.43415141312005</v>
      </c>
      <c r="R194" s="177">
        <v>611.07718124195458</v>
      </c>
      <c r="S194" s="177">
        <v>613.17840658260741</v>
      </c>
      <c r="T194" s="177">
        <v>615.74240022533741</v>
      </c>
      <c r="U194" s="177">
        <v>618.14028975094482</v>
      </c>
      <c r="V194" s="177">
        <v>620.50791105504697</v>
      </c>
      <c r="W194" s="177">
        <v>622.5952804448865</v>
      </c>
      <c r="X194" s="177">
        <v>624.83263251492497</v>
      </c>
    </row>
    <row r="195" spans="1:24">
      <c r="A195" s="174" t="s">
        <v>104</v>
      </c>
      <c r="B195" s="174" t="s">
        <v>38</v>
      </c>
      <c r="C195" s="174" t="s">
        <v>39</v>
      </c>
      <c r="D195" s="174" t="s">
        <v>40</v>
      </c>
      <c r="E195" s="174" t="s">
        <v>37</v>
      </c>
      <c r="F195" s="177">
        <v>14885</v>
      </c>
      <c r="G195" s="177">
        <v>16279.6575467</v>
      </c>
      <c r="H195" s="177">
        <v>16289</v>
      </c>
      <c r="I195" s="177">
        <v>16265</v>
      </c>
      <c r="J195" s="177">
        <v>15206</v>
      </c>
      <c r="K195" s="177">
        <v>15597</v>
      </c>
      <c r="L195" s="177">
        <v>15094.93680251303</v>
      </c>
      <c r="M195" s="177">
        <v>14326</v>
      </c>
      <c r="N195" s="177">
        <v>14953</v>
      </c>
      <c r="O195" s="177">
        <v>12935</v>
      </c>
      <c r="P195" s="177">
        <v>14907</v>
      </c>
      <c r="Q195" s="177">
        <v>14104</v>
      </c>
      <c r="R195" s="177">
        <v>13880</v>
      </c>
      <c r="S195" s="177">
        <v>13951</v>
      </c>
      <c r="T195" s="177">
        <v>14056</v>
      </c>
      <c r="U195" s="177">
        <v>14015</v>
      </c>
      <c r="V195" s="177">
        <v>13878</v>
      </c>
      <c r="W195" s="177">
        <v>13979</v>
      </c>
      <c r="X195" s="177">
        <v>14056.60322876538</v>
      </c>
    </row>
    <row r="196" spans="1:24">
      <c r="A196" s="174" t="s">
        <v>104</v>
      </c>
      <c r="B196" s="174" t="s">
        <v>41</v>
      </c>
      <c r="C196" s="174" t="s">
        <v>42</v>
      </c>
      <c r="D196" s="174" t="s">
        <v>40</v>
      </c>
      <c r="E196" s="174" t="s">
        <v>37</v>
      </c>
      <c r="F196" s="177">
        <v>233763</v>
      </c>
      <c r="G196" s="177">
        <v>229479.62860669999</v>
      </c>
      <c r="H196" s="177">
        <v>231765</v>
      </c>
      <c r="I196" s="177">
        <v>252859</v>
      </c>
      <c r="J196" s="177">
        <v>249143</v>
      </c>
      <c r="K196" s="177">
        <v>250452</v>
      </c>
      <c r="L196" s="177">
        <v>245516.472242424</v>
      </c>
      <c r="M196" s="177">
        <v>246023</v>
      </c>
      <c r="N196" s="177">
        <v>246797</v>
      </c>
      <c r="O196" s="177">
        <v>234352</v>
      </c>
      <c r="P196" s="177">
        <v>248377</v>
      </c>
      <c r="Q196" s="177">
        <v>243469</v>
      </c>
      <c r="R196" s="177">
        <v>246370</v>
      </c>
      <c r="S196" s="177">
        <v>247818</v>
      </c>
      <c r="T196" s="177">
        <v>249263</v>
      </c>
      <c r="U196" s="177">
        <v>250705</v>
      </c>
      <c r="V196" s="177">
        <v>252143</v>
      </c>
      <c r="W196" s="177">
        <v>253588</v>
      </c>
      <c r="X196" s="177">
        <v>255030.0115063354</v>
      </c>
    </row>
    <row r="197" spans="1:24">
      <c r="A197" s="174" t="s">
        <v>104</v>
      </c>
      <c r="B197" s="174" t="s">
        <v>43</v>
      </c>
      <c r="C197" s="174" t="s">
        <v>44</v>
      </c>
      <c r="D197" s="174" t="s">
        <v>36</v>
      </c>
      <c r="E197" s="174" t="s">
        <v>37</v>
      </c>
      <c r="F197" s="177">
        <v>1570.0142493338301</v>
      </c>
      <c r="G197" s="177">
        <v>1582.5483353118</v>
      </c>
      <c r="H197" s="177">
        <v>1599.76964533878</v>
      </c>
      <c r="I197" s="177">
        <v>1607.8787775190001</v>
      </c>
      <c r="J197" s="177">
        <v>1619.09510137301</v>
      </c>
      <c r="K197" s="177">
        <v>1635.8480542523901</v>
      </c>
      <c r="L197" s="177">
        <v>1637.90451015189</v>
      </c>
      <c r="M197" s="177">
        <v>1643.20351695676</v>
      </c>
      <c r="N197" s="177">
        <v>1647.63280357332</v>
      </c>
      <c r="O197" s="177">
        <v>1652.40196417634</v>
      </c>
      <c r="P197" s="177">
        <v>1651.6951451624095</v>
      </c>
      <c r="Q197" s="177">
        <v>1653.0981956594408</v>
      </c>
      <c r="R197" s="177">
        <v>1646.7465715638452</v>
      </c>
      <c r="S197" s="177">
        <v>1652.4090078845252</v>
      </c>
      <c r="T197" s="177">
        <v>1659.3185241785156</v>
      </c>
      <c r="U197" s="177">
        <v>1665.7804188073701</v>
      </c>
      <c r="V197" s="177">
        <v>1672.1607458511123</v>
      </c>
      <c r="W197" s="177">
        <v>1677.7858427976539</v>
      </c>
      <c r="X197" s="177">
        <v>1683.815116944709</v>
      </c>
    </row>
    <row r="198" spans="1:24">
      <c r="A198" s="174" t="s">
        <v>104</v>
      </c>
      <c r="B198" s="174" t="s">
        <v>45</v>
      </c>
      <c r="C198" s="174" t="s">
        <v>46</v>
      </c>
      <c r="D198" s="174" t="s">
        <v>40</v>
      </c>
      <c r="E198" s="174" t="s">
        <v>37</v>
      </c>
      <c r="F198" s="177">
        <v>3420</v>
      </c>
      <c r="G198" s="177">
        <v>3421.8226338999998</v>
      </c>
      <c r="H198" s="177">
        <v>3588</v>
      </c>
      <c r="I198" s="177">
        <v>3655</v>
      </c>
      <c r="J198" s="177">
        <v>4709</v>
      </c>
      <c r="K198" s="177">
        <v>4935</v>
      </c>
      <c r="L198" s="177">
        <v>5060.4513260337699</v>
      </c>
      <c r="M198" s="177">
        <v>5023</v>
      </c>
      <c r="N198" s="177">
        <v>5345</v>
      </c>
      <c r="O198" s="177">
        <v>5207</v>
      </c>
      <c r="P198" s="177">
        <v>5489</v>
      </c>
      <c r="Q198" s="177">
        <v>5578</v>
      </c>
      <c r="R198" s="177">
        <v>5063</v>
      </c>
      <c r="S198" s="177">
        <v>5584</v>
      </c>
      <c r="T198" s="177">
        <v>5625</v>
      </c>
      <c r="U198" s="177">
        <v>6353</v>
      </c>
      <c r="V198" s="177">
        <v>7885</v>
      </c>
      <c r="W198" s="177">
        <v>7943</v>
      </c>
      <c r="X198" s="177">
        <v>8295.3752521979804</v>
      </c>
    </row>
    <row r="199" spans="1:24">
      <c r="A199" s="174" t="s">
        <v>104</v>
      </c>
      <c r="B199" s="174" t="s">
        <v>47</v>
      </c>
      <c r="C199" s="174" t="s">
        <v>48</v>
      </c>
      <c r="D199" s="174" t="s">
        <v>49</v>
      </c>
      <c r="E199" s="174" t="s">
        <v>37</v>
      </c>
      <c r="F199" s="178">
        <v>6.3675603068064666</v>
      </c>
      <c r="G199" s="178">
        <v>7.0941624080285317</v>
      </c>
      <c r="H199" s="178">
        <v>7.0282398118784108</v>
      </c>
      <c r="I199" s="178">
        <v>6.432438631806658</v>
      </c>
      <c r="J199" s="178">
        <v>6.1033221884620481</v>
      </c>
      <c r="K199" s="178">
        <v>6.2275406065832977</v>
      </c>
      <c r="L199" s="178">
        <v>6.1482379021836975</v>
      </c>
      <c r="M199" s="178">
        <v>5.8230328058758731</v>
      </c>
      <c r="N199" s="178">
        <v>6.0588256745422351</v>
      </c>
      <c r="O199" s="178">
        <v>5.5194749778111554</v>
      </c>
      <c r="P199" s="178">
        <v>6.0017634483064057</v>
      </c>
      <c r="Q199" s="178">
        <v>5.7929346241205231</v>
      </c>
      <c r="R199" s="178">
        <v>5.6338028169014089</v>
      </c>
      <c r="S199" s="178">
        <v>5.6295345777949946</v>
      </c>
      <c r="T199" s="178">
        <v>5.6390238422870622</v>
      </c>
      <c r="U199" s="178">
        <v>5.5902355357890743</v>
      </c>
      <c r="V199" s="178">
        <v>5.5040195444648479</v>
      </c>
      <c r="W199" s="178">
        <v>5.5124848178935908</v>
      </c>
      <c r="X199" s="178">
        <v>5.5117447337825123</v>
      </c>
    </row>
    <row r="200" spans="1:24">
      <c r="A200" s="174" t="s">
        <v>104</v>
      </c>
      <c r="B200" s="174" t="s">
        <v>50</v>
      </c>
      <c r="C200" s="174" t="s">
        <v>51</v>
      </c>
      <c r="D200" s="174" t="s">
        <v>49</v>
      </c>
      <c r="E200" s="174" t="s">
        <v>37</v>
      </c>
      <c r="F200" s="178">
        <v>1.4630202384466318</v>
      </c>
      <c r="G200" s="178">
        <v>1.4911226127895585</v>
      </c>
      <c r="H200" s="178">
        <v>1.5481198627920523</v>
      </c>
      <c r="I200" s="178">
        <v>1.4454696095452406</v>
      </c>
      <c r="J200" s="178">
        <v>1.8900791914683535</v>
      </c>
      <c r="K200" s="178">
        <v>1.9704374490920415</v>
      </c>
      <c r="L200" s="178">
        <v>2.0611453397868384</v>
      </c>
      <c r="M200" s="178">
        <v>2.0416790300093894</v>
      </c>
      <c r="N200" s="178">
        <v>2.1657475577093726</v>
      </c>
      <c r="O200" s="178">
        <v>2.2218713729774016</v>
      </c>
      <c r="P200" s="178">
        <v>2.2099469757666772</v>
      </c>
      <c r="Q200" s="178">
        <v>2.2910514274917957</v>
      </c>
      <c r="R200" s="178">
        <v>2.0550391687299592</v>
      </c>
      <c r="S200" s="178">
        <v>2.2532665101001541</v>
      </c>
      <c r="T200" s="178">
        <v>2.2566526118998809</v>
      </c>
      <c r="U200" s="178">
        <v>2.5340539678107734</v>
      </c>
      <c r="V200" s="178">
        <v>3.1271936956409654</v>
      </c>
      <c r="W200" s="178">
        <v>3.1322460053314827</v>
      </c>
      <c r="X200" s="178">
        <v>3.2527055161866345</v>
      </c>
    </row>
    <row r="201" spans="1:24">
      <c r="A201" s="174" t="s">
        <v>104</v>
      </c>
      <c r="B201" s="174" t="s">
        <v>52</v>
      </c>
      <c r="C201" s="174" t="s">
        <v>53</v>
      </c>
      <c r="D201" s="174" t="s">
        <v>36</v>
      </c>
      <c r="E201" s="174" t="s">
        <v>37</v>
      </c>
      <c r="F201" s="177">
        <v>39.185878116560055</v>
      </c>
      <c r="G201" s="177">
        <v>39.225869275282783</v>
      </c>
      <c r="H201" s="177">
        <v>39.392690203920303</v>
      </c>
      <c r="I201" s="177">
        <v>39.31661433295357</v>
      </c>
      <c r="J201" s="177">
        <v>39.758447942036106</v>
      </c>
      <c r="K201" s="177">
        <v>39.819870703379152</v>
      </c>
      <c r="L201" s="177">
        <v>39.986458907887481</v>
      </c>
      <c r="M201" s="177">
        <v>39.999780545344819</v>
      </c>
      <c r="N201" s="177">
        <v>39.976303576303579</v>
      </c>
      <c r="O201" s="177">
        <v>40.070550812897615</v>
      </c>
      <c r="P201" s="177">
        <v>40.053410535999348</v>
      </c>
      <c r="Q201" s="177">
        <v>40.087434343434346</v>
      </c>
      <c r="R201" s="177">
        <v>39.933408215661103</v>
      </c>
      <c r="S201" s="177">
        <v>39.931386122796738</v>
      </c>
      <c r="T201" s="177">
        <v>40.102535480784567</v>
      </c>
      <c r="U201" s="177">
        <v>40.264947742585811</v>
      </c>
      <c r="V201" s="177">
        <v>40.423034154090551</v>
      </c>
      <c r="W201" s="177">
        <v>40.572357122096861</v>
      </c>
      <c r="X201" s="177">
        <v>40.72340313307663</v>
      </c>
    </row>
    <row r="202" spans="1:24">
      <c r="A202" s="174" t="s">
        <v>104</v>
      </c>
      <c r="B202" s="174" t="s">
        <v>54</v>
      </c>
      <c r="C202" s="174" t="s">
        <v>55</v>
      </c>
      <c r="D202" s="174" t="s">
        <v>36</v>
      </c>
      <c r="E202" s="174" t="s">
        <v>37</v>
      </c>
      <c r="F202" s="177">
        <v>1401623.99999999</v>
      </c>
      <c r="G202" s="177">
        <v>1405862.99999999</v>
      </c>
      <c r="H202" s="177">
        <v>1415234</v>
      </c>
      <c r="I202" s="177">
        <v>1414887</v>
      </c>
      <c r="J202" s="177">
        <v>1433299.99999999</v>
      </c>
      <c r="K202" s="177">
        <v>1438234</v>
      </c>
      <c r="L202" s="177">
        <v>1449909</v>
      </c>
      <c r="M202" s="177">
        <v>1458152</v>
      </c>
      <c r="N202" s="177">
        <v>1464332</v>
      </c>
      <c r="O202" s="177">
        <v>1473875</v>
      </c>
      <c r="P202" s="177">
        <v>1480334</v>
      </c>
      <c r="Q202" s="177">
        <v>1488246</v>
      </c>
      <c r="R202" s="177">
        <v>1493190</v>
      </c>
      <c r="S202" s="177">
        <v>1499743</v>
      </c>
      <c r="T202" s="177">
        <v>1508898.0000000002</v>
      </c>
      <c r="U202" s="177">
        <v>1517908</v>
      </c>
      <c r="V202" s="177">
        <v>1526778</v>
      </c>
      <c r="W202" s="177">
        <v>1535542</v>
      </c>
      <c r="X202" s="177">
        <v>1544149.9999999998</v>
      </c>
    </row>
    <row r="203" spans="1:24">
      <c r="A203" s="174" t="s">
        <v>104</v>
      </c>
      <c r="B203" s="174" t="s">
        <v>56</v>
      </c>
      <c r="C203" s="174" t="s">
        <v>57</v>
      </c>
      <c r="D203" s="174" t="s">
        <v>36</v>
      </c>
      <c r="E203" s="174" t="s">
        <v>37</v>
      </c>
      <c r="F203" s="177">
        <v>1.4201562264108745</v>
      </c>
      <c r="G203" s="177">
        <v>1.5639421655013088</v>
      </c>
      <c r="H203" s="177">
        <v>1.5651760506436694</v>
      </c>
      <c r="I203" s="177">
        <v>1.6151943757467975</v>
      </c>
      <c r="J203" s="177">
        <v>1.6277856988310746</v>
      </c>
      <c r="K203" s="177">
        <v>1.7045281503938425</v>
      </c>
      <c r="L203" s="177">
        <v>1.6719525648097078</v>
      </c>
      <c r="M203" s="177">
        <v>1.5552751412739343</v>
      </c>
      <c r="N203" s="177">
        <v>1.6699699699699699</v>
      </c>
      <c r="O203" s="177">
        <v>1.69349138165407</v>
      </c>
      <c r="P203" s="177">
        <v>1.7188776752617765</v>
      </c>
      <c r="Q203" s="177">
        <v>1.7501683501683503</v>
      </c>
      <c r="R203" s="177">
        <v>1.7222667950363715</v>
      </c>
      <c r="S203" s="177">
        <v>1.714654667447681</v>
      </c>
      <c r="T203" s="177">
        <v>1.7142667304523467</v>
      </c>
      <c r="U203" s="177">
        <v>1.7170406918138894</v>
      </c>
      <c r="V203" s="177">
        <v>1.7198040773100345</v>
      </c>
      <c r="W203" s="177">
        <v>1.7223293788147014</v>
      </c>
      <c r="X203" s="177">
        <v>1.72511735851047</v>
      </c>
    </row>
    <row r="204" spans="1:24">
      <c r="A204" s="174" t="s">
        <v>104</v>
      </c>
      <c r="B204" s="174" t="s">
        <v>58</v>
      </c>
      <c r="C204" s="174" t="s">
        <v>59</v>
      </c>
      <c r="D204" s="174" t="s">
        <v>60</v>
      </c>
      <c r="E204" s="174" t="s">
        <v>37</v>
      </c>
      <c r="F204" s="177">
        <v>50797</v>
      </c>
      <c r="G204" s="177">
        <v>56052</v>
      </c>
      <c r="H204" s="177">
        <v>56231</v>
      </c>
      <c r="I204" s="177">
        <v>58126</v>
      </c>
      <c r="J204" s="177">
        <v>58682</v>
      </c>
      <c r="K204" s="177">
        <v>61565</v>
      </c>
      <c r="L204" s="177">
        <v>60625</v>
      </c>
      <c r="M204" s="177">
        <v>56696</v>
      </c>
      <c r="N204" s="177">
        <v>61171</v>
      </c>
      <c r="O204" s="177">
        <v>62290</v>
      </c>
      <c r="P204" s="177">
        <v>63528</v>
      </c>
      <c r="Q204" s="177">
        <v>64975</v>
      </c>
      <c r="R204" s="177">
        <v>64399</v>
      </c>
      <c r="S204" s="177">
        <v>64399</v>
      </c>
      <c r="T204" s="177">
        <v>64501</v>
      </c>
      <c r="U204" s="177">
        <v>64729</v>
      </c>
      <c r="V204" s="177">
        <v>64957</v>
      </c>
      <c r="W204" s="177">
        <v>65185</v>
      </c>
      <c r="X204" s="177">
        <v>65413</v>
      </c>
    </row>
    <row r="205" spans="1:24">
      <c r="A205" s="174" t="s">
        <v>104</v>
      </c>
      <c r="B205" s="174" t="s">
        <v>61</v>
      </c>
      <c r="C205" s="174" t="s">
        <v>62</v>
      </c>
      <c r="D205" s="174" t="s">
        <v>63</v>
      </c>
      <c r="E205" s="174" t="s">
        <v>37</v>
      </c>
      <c r="F205" s="177">
        <v>38.795797472828468</v>
      </c>
      <c r="G205" s="177">
        <v>29.131076198015535</v>
      </c>
      <c r="H205" s="177">
        <v>26.654209269776871</v>
      </c>
      <c r="I205" s="177">
        <v>29.990404705022154</v>
      </c>
      <c r="J205" s="177">
        <v>30.397462175540756</v>
      </c>
      <c r="K205" s="177">
        <v>44.709037985227731</v>
      </c>
      <c r="L205" s="177">
        <v>68.468466735966743</v>
      </c>
      <c r="M205" s="177">
        <v>93.795668258690881</v>
      </c>
      <c r="N205" s="177">
        <v>79.620055046577889</v>
      </c>
      <c r="O205" s="177">
        <v>52.267851905598384</v>
      </c>
      <c r="P205" s="177">
        <v>33.827665758066885</v>
      </c>
      <c r="Q205" s="177">
        <v>38.024999999999999</v>
      </c>
      <c r="R205" s="177">
        <v>36.687955274640665</v>
      </c>
      <c r="S205" s="177">
        <v>35.383000000000003</v>
      </c>
      <c r="T205" s="177">
        <v>40.598000000000006</v>
      </c>
      <c r="U205" s="177">
        <v>41.77300000000001</v>
      </c>
      <c r="V205" s="177">
        <v>44.825000000000003</v>
      </c>
      <c r="W205" s="177">
        <v>39.964999999999996</v>
      </c>
      <c r="X205" s="177">
        <v>34.588999999999999</v>
      </c>
    </row>
    <row r="206" spans="1:24">
      <c r="A206" s="174" t="s">
        <v>104</v>
      </c>
      <c r="B206" s="174" t="s">
        <v>64</v>
      </c>
      <c r="C206" s="174" t="s">
        <v>65</v>
      </c>
      <c r="D206" s="174" t="s">
        <v>63</v>
      </c>
      <c r="E206" s="174" t="s">
        <v>37</v>
      </c>
      <c r="F206" s="177">
        <v>0.5487382952309543</v>
      </c>
      <c r="G206" s="177">
        <v>0.46759351842721569</v>
      </c>
      <c r="H206" s="177">
        <v>0.41517459921770827</v>
      </c>
      <c r="I206" s="177">
        <v>0.46641375902056231</v>
      </c>
      <c r="J206" s="177">
        <v>0.45100092248576784</v>
      </c>
      <c r="K206" s="177">
        <v>0.64422244935486639</v>
      </c>
      <c r="L206" s="177">
        <v>0.95095092688842697</v>
      </c>
      <c r="M206" s="177">
        <v>1.2472828225889745</v>
      </c>
      <c r="N206" s="177">
        <v>1.0340266889165959</v>
      </c>
      <c r="O206" s="177">
        <v>0.73929069173406481</v>
      </c>
      <c r="P206" s="177">
        <v>0.43932033452034919</v>
      </c>
      <c r="Q206" s="177">
        <v>0.51177658142664872</v>
      </c>
      <c r="R206" s="177">
        <v>0.50051780729386997</v>
      </c>
      <c r="S206" s="177">
        <v>0.46057101798651995</v>
      </c>
      <c r="T206" s="177">
        <v>0.52414544590707457</v>
      </c>
      <c r="U206" s="177">
        <v>0.5349546019183733</v>
      </c>
      <c r="V206" s="177">
        <v>0.56943484623671214</v>
      </c>
      <c r="W206" s="177">
        <v>0.50365596384615952</v>
      </c>
      <c r="X206" s="177">
        <v>0.43246412907033149</v>
      </c>
    </row>
    <row r="207" spans="1:24">
      <c r="A207" s="174" t="s">
        <v>104</v>
      </c>
      <c r="B207" s="174" t="s">
        <v>66</v>
      </c>
      <c r="C207" s="174" t="s">
        <v>67</v>
      </c>
      <c r="D207" s="174" t="s">
        <v>63</v>
      </c>
      <c r="E207" s="174" t="s">
        <v>37</v>
      </c>
      <c r="F207" s="177">
        <v>92.964573208447447</v>
      </c>
      <c r="G207" s="177">
        <v>127.33952588438312</v>
      </c>
      <c r="H207" s="177">
        <v>120.03182540990531</v>
      </c>
      <c r="I207" s="177">
        <v>117.06712483955876</v>
      </c>
      <c r="J207" s="177">
        <v>106.69938428161393</v>
      </c>
      <c r="K207" s="177">
        <v>114.15825907755436</v>
      </c>
      <c r="L207" s="177">
        <v>99.70566248200862</v>
      </c>
      <c r="M207" s="177">
        <v>118.18820662386467</v>
      </c>
      <c r="N207" s="177">
        <v>130.81110348487181</v>
      </c>
      <c r="O207" s="177">
        <v>105.95773581302984</v>
      </c>
      <c r="P207" s="177">
        <v>94.499698320318217</v>
      </c>
      <c r="Q207" s="177">
        <v>86.394999999999996</v>
      </c>
      <c r="R207" s="177">
        <v>93.740316991786443</v>
      </c>
      <c r="S207" s="177">
        <v>90.085000000000008</v>
      </c>
      <c r="T207" s="177">
        <v>122.739</v>
      </c>
      <c r="U207" s="177">
        <v>117.26700000000001</v>
      </c>
      <c r="V207" s="177">
        <v>117.64</v>
      </c>
      <c r="W207" s="177">
        <v>115.61100000000002</v>
      </c>
      <c r="X207" s="177">
        <v>114.75299999999999</v>
      </c>
    </row>
    <row r="208" spans="1:24">
      <c r="A208" s="174" t="s">
        <v>104</v>
      </c>
      <c r="B208" s="174" t="s">
        <v>68</v>
      </c>
      <c r="C208" s="174" t="s">
        <v>69</v>
      </c>
      <c r="D208" s="174" t="s">
        <v>63</v>
      </c>
      <c r="E208" s="174" t="s">
        <v>37</v>
      </c>
      <c r="F208" s="177">
        <v>100.0933140408235</v>
      </c>
      <c r="G208" s="177">
        <v>135.72716695427093</v>
      </c>
      <c r="H208" s="177">
        <v>127.2195926301555</v>
      </c>
      <c r="I208" s="177">
        <v>125.69065597058579</v>
      </c>
      <c r="J208" s="177">
        <v>105.14841930116472</v>
      </c>
      <c r="K208" s="177">
        <v>120.20903241690601</v>
      </c>
      <c r="L208" s="177">
        <v>112.66075163921316</v>
      </c>
      <c r="M208" s="177">
        <v>129.77639641403067</v>
      </c>
      <c r="N208" s="177">
        <v>121.87348602663795</v>
      </c>
      <c r="O208" s="177">
        <v>101.8810937141984</v>
      </c>
      <c r="P208" s="177">
        <v>117.13668189185205</v>
      </c>
      <c r="Q208" s="177">
        <v>118.179</v>
      </c>
      <c r="R208" s="177">
        <v>127.20411319301846</v>
      </c>
      <c r="S208" s="177">
        <v>123.398</v>
      </c>
      <c r="T208" s="177">
        <v>114.818</v>
      </c>
      <c r="U208" s="177">
        <v>123.17400000000001</v>
      </c>
      <c r="V208" s="177">
        <v>120.798</v>
      </c>
      <c r="W208" s="177">
        <v>114.97399999999999</v>
      </c>
      <c r="X208" s="177">
        <v>106.889</v>
      </c>
    </row>
    <row r="209" spans="1:24">
      <c r="A209" s="174" t="s">
        <v>104</v>
      </c>
      <c r="B209" s="174" t="s">
        <v>70</v>
      </c>
      <c r="C209" s="174" t="s">
        <v>71</v>
      </c>
      <c r="D209" s="174" t="s">
        <v>63</v>
      </c>
      <c r="E209" s="174" t="s">
        <v>37</v>
      </c>
      <c r="F209" s="177">
        <v>193.05788724927095</v>
      </c>
      <c r="G209" s="177">
        <v>263.06669283865403</v>
      </c>
      <c r="H209" s="177">
        <v>247.2514180400608</v>
      </c>
      <c r="I209" s="177">
        <v>242.75778081014454</v>
      </c>
      <c r="J209" s="177">
        <v>211.84780358277865</v>
      </c>
      <c r="K209" s="177">
        <v>234.36729149446037</v>
      </c>
      <c r="L209" s="177">
        <v>212.36641412122179</v>
      </c>
      <c r="M209" s="177">
        <v>247.96460303789536</v>
      </c>
      <c r="N209" s="177">
        <v>252.68458951150976</v>
      </c>
      <c r="O209" s="177">
        <v>207.83882952722826</v>
      </c>
      <c r="P209" s="177">
        <v>211.63638021217025</v>
      </c>
      <c r="Q209" s="177">
        <v>204.57400000000001</v>
      </c>
      <c r="R209" s="177">
        <v>220.9444301848049</v>
      </c>
      <c r="S209" s="177">
        <v>213.483</v>
      </c>
      <c r="T209" s="177">
        <v>237.55700000000002</v>
      </c>
      <c r="U209" s="177">
        <v>240.44100000000003</v>
      </c>
      <c r="V209" s="177">
        <v>238.43799999999999</v>
      </c>
      <c r="W209" s="177">
        <v>230.58500000000001</v>
      </c>
      <c r="X209" s="177">
        <v>221.642</v>
      </c>
    </row>
    <row r="210" spans="1:24">
      <c r="A210" s="174" t="s">
        <v>104</v>
      </c>
      <c r="B210" s="174" t="s">
        <v>72</v>
      </c>
      <c r="C210" s="174" t="s">
        <v>73</v>
      </c>
      <c r="D210" s="174" t="s">
        <v>74</v>
      </c>
      <c r="E210" s="174" t="s">
        <v>37</v>
      </c>
      <c r="F210" s="177">
        <v>35768.6</v>
      </c>
      <c r="G210" s="177">
        <v>35840.199999999997</v>
      </c>
      <c r="H210" s="177">
        <v>35926.309999999896</v>
      </c>
      <c r="I210" s="177">
        <v>35987</v>
      </c>
      <c r="J210" s="177">
        <v>36050.199999999997</v>
      </c>
      <c r="K210" s="177">
        <v>36118.5</v>
      </c>
      <c r="L210" s="177">
        <v>36260</v>
      </c>
      <c r="M210" s="177">
        <v>36454</v>
      </c>
      <c r="N210" s="177">
        <v>36630</v>
      </c>
      <c r="O210" s="177">
        <v>36782</v>
      </c>
      <c r="P210" s="177">
        <v>36959</v>
      </c>
      <c r="Q210" s="177">
        <v>37125</v>
      </c>
      <c r="R210" s="177">
        <v>37392</v>
      </c>
      <c r="S210" s="177">
        <v>37558</v>
      </c>
      <c r="T210" s="177">
        <v>37626</v>
      </c>
      <c r="U210" s="177">
        <v>37698</v>
      </c>
      <c r="V210" s="177">
        <v>37770</v>
      </c>
      <c r="W210" s="177">
        <v>37847</v>
      </c>
      <c r="X210" s="177">
        <v>37918</v>
      </c>
    </row>
    <row r="211" spans="1:24">
      <c r="A211" s="174" t="s">
        <v>104</v>
      </c>
      <c r="B211" s="174" t="s">
        <v>75</v>
      </c>
      <c r="C211" s="174" t="s">
        <v>76</v>
      </c>
      <c r="D211" s="174" t="s">
        <v>77</v>
      </c>
      <c r="E211" s="174" t="s">
        <v>37</v>
      </c>
      <c r="F211" s="177">
        <v>70.7</v>
      </c>
      <c r="G211" s="177">
        <v>62.3</v>
      </c>
      <c r="H211" s="177">
        <v>64.2</v>
      </c>
      <c r="I211" s="177">
        <v>64.3</v>
      </c>
      <c r="J211" s="177">
        <v>67.400000000000006</v>
      </c>
      <c r="K211" s="177">
        <v>69.400000000000006</v>
      </c>
      <c r="L211" s="177">
        <v>72</v>
      </c>
      <c r="M211" s="177">
        <v>75.2</v>
      </c>
      <c r="N211" s="177">
        <v>77</v>
      </c>
      <c r="O211" s="177">
        <v>70.7</v>
      </c>
      <c r="P211" s="177">
        <v>77</v>
      </c>
      <c r="Q211" s="177">
        <v>74.3</v>
      </c>
      <c r="R211" s="177">
        <v>73.3</v>
      </c>
      <c r="S211" s="177">
        <v>76.82419999999999</v>
      </c>
      <c r="T211" s="177">
        <v>77.455600000000004</v>
      </c>
      <c r="U211" s="177">
        <v>78.086999999999989</v>
      </c>
      <c r="V211" s="177">
        <v>78.718400000000003</v>
      </c>
      <c r="W211" s="177">
        <v>79.349800000000016</v>
      </c>
      <c r="X211" s="177">
        <v>79.981200000000001</v>
      </c>
    </row>
    <row r="212" spans="1:24">
      <c r="A212" s="174" t="s">
        <v>104</v>
      </c>
      <c r="B212" s="174" t="s">
        <v>78</v>
      </c>
      <c r="C212" s="174" t="s">
        <v>79</v>
      </c>
      <c r="D212" s="174" t="s">
        <v>36</v>
      </c>
      <c r="E212" s="174" t="s">
        <v>37</v>
      </c>
      <c r="F212" s="177">
        <v>5.9645097401300631E-4</v>
      </c>
      <c r="G212" s="177">
        <v>5.9607515099266851E-4</v>
      </c>
      <c r="H212" s="177">
        <v>5.89301839837087E-4</v>
      </c>
      <c r="I212" s="177">
        <v>5.8873959545885997E-4</v>
      </c>
      <c r="J212" s="177">
        <v>5.8257168771367186E-4</v>
      </c>
      <c r="K212" s="177">
        <v>5.8057311953409532E-4</v>
      </c>
      <c r="L212" s="177">
        <v>5.7589821154293132E-4</v>
      </c>
      <c r="M212" s="177">
        <v>5.7264263259248691E-4</v>
      </c>
      <c r="N212" s="177">
        <v>5.6954297249530849E-4</v>
      </c>
      <c r="O212" s="177">
        <v>5.6246289542871686E-4</v>
      </c>
      <c r="P212" s="177">
        <v>5.5933323155450058E-4</v>
      </c>
      <c r="Q212" s="177">
        <v>5.5635963409275083E-4</v>
      </c>
      <c r="R212" s="177">
        <v>5.5451750949309867E-4</v>
      </c>
      <c r="S212" s="177">
        <v>5.5142781129833575E-4</v>
      </c>
      <c r="T212" s="177">
        <v>5.4808211025529879E-4</v>
      </c>
      <c r="U212" s="177">
        <v>5.4351120094234956E-4</v>
      </c>
      <c r="V212" s="177">
        <v>5.3773371112237668E-4</v>
      </c>
      <c r="W212" s="177">
        <v>5.3466463307418489E-4</v>
      </c>
      <c r="X212" s="177">
        <v>5.2844607065375782E-4</v>
      </c>
    </row>
    <row r="213" spans="1:24">
      <c r="A213" s="174" t="s">
        <v>104</v>
      </c>
      <c r="B213" s="174" t="s">
        <v>80</v>
      </c>
      <c r="C213" s="174" t="s">
        <v>81</v>
      </c>
      <c r="D213" s="174" t="s">
        <v>36</v>
      </c>
      <c r="E213" s="174" t="s">
        <v>37</v>
      </c>
      <c r="F213" s="177">
        <v>836</v>
      </c>
      <c r="G213" s="177">
        <v>838</v>
      </c>
      <c r="H213" s="177">
        <v>834</v>
      </c>
      <c r="I213" s="177">
        <v>833</v>
      </c>
      <c r="J213" s="177">
        <v>835</v>
      </c>
      <c r="K213" s="177">
        <v>835</v>
      </c>
      <c r="L213" s="177">
        <v>835</v>
      </c>
      <c r="M213" s="177">
        <v>835</v>
      </c>
      <c r="N213" s="177">
        <v>834</v>
      </c>
      <c r="O213" s="177">
        <v>829</v>
      </c>
      <c r="P213" s="177">
        <v>828</v>
      </c>
      <c r="Q213" s="177">
        <v>828</v>
      </c>
      <c r="R213" s="177">
        <v>828</v>
      </c>
      <c r="S213" s="177">
        <v>827</v>
      </c>
      <c r="T213" s="177">
        <v>827</v>
      </c>
      <c r="U213" s="177">
        <v>825</v>
      </c>
      <c r="V213" s="177">
        <v>821</v>
      </c>
      <c r="W213" s="177">
        <v>821</v>
      </c>
      <c r="X213" s="177">
        <v>816</v>
      </c>
    </row>
    <row r="214" spans="1:24">
      <c r="A214" s="174" t="s">
        <v>104</v>
      </c>
      <c r="B214" s="174" t="s">
        <v>82</v>
      </c>
      <c r="C214" s="174" t="s">
        <v>83</v>
      </c>
      <c r="D214" s="174" t="s">
        <v>36</v>
      </c>
      <c r="E214" s="174" t="s">
        <v>37</v>
      </c>
      <c r="F214" s="177">
        <v>8.0346668639046326E-2</v>
      </c>
      <c r="G214" s="177">
        <v>0.13078661898370744</v>
      </c>
      <c r="H214" s="177">
        <v>0.11466569711994805</v>
      </c>
      <c r="I214" s="177">
        <v>9.6438860730365117E-2</v>
      </c>
      <c r="J214" s="177">
        <v>0.1144939650260707</v>
      </c>
      <c r="K214" s="177">
        <v>8.2778028784728133E-2</v>
      </c>
      <c r="L214" s="177">
        <v>9.3327650760442235E-2</v>
      </c>
      <c r="M214" s="177">
        <v>8.7695061739660449E-2</v>
      </c>
      <c r="N214" s="177">
        <v>0.12839388264021978</v>
      </c>
      <c r="O214" s="177">
        <v>0.11115080720545796</v>
      </c>
      <c r="P214" s="177">
        <v>9.0989397025554614E-2</v>
      </c>
      <c r="Q214" s="177">
        <v>9.6183339338993742E-2</v>
      </c>
      <c r="R214" s="177">
        <v>0.12226361050721761</v>
      </c>
      <c r="S214" s="177">
        <v>9.7952644817429046E-2</v>
      </c>
      <c r="T214" s="177">
        <v>9.7775274704586246E-2</v>
      </c>
      <c r="U214" s="177">
        <v>9.7588169859968835E-2</v>
      </c>
      <c r="V214" s="177">
        <v>9.7401779743250844E-2</v>
      </c>
      <c r="W214" s="177">
        <v>9.7203232143308282E-2</v>
      </c>
      <c r="X214" s="177">
        <v>9.7020871739498665E-2</v>
      </c>
    </row>
    <row r="215" spans="1:24">
      <c r="A215" s="174" t="s">
        <v>104</v>
      </c>
      <c r="B215" s="174" t="s">
        <v>84</v>
      </c>
      <c r="C215" s="174" t="s">
        <v>85</v>
      </c>
      <c r="D215" s="174" t="s">
        <v>86</v>
      </c>
      <c r="E215" s="174" t="s">
        <v>37</v>
      </c>
      <c r="F215" s="177">
        <v>2873.8878518825923</v>
      </c>
      <c r="G215" s="177">
        <v>4687.4185816998715</v>
      </c>
      <c r="H215" s="177">
        <v>4119.5153810973488</v>
      </c>
      <c r="I215" s="177">
        <v>3470.5452811036494</v>
      </c>
      <c r="J215" s="177">
        <v>4127.5303379828538</v>
      </c>
      <c r="K215" s="177">
        <v>2989.8182326612032</v>
      </c>
      <c r="L215" s="177">
        <v>3384.0606165736353</v>
      </c>
      <c r="M215" s="177">
        <v>3196.8357806575818</v>
      </c>
      <c r="N215" s="177">
        <v>4703.0679211112501</v>
      </c>
      <c r="O215" s="177">
        <v>4088.3489906311547</v>
      </c>
      <c r="P215" s="177">
        <v>3362.8771246674728</v>
      </c>
      <c r="Q215" s="177">
        <v>3570.8064729601429</v>
      </c>
      <c r="R215" s="177">
        <v>4571.6809240858811</v>
      </c>
      <c r="S215" s="177">
        <v>3671.7548909813272</v>
      </c>
      <c r="T215" s="177">
        <v>3671.7548909813272</v>
      </c>
      <c r="U215" s="177">
        <v>3671.7548909813272</v>
      </c>
      <c r="V215" s="177">
        <v>3671.7548909813272</v>
      </c>
      <c r="W215" s="177">
        <v>3671.7548909813272</v>
      </c>
      <c r="X215" s="177">
        <v>3671.7548909813272</v>
      </c>
    </row>
    <row r="216" spans="1:24">
      <c r="A216" s="174" t="s">
        <v>104</v>
      </c>
      <c r="B216" s="174" t="s">
        <v>87</v>
      </c>
      <c r="C216" s="174" t="s">
        <v>88</v>
      </c>
      <c r="D216" s="174" t="s">
        <v>36</v>
      </c>
      <c r="E216" s="174" t="s">
        <v>37</v>
      </c>
      <c r="F216" s="177">
        <v>16853.606905738172</v>
      </c>
      <c r="G216" s="177">
        <v>15471.097798875609</v>
      </c>
      <c r="H216" s="177">
        <v>16014.450763565019</v>
      </c>
      <c r="I216" s="177">
        <v>18204.454949526946</v>
      </c>
      <c r="J216" s="177">
        <v>17763.476295709883</v>
      </c>
      <c r="K216" s="177">
        <v>18282.119530540098</v>
      </c>
      <c r="L216" s="177">
        <v>17419.875776800498</v>
      </c>
      <c r="M216" s="177">
        <v>17534.817219309167</v>
      </c>
      <c r="N216" s="177">
        <v>17581.065406232636</v>
      </c>
      <c r="O216" s="177">
        <v>17012.975265433735</v>
      </c>
      <c r="P216" s="177">
        <v>17860.151233754663</v>
      </c>
      <c r="Q216" s="177">
        <v>17198.930391382411</v>
      </c>
      <c r="R216" s="177">
        <v>17632.778549871855</v>
      </c>
      <c r="S216" s="177">
        <v>17357.352296856934</v>
      </c>
      <c r="T216" s="177">
        <v>17357.352296856934</v>
      </c>
      <c r="U216" s="177">
        <v>17357.352296856934</v>
      </c>
      <c r="V216" s="177">
        <v>17357.352296856934</v>
      </c>
      <c r="W216" s="177">
        <v>17357.352296856934</v>
      </c>
      <c r="X216" s="177">
        <v>17357.352296856934</v>
      </c>
    </row>
    <row r="217" spans="1:24">
      <c r="A217" s="174" t="s">
        <v>104</v>
      </c>
      <c r="B217" s="174" t="s">
        <v>89</v>
      </c>
      <c r="C217" s="174" t="s">
        <v>90</v>
      </c>
      <c r="D217" s="174" t="s">
        <v>91</v>
      </c>
      <c r="E217" s="174" t="s">
        <v>37</v>
      </c>
      <c r="F217" s="179" t="s">
        <v>194</v>
      </c>
      <c r="G217" s="179" t="s">
        <v>194</v>
      </c>
      <c r="H217" s="179" t="s">
        <v>194</v>
      </c>
      <c r="I217" s="179" t="s">
        <v>194</v>
      </c>
      <c r="J217" s="179" t="s">
        <v>194</v>
      </c>
      <c r="K217" s="179" t="s">
        <v>194</v>
      </c>
      <c r="L217" s="179" t="s">
        <v>194</v>
      </c>
      <c r="M217" s="179" t="s">
        <v>194</v>
      </c>
      <c r="N217" s="179" t="s">
        <v>194</v>
      </c>
      <c r="O217" s="179" t="s">
        <v>194</v>
      </c>
      <c r="P217" s="179" t="s">
        <v>194</v>
      </c>
      <c r="Q217" s="179" t="s">
        <v>194</v>
      </c>
      <c r="R217" s="179" t="s">
        <v>194</v>
      </c>
      <c r="S217" s="179" t="s">
        <v>194</v>
      </c>
      <c r="T217" s="179" t="s">
        <v>194</v>
      </c>
      <c r="U217" s="179" t="s">
        <v>194</v>
      </c>
      <c r="V217" s="179" t="s">
        <v>194</v>
      </c>
      <c r="W217" s="179" t="s">
        <v>194</v>
      </c>
      <c r="X217" s="179" t="s">
        <v>194</v>
      </c>
    </row>
    <row r="218" spans="1:24">
      <c r="A218" s="174" t="s">
        <v>104</v>
      </c>
      <c r="B218" s="174" t="s">
        <v>92</v>
      </c>
      <c r="C218" s="174" t="s">
        <v>93</v>
      </c>
      <c r="D218" s="174" t="s">
        <v>91</v>
      </c>
      <c r="E218" s="174" t="s">
        <v>37</v>
      </c>
      <c r="F218" s="179" t="s">
        <v>193</v>
      </c>
      <c r="G218" s="179" t="s">
        <v>193</v>
      </c>
      <c r="H218" s="179" t="s">
        <v>193</v>
      </c>
      <c r="I218" s="179" t="s">
        <v>193</v>
      </c>
      <c r="J218" s="179" t="s">
        <v>193</v>
      </c>
      <c r="K218" s="179" t="s">
        <v>193</v>
      </c>
      <c r="L218" s="179" t="s">
        <v>193</v>
      </c>
      <c r="M218" s="179" t="s">
        <v>193</v>
      </c>
      <c r="N218" s="179" t="s">
        <v>193</v>
      </c>
      <c r="O218" s="179" t="s">
        <v>193</v>
      </c>
      <c r="P218" s="179" t="s">
        <v>193</v>
      </c>
      <c r="Q218" s="179" t="s">
        <v>193</v>
      </c>
      <c r="R218" s="179" t="s">
        <v>193</v>
      </c>
      <c r="S218" s="179" t="s">
        <v>193</v>
      </c>
      <c r="T218" s="179" t="s">
        <v>193</v>
      </c>
      <c r="U218" s="179" t="s">
        <v>193</v>
      </c>
      <c r="V218" s="179" t="s">
        <v>193</v>
      </c>
      <c r="W218" s="179" t="s">
        <v>193</v>
      </c>
      <c r="X218" s="179" t="s">
        <v>193</v>
      </c>
    </row>
    <row r="219" spans="1:24">
      <c r="A219" s="174" t="s">
        <v>104</v>
      </c>
      <c r="B219" s="174" t="s">
        <v>94</v>
      </c>
      <c r="C219" s="174" t="s">
        <v>95</v>
      </c>
      <c r="D219" s="174" t="s">
        <v>91</v>
      </c>
      <c r="E219" s="174" t="s">
        <v>37</v>
      </c>
      <c r="F219" s="180">
        <v>0</v>
      </c>
      <c r="G219" s="180">
        <v>0</v>
      </c>
      <c r="H219" s="180">
        <v>0</v>
      </c>
      <c r="I219" s="180">
        <v>0</v>
      </c>
      <c r="J219" s="180">
        <v>0</v>
      </c>
      <c r="K219" s="180">
        <v>0</v>
      </c>
      <c r="L219" s="180">
        <v>0</v>
      </c>
      <c r="M219" s="180">
        <v>0</v>
      </c>
      <c r="N219" s="180">
        <v>0</v>
      </c>
      <c r="O219" s="180">
        <v>0</v>
      </c>
      <c r="P219" s="180">
        <v>0</v>
      </c>
      <c r="Q219" s="180">
        <v>0</v>
      </c>
      <c r="R219" s="180">
        <v>0</v>
      </c>
      <c r="S219" s="180">
        <v>0</v>
      </c>
      <c r="T219" s="180">
        <v>0</v>
      </c>
      <c r="U219" s="180">
        <v>0</v>
      </c>
      <c r="V219" s="180">
        <v>0</v>
      </c>
      <c r="W219" s="180">
        <v>0</v>
      </c>
      <c r="X219" s="180">
        <v>0</v>
      </c>
    </row>
    <row r="220" spans="1:24">
      <c r="A220" s="174" t="s">
        <v>104</v>
      </c>
      <c r="B220" s="174" t="s">
        <v>96</v>
      </c>
      <c r="C220" s="174" t="s">
        <v>97</v>
      </c>
      <c r="D220" s="174" t="s">
        <v>36</v>
      </c>
      <c r="E220" s="174" t="s">
        <v>37</v>
      </c>
      <c r="F220" s="180">
        <v>0</v>
      </c>
      <c r="G220" s="180">
        <v>0</v>
      </c>
      <c r="H220" s="180">
        <v>0</v>
      </c>
      <c r="I220" s="180">
        <v>0</v>
      </c>
      <c r="J220" s="180">
        <v>0</v>
      </c>
      <c r="K220" s="180">
        <v>0</v>
      </c>
      <c r="L220" s="180">
        <v>0</v>
      </c>
      <c r="M220" s="180">
        <v>0</v>
      </c>
      <c r="N220" s="180">
        <v>0</v>
      </c>
      <c r="O220" s="180">
        <v>0</v>
      </c>
      <c r="P220" s="180">
        <v>0</v>
      </c>
      <c r="Q220" s="180">
        <v>0</v>
      </c>
      <c r="R220" s="180">
        <v>0</v>
      </c>
      <c r="S220" s="180">
        <v>0</v>
      </c>
      <c r="T220" s="180">
        <v>0</v>
      </c>
      <c r="U220" s="180">
        <v>0</v>
      </c>
      <c r="V220" s="180">
        <v>0</v>
      </c>
      <c r="W220" s="180">
        <v>0</v>
      </c>
      <c r="X220" s="180">
        <v>0</v>
      </c>
    </row>
    <row r="221" spans="1:24">
      <c r="A221" s="174" t="s">
        <v>105</v>
      </c>
      <c r="B221" s="174" t="s">
        <v>34</v>
      </c>
      <c r="C221" s="174" t="s">
        <v>35</v>
      </c>
      <c r="D221" s="174" t="s">
        <v>36</v>
      </c>
      <c r="E221" s="174" t="s">
        <v>37</v>
      </c>
      <c r="F221" s="177">
        <v>1133.5610115040099</v>
      </c>
      <c r="G221" s="177">
        <v>1147.93633309493</v>
      </c>
      <c r="H221" s="177">
        <v>1161.7812575738701</v>
      </c>
      <c r="I221" s="177">
        <v>1176.44483376004</v>
      </c>
      <c r="J221" s="177">
        <v>1193.5186302376601</v>
      </c>
      <c r="K221" s="177">
        <v>1207.63381205216</v>
      </c>
      <c r="L221" s="177">
        <v>1215.1688432733199</v>
      </c>
      <c r="M221" s="177">
        <v>1223.1954131786399</v>
      </c>
      <c r="N221" s="177">
        <v>1220.35984117059</v>
      </c>
      <c r="O221" s="177">
        <v>1226.4989286821101</v>
      </c>
      <c r="P221" s="177">
        <v>1235.1882771561452</v>
      </c>
      <c r="Q221" s="177">
        <v>1243.2364652232193</v>
      </c>
      <c r="R221" s="177">
        <v>1249.460260176028</v>
      </c>
      <c r="S221" s="177">
        <v>1257.1431207837222</v>
      </c>
      <c r="T221" s="177">
        <v>1264.785530750863</v>
      </c>
      <c r="U221" s="177">
        <v>1272.1584382647602</v>
      </c>
      <c r="V221" s="177">
        <v>1279.4842749288432</v>
      </c>
      <c r="W221" s="177">
        <v>1286.6292754450426</v>
      </c>
      <c r="X221" s="177">
        <v>1293.4355375312086</v>
      </c>
    </row>
    <row r="222" spans="1:24">
      <c r="A222" s="174" t="s">
        <v>105</v>
      </c>
      <c r="B222" s="174" t="s">
        <v>38</v>
      </c>
      <c r="C222" s="174" t="s">
        <v>39</v>
      </c>
      <c r="D222" s="174" t="s">
        <v>40</v>
      </c>
      <c r="E222" s="174" t="s">
        <v>37</v>
      </c>
      <c r="F222" s="177">
        <v>8054.5304748750004</v>
      </c>
      <c r="G222" s="177">
        <v>8141.9513291666499</v>
      </c>
      <c r="H222" s="177">
        <v>8124.7828874999959</v>
      </c>
      <c r="I222" s="177">
        <v>8025.6498749999901</v>
      </c>
      <c r="J222" s="177">
        <v>8439.4704874999934</v>
      </c>
      <c r="K222" s="177">
        <v>8253.5865749999975</v>
      </c>
      <c r="L222" s="177">
        <v>8134.4661624999999</v>
      </c>
      <c r="M222" s="177">
        <v>8252.0478208333407</v>
      </c>
      <c r="N222" s="177">
        <v>8290.1743541666619</v>
      </c>
      <c r="O222" s="177">
        <v>8472</v>
      </c>
      <c r="P222" s="177">
        <v>8369</v>
      </c>
      <c r="Q222" s="177">
        <v>8296</v>
      </c>
      <c r="R222" s="177">
        <v>8092</v>
      </c>
      <c r="S222" s="177">
        <v>8354</v>
      </c>
      <c r="T222" s="177">
        <v>8184</v>
      </c>
      <c r="U222" s="177">
        <v>7980</v>
      </c>
      <c r="V222" s="177">
        <v>7906</v>
      </c>
      <c r="W222" s="177">
        <v>7817</v>
      </c>
      <c r="X222" s="177">
        <v>7857</v>
      </c>
    </row>
    <row r="223" spans="1:24">
      <c r="A223" s="174" t="s">
        <v>105</v>
      </c>
      <c r="B223" s="174" t="s">
        <v>41</v>
      </c>
      <c r="C223" s="174" t="s">
        <v>42</v>
      </c>
      <c r="D223" s="174" t="s">
        <v>40</v>
      </c>
      <c r="E223" s="174" t="s">
        <v>37</v>
      </c>
      <c r="F223" s="177">
        <v>177644.36255654099</v>
      </c>
      <c r="G223" s="177">
        <v>178550.089079167</v>
      </c>
      <c r="H223" s="177">
        <v>173656.0673125</v>
      </c>
      <c r="I223" s="177">
        <v>178049.20592916699</v>
      </c>
      <c r="J223" s="177">
        <v>182141.48159166699</v>
      </c>
      <c r="K223" s="177">
        <v>185627.53273750001</v>
      </c>
      <c r="L223" s="177">
        <v>182334.07745000001</v>
      </c>
      <c r="M223" s="177">
        <v>190107.85829583299</v>
      </c>
      <c r="N223" s="177">
        <v>197210.27732917399</v>
      </c>
      <c r="O223" s="177">
        <v>204338</v>
      </c>
      <c r="P223" s="177">
        <v>204351</v>
      </c>
      <c r="Q223" s="177">
        <v>204890</v>
      </c>
      <c r="R223" s="177">
        <v>205943</v>
      </c>
      <c r="S223" s="177">
        <v>209387</v>
      </c>
      <c r="T223" s="177">
        <v>210770</v>
      </c>
      <c r="U223" s="177">
        <v>212033</v>
      </c>
      <c r="V223" s="177">
        <v>213309</v>
      </c>
      <c r="W223" s="177">
        <v>214594</v>
      </c>
      <c r="X223" s="177">
        <v>215884</v>
      </c>
    </row>
    <row r="224" spans="1:24">
      <c r="A224" s="174" t="s">
        <v>105</v>
      </c>
      <c r="B224" s="174" t="s">
        <v>43</v>
      </c>
      <c r="C224" s="174" t="s">
        <v>44</v>
      </c>
      <c r="D224" s="174" t="s">
        <v>36</v>
      </c>
      <c r="E224" s="174" t="s">
        <v>37</v>
      </c>
      <c r="F224" s="177">
        <v>2493.64121147173</v>
      </c>
      <c r="G224" s="177">
        <v>2523.6959538115402</v>
      </c>
      <c r="H224" s="177">
        <v>2557.2722796974399</v>
      </c>
      <c r="I224" s="177">
        <v>2584.5710798751702</v>
      </c>
      <c r="J224" s="177">
        <v>2616.7088737485801</v>
      </c>
      <c r="K224" s="177">
        <v>2644.9639512006402</v>
      </c>
      <c r="L224" s="177">
        <v>2662.6205467227001</v>
      </c>
      <c r="M224" s="177">
        <v>2686.7489197026198</v>
      </c>
      <c r="N224" s="177">
        <v>2685.3909633938501</v>
      </c>
      <c r="O224" s="177">
        <v>2701.1945271908598</v>
      </c>
      <c r="P224" s="177">
        <v>2720.3316173211697</v>
      </c>
      <c r="Q224" s="177">
        <v>2738.0566401908945</v>
      </c>
      <c r="R224" s="177">
        <v>2751.7636891509369</v>
      </c>
      <c r="S224" s="177">
        <v>2768.6841287382526</v>
      </c>
      <c r="T224" s="177">
        <v>2785.5154813754471</v>
      </c>
      <c r="U224" s="177">
        <v>2801.7532920740855</v>
      </c>
      <c r="V224" s="177">
        <v>2817.8874357258683</v>
      </c>
      <c r="W224" s="177">
        <v>2833.6233127330106</v>
      </c>
      <c r="X224" s="177">
        <v>2848.6131651232881</v>
      </c>
    </row>
    <row r="225" spans="1:24">
      <c r="A225" s="174" t="s">
        <v>105</v>
      </c>
      <c r="B225" s="174" t="s">
        <v>45</v>
      </c>
      <c r="C225" s="174" t="s">
        <v>46</v>
      </c>
      <c r="D225" s="174" t="s">
        <v>40</v>
      </c>
      <c r="E225" s="174" t="s">
        <v>37</v>
      </c>
      <c r="F225" s="177">
        <v>2572.5301052916602</v>
      </c>
      <c r="G225" s="177">
        <v>2600.7288250000001</v>
      </c>
      <c r="H225" s="177">
        <v>2670.0333999999998</v>
      </c>
      <c r="I225" s="177">
        <v>7788.4559458333397</v>
      </c>
      <c r="J225" s="177">
        <v>7809.897208333341</v>
      </c>
      <c r="K225" s="177">
        <v>8558.0460208333407</v>
      </c>
      <c r="L225" s="177">
        <v>11216.0049958333</v>
      </c>
      <c r="M225" s="177">
        <v>11729.0681458333</v>
      </c>
      <c r="N225" s="177">
        <v>14709.4488291667</v>
      </c>
      <c r="O225" s="177">
        <v>14604</v>
      </c>
      <c r="P225" s="177">
        <v>14489</v>
      </c>
      <c r="Q225" s="177">
        <v>14327</v>
      </c>
      <c r="R225" s="177">
        <v>14841</v>
      </c>
      <c r="S225" s="177">
        <v>17344</v>
      </c>
      <c r="T225" s="177">
        <v>17424</v>
      </c>
      <c r="U225" s="177">
        <v>17690</v>
      </c>
      <c r="V225" s="177">
        <v>17771</v>
      </c>
      <c r="W225" s="177">
        <v>19299</v>
      </c>
      <c r="X225" s="177">
        <v>21295</v>
      </c>
    </row>
    <row r="226" spans="1:24">
      <c r="A226" s="174" t="s">
        <v>105</v>
      </c>
      <c r="B226" s="174" t="s">
        <v>47</v>
      </c>
      <c r="C226" s="174" t="s">
        <v>48</v>
      </c>
      <c r="D226" s="174" t="s">
        <v>49</v>
      </c>
      <c r="E226" s="174" t="s">
        <v>37</v>
      </c>
      <c r="F226" s="178">
        <v>4.5340760376290516</v>
      </c>
      <c r="G226" s="178">
        <v>4.5600376741098154</v>
      </c>
      <c r="H226" s="178">
        <v>4.6786634139763006</v>
      </c>
      <c r="I226" s="178">
        <v>4.5075460084853285</v>
      </c>
      <c r="J226" s="178">
        <v>4.6334697696266574</v>
      </c>
      <c r="K226" s="178">
        <v>4.4463159388492093</v>
      </c>
      <c r="L226" s="178">
        <v>4.4612977871515263</v>
      </c>
      <c r="M226" s="178">
        <v>4.3407189449223411</v>
      </c>
      <c r="N226" s="178">
        <v>4.2037232878736326</v>
      </c>
      <c r="O226" s="178">
        <v>4.146071704724525</v>
      </c>
      <c r="P226" s="178">
        <v>4.0954044756326118</v>
      </c>
      <c r="Q226" s="178">
        <v>4.0490019034603932</v>
      </c>
      <c r="R226" s="178">
        <v>3.9292425574066612</v>
      </c>
      <c r="S226" s="178">
        <v>3.9897414834731859</v>
      </c>
      <c r="T226" s="178">
        <v>3.8829055368411063</v>
      </c>
      <c r="U226" s="178">
        <v>3.7635651054317014</v>
      </c>
      <c r="V226" s="178">
        <v>3.7063602567167822</v>
      </c>
      <c r="W226" s="178">
        <v>3.6426927127505895</v>
      </c>
      <c r="X226" s="178">
        <v>3.6394545218728576</v>
      </c>
    </row>
    <row r="227" spans="1:24">
      <c r="A227" s="174" t="s">
        <v>105</v>
      </c>
      <c r="B227" s="174" t="s">
        <v>50</v>
      </c>
      <c r="C227" s="174" t="s">
        <v>51</v>
      </c>
      <c r="D227" s="174" t="s">
        <v>49</v>
      </c>
      <c r="E227" s="174" t="s">
        <v>37</v>
      </c>
      <c r="F227" s="178">
        <v>1.4481349524800542</v>
      </c>
      <c r="G227" s="178">
        <v>1.456582205258306</v>
      </c>
      <c r="H227" s="178">
        <v>1.5375410956388778</v>
      </c>
      <c r="I227" s="178">
        <v>4.3743278186434642</v>
      </c>
      <c r="J227" s="178">
        <v>4.287819084420275</v>
      </c>
      <c r="K227" s="178">
        <v>4.6103322576266006</v>
      </c>
      <c r="L227" s="178">
        <v>6.1513487509809979</v>
      </c>
      <c r="M227" s="178">
        <v>6.1696913799225062</v>
      </c>
      <c r="N227" s="178">
        <v>7.4587638273102721</v>
      </c>
      <c r="O227" s="178">
        <v>7.1469819612602654</v>
      </c>
      <c r="P227" s="178">
        <v>7.0902515769435919</v>
      </c>
      <c r="Q227" s="178">
        <v>6.9925325784567329</v>
      </c>
      <c r="R227" s="178">
        <v>7.2063629256638979</v>
      </c>
      <c r="S227" s="178">
        <v>8.2832267523771783</v>
      </c>
      <c r="T227" s="178">
        <v>8.2668311429520323</v>
      </c>
      <c r="U227" s="178">
        <v>8.3430409417402007</v>
      </c>
      <c r="V227" s="178">
        <v>8.3311065168370764</v>
      </c>
      <c r="W227" s="178">
        <v>8.9932616941759793</v>
      </c>
      <c r="X227" s="178">
        <v>9.8640936799392271</v>
      </c>
    </row>
    <row r="228" spans="1:24">
      <c r="A228" s="174" t="s">
        <v>105</v>
      </c>
      <c r="B228" s="174" t="s">
        <v>52</v>
      </c>
      <c r="C228" s="174" t="s">
        <v>53</v>
      </c>
      <c r="D228" s="174" t="s">
        <v>36</v>
      </c>
      <c r="E228" s="174" t="s">
        <v>37</v>
      </c>
      <c r="F228" s="177">
        <v>34.576167083332848</v>
      </c>
      <c r="G228" s="177">
        <v>34.568150621797926</v>
      </c>
      <c r="H228" s="177">
        <v>34.779277772009685</v>
      </c>
      <c r="I228" s="177">
        <v>34.949745138016432</v>
      </c>
      <c r="J228" s="177">
        <v>35.156423983886995</v>
      </c>
      <c r="K228" s="177">
        <v>35.370595931147342</v>
      </c>
      <c r="L228" s="177">
        <v>35.433139816892442</v>
      </c>
      <c r="M228" s="177">
        <v>35.874547744746145</v>
      </c>
      <c r="N228" s="177">
        <v>36.031221334444929</v>
      </c>
      <c r="O228" s="177">
        <v>36.188472595444907</v>
      </c>
      <c r="P228" s="177">
        <v>36.444856226748016</v>
      </c>
      <c r="Q228" s="177">
        <v>36.682322095243521</v>
      </c>
      <c r="R228" s="177">
        <v>36.865958320129096</v>
      </c>
      <c r="S228" s="177">
        <v>36.932450294288515</v>
      </c>
      <c r="T228" s="177">
        <v>37.044242594806768</v>
      </c>
      <c r="U228" s="177">
        <v>37.163293596861898</v>
      </c>
      <c r="V228" s="177">
        <v>37.281928611287881</v>
      </c>
      <c r="W228" s="177">
        <v>37.39077954946233</v>
      </c>
      <c r="X228" s="177">
        <v>37.483711020264167</v>
      </c>
    </row>
    <row r="229" spans="1:24">
      <c r="A229" s="174" t="s">
        <v>105</v>
      </c>
      <c r="B229" s="174" t="s">
        <v>54</v>
      </c>
      <c r="C229" s="174" t="s">
        <v>55</v>
      </c>
      <c r="D229" s="174" t="s">
        <v>36</v>
      </c>
      <c r="E229" s="174" t="s">
        <v>37</v>
      </c>
      <c r="F229" s="177">
        <v>1185549</v>
      </c>
      <c r="G229" s="177">
        <v>1194462</v>
      </c>
      <c r="H229" s="177">
        <v>1202569</v>
      </c>
      <c r="I229" s="177">
        <v>1210396</v>
      </c>
      <c r="J229" s="177">
        <v>1220295.99999999</v>
      </c>
      <c r="K229" s="177">
        <v>1230391.99999999</v>
      </c>
      <c r="L229" s="177">
        <v>1238193</v>
      </c>
      <c r="M229" s="177">
        <v>1249447</v>
      </c>
      <c r="N229" s="177">
        <v>1258523</v>
      </c>
      <c r="O229" s="177">
        <v>1265356</v>
      </c>
      <c r="P229" s="177">
        <v>1276441</v>
      </c>
      <c r="Q229" s="177">
        <v>1287146</v>
      </c>
      <c r="R229" s="177">
        <v>1295388.0000000002</v>
      </c>
      <c r="S229" s="177">
        <v>1299656.1946841876</v>
      </c>
      <c r="T229" s="177">
        <v>1305533.4227896964</v>
      </c>
      <c r="U229" s="177">
        <v>1311684.1950426537</v>
      </c>
      <c r="V229" s="177">
        <v>1317838.4430550747</v>
      </c>
      <c r="W229" s="177">
        <v>1323664.5332172983</v>
      </c>
      <c r="X229" s="177">
        <v>1328943.4550353738</v>
      </c>
    </row>
    <row r="230" spans="1:24">
      <c r="A230" s="174" t="s">
        <v>105</v>
      </c>
      <c r="B230" s="174" t="s">
        <v>56</v>
      </c>
      <c r="C230" s="174" t="s">
        <v>57</v>
      </c>
      <c r="D230" s="174" t="s">
        <v>36</v>
      </c>
      <c r="E230" s="174" t="s">
        <v>37</v>
      </c>
      <c r="F230" s="177">
        <v>1.3893765872881623</v>
      </c>
      <c r="G230" s="177">
        <v>1.3835514037083587</v>
      </c>
      <c r="H230" s="177">
        <v>1.3831091439814189</v>
      </c>
      <c r="I230" s="177">
        <v>1.3834993576836996</v>
      </c>
      <c r="J230" s="177">
        <v>1.3811106562371527</v>
      </c>
      <c r="K230" s="177">
        <v>1.4097447430311225</v>
      </c>
      <c r="L230" s="177">
        <v>1.3949638412236176</v>
      </c>
      <c r="M230" s="177">
        <v>1.3948989081558381</v>
      </c>
      <c r="N230" s="177">
        <v>1.3769486851492814</v>
      </c>
      <c r="O230" s="177">
        <v>1.3913830460233707</v>
      </c>
      <c r="P230" s="177">
        <v>1.3357099295052892</v>
      </c>
      <c r="Q230" s="177">
        <v>1.3554105275157458</v>
      </c>
      <c r="R230" s="177">
        <v>1.3860378908068869</v>
      </c>
      <c r="S230" s="177">
        <v>1.3855463872592437</v>
      </c>
      <c r="T230" s="177">
        <v>1.385050331874043</v>
      </c>
      <c r="U230" s="177">
        <v>1.3845498192520578</v>
      </c>
      <c r="V230" s="177">
        <v>1.3839713041003514</v>
      </c>
      <c r="W230" s="177">
        <v>1.3833885701409554</v>
      </c>
      <c r="X230" s="177">
        <v>1.3827282919788333</v>
      </c>
    </row>
    <row r="231" spans="1:24">
      <c r="A231" s="174" t="s">
        <v>105</v>
      </c>
      <c r="B231" s="174" t="s">
        <v>58</v>
      </c>
      <c r="C231" s="174" t="s">
        <v>59</v>
      </c>
      <c r="D231" s="174" t="s">
        <v>60</v>
      </c>
      <c r="E231" s="174" t="s">
        <v>37</v>
      </c>
      <c r="F231" s="177">
        <v>47639</v>
      </c>
      <c r="G231" s="177">
        <v>47807</v>
      </c>
      <c r="H231" s="177">
        <v>47824</v>
      </c>
      <c r="I231" s="177">
        <v>47914</v>
      </c>
      <c r="J231" s="177">
        <v>47939</v>
      </c>
      <c r="K231" s="177">
        <v>49039</v>
      </c>
      <c r="L231" s="177">
        <v>48746.300000000301</v>
      </c>
      <c r="M231" s="177">
        <v>48581.860000000401</v>
      </c>
      <c r="N231" s="177">
        <v>48095</v>
      </c>
      <c r="O231" s="177">
        <v>48650.710000000297</v>
      </c>
      <c r="P231" s="177">
        <v>46781.771000000299</v>
      </c>
      <c r="Q231" s="177">
        <v>47560</v>
      </c>
      <c r="R231" s="177">
        <v>48702.297000000101</v>
      </c>
      <c r="S231" s="177">
        <v>48757.5</v>
      </c>
      <c r="T231" s="177">
        <v>48812.7</v>
      </c>
      <c r="U231" s="177">
        <v>48867.899999999987</v>
      </c>
      <c r="V231" s="177">
        <v>48920.499999999993</v>
      </c>
      <c r="W231" s="177">
        <v>48973.099999999991</v>
      </c>
      <c r="X231" s="177">
        <v>49023.099999999991</v>
      </c>
    </row>
    <row r="232" spans="1:24">
      <c r="A232" s="174" t="s">
        <v>105</v>
      </c>
      <c r="B232" s="174" t="s">
        <v>61</v>
      </c>
      <c r="C232" s="174" t="s">
        <v>62</v>
      </c>
      <c r="D232" s="174" t="s">
        <v>63</v>
      </c>
      <c r="E232" s="174" t="s">
        <v>37</v>
      </c>
      <c r="F232" s="177">
        <v>24.412454014157959</v>
      </c>
      <c r="G232" s="177">
        <v>34.103131833399345</v>
      </c>
      <c r="H232" s="177">
        <v>39.870564247535746</v>
      </c>
      <c r="I232" s="177">
        <v>43.657523845591108</v>
      </c>
      <c r="J232" s="177">
        <v>40.712772182196623</v>
      </c>
      <c r="K232" s="177">
        <v>41.204221049584461</v>
      </c>
      <c r="L232" s="177">
        <v>43.604395976685957</v>
      </c>
      <c r="M232" s="177">
        <v>49.569385515149357</v>
      </c>
      <c r="N232" s="177">
        <v>44.340804618630173</v>
      </c>
      <c r="O232" s="177">
        <v>35.290401960401745</v>
      </c>
      <c r="P232" s="177">
        <v>36.387966643212827</v>
      </c>
      <c r="Q232" s="177">
        <v>51.510316750570126</v>
      </c>
      <c r="R232" s="177">
        <v>62.887682238193015</v>
      </c>
      <c r="S232" s="177">
        <v>56.725421972042525</v>
      </c>
      <c r="T232" s="177">
        <v>47.93366640161976</v>
      </c>
      <c r="U232" s="177">
        <v>57.067441116380316</v>
      </c>
      <c r="V232" s="177">
        <v>53.683082804822618</v>
      </c>
      <c r="W232" s="177">
        <v>66.525441590271029</v>
      </c>
      <c r="X232" s="177">
        <v>68.335081916725983</v>
      </c>
    </row>
    <row r="233" spans="1:24">
      <c r="A233" s="174" t="s">
        <v>105</v>
      </c>
      <c r="B233" s="174" t="s">
        <v>64</v>
      </c>
      <c r="C233" s="174" t="s">
        <v>65</v>
      </c>
      <c r="D233" s="174" t="s">
        <v>63</v>
      </c>
      <c r="E233" s="174" t="s">
        <v>37</v>
      </c>
      <c r="F233" s="177">
        <v>0.36006569342415867</v>
      </c>
      <c r="G233" s="177">
        <v>0.49281982418207143</v>
      </c>
      <c r="H233" s="177">
        <v>0.57699803542019901</v>
      </c>
      <c r="I233" s="177">
        <v>0.58996653845393388</v>
      </c>
      <c r="J233" s="177">
        <v>0.60225994352361878</v>
      </c>
      <c r="K233" s="177">
        <v>0.60416746407015331</v>
      </c>
      <c r="L233" s="177">
        <v>0.58240144218894019</v>
      </c>
      <c r="M233" s="177">
        <v>0.70756802436835331</v>
      </c>
      <c r="N233" s="177">
        <v>0.64099464573372134</v>
      </c>
      <c r="O233" s="177">
        <v>0.5132925393859431</v>
      </c>
      <c r="P233" s="177">
        <v>0.51831018649971983</v>
      </c>
      <c r="Q233" s="177">
        <v>0.73347264268625234</v>
      </c>
      <c r="R233" s="177">
        <v>0.92457881923027885</v>
      </c>
      <c r="S233" s="177">
        <v>0.79059743773647662</v>
      </c>
      <c r="T233" s="177">
        <v>0.65786727336164885</v>
      </c>
      <c r="U233" s="177">
        <v>0.77891540308045204</v>
      </c>
      <c r="V233" s="177">
        <v>0.72855078324957345</v>
      </c>
      <c r="W233" s="177">
        <v>0.89650386364515589</v>
      </c>
      <c r="X233" s="177">
        <v>0.91460629679595384</v>
      </c>
    </row>
    <row r="234" spans="1:24">
      <c r="A234" s="174" t="s">
        <v>105</v>
      </c>
      <c r="B234" s="174" t="s">
        <v>66</v>
      </c>
      <c r="C234" s="174" t="s">
        <v>67</v>
      </c>
      <c r="D234" s="174" t="s">
        <v>63</v>
      </c>
      <c r="E234" s="174" t="s">
        <v>37</v>
      </c>
      <c r="F234" s="177">
        <v>65.571457302976128</v>
      </c>
      <c r="G234" s="177">
        <v>74.830179602271997</v>
      </c>
      <c r="H234" s="177">
        <v>74.118396420840369</v>
      </c>
      <c r="I234" s="177">
        <v>66.319534066946531</v>
      </c>
      <c r="J234" s="177">
        <v>72.17707175293279</v>
      </c>
      <c r="K234" s="177">
        <v>74.212595588528004</v>
      </c>
      <c r="L234" s="177">
        <v>70.504109406970812</v>
      </c>
      <c r="M234" s="177">
        <v>75.783141296888857</v>
      </c>
      <c r="N234" s="177">
        <v>73.355999637994842</v>
      </c>
      <c r="O234" s="177">
        <v>82.925577293661377</v>
      </c>
      <c r="P234" s="177">
        <v>87.192324294332067</v>
      </c>
      <c r="Q234" s="177">
        <v>83.932000000000002</v>
      </c>
      <c r="R234" s="177">
        <v>93.702260557115366</v>
      </c>
      <c r="S234" s="177">
        <v>92.162905954025547</v>
      </c>
      <c r="T234" s="177">
        <v>111.30991432604976</v>
      </c>
      <c r="U234" s="177">
        <v>116.11945559568308</v>
      </c>
      <c r="V234" s="177">
        <v>104.38694310696999</v>
      </c>
      <c r="W234" s="177">
        <v>101.62999365386993</v>
      </c>
      <c r="X234" s="177">
        <v>100.58377772648106</v>
      </c>
    </row>
    <row r="235" spans="1:24">
      <c r="A235" s="174" t="s">
        <v>105</v>
      </c>
      <c r="B235" s="174" t="s">
        <v>68</v>
      </c>
      <c r="C235" s="174" t="s">
        <v>69</v>
      </c>
      <c r="D235" s="174" t="s">
        <v>63</v>
      </c>
      <c r="E235" s="174" t="s">
        <v>37</v>
      </c>
      <c r="F235" s="177">
        <v>67.610071409432365</v>
      </c>
      <c r="G235" s="177">
        <v>81.965419012490329</v>
      </c>
      <c r="H235" s="177">
        <v>71.432273834917908</v>
      </c>
      <c r="I235" s="177">
        <v>66.803774288363769</v>
      </c>
      <c r="J235" s="177">
        <v>56.597629852698596</v>
      </c>
      <c r="K235" s="177">
        <v>65.714881310644216</v>
      </c>
      <c r="L235" s="177">
        <v>94.419653109650469</v>
      </c>
      <c r="M235" s="177">
        <v>87.241016472075188</v>
      </c>
      <c r="N235" s="177">
        <v>92.467620171498837</v>
      </c>
      <c r="O235" s="177">
        <v>86.073538185167223</v>
      </c>
      <c r="P235" s="177">
        <v>80.762285457133189</v>
      </c>
      <c r="Q235" s="177">
        <v>84.696683249429881</v>
      </c>
      <c r="R235" s="177">
        <v>95.849332007186874</v>
      </c>
      <c r="S235" s="177">
        <v>94.246542732196417</v>
      </c>
      <c r="T235" s="177">
        <v>129.53584568706884</v>
      </c>
      <c r="U235" s="177">
        <v>91.843590463551891</v>
      </c>
      <c r="V235" s="177">
        <v>97.307044846812829</v>
      </c>
      <c r="W235" s="177">
        <v>90.743787666198813</v>
      </c>
      <c r="X235" s="177">
        <v>96.187416976252351</v>
      </c>
    </row>
    <row r="236" spans="1:24">
      <c r="A236" s="174" t="s">
        <v>105</v>
      </c>
      <c r="B236" s="174" t="s">
        <v>70</v>
      </c>
      <c r="C236" s="174" t="s">
        <v>71</v>
      </c>
      <c r="D236" s="174" t="s">
        <v>63</v>
      </c>
      <c r="E236" s="174" t="s">
        <v>37</v>
      </c>
      <c r="F236" s="177">
        <v>133.18152871240849</v>
      </c>
      <c r="G236" s="177">
        <v>156.79559861476233</v>
      </c>
      <c r="H236" s="177">
        <v>145.55067025575829</v>
      </c>
      <c r="I236" s="177">
        <v>133.12330835531031</v>
      </c>
      <c r="J236" s="177">
        <v>128.77470160563138</v>
      </c>
      <c r="K236" s="177">
        <v>139.92747689917223</v>
      </c>
      <c r="L236" s="177">
        <v>164.92376251662128</v>
      </c>
      <c r="M236" s="177">
        <v>163.02415776896405</v>
      </c>
      <c r="N236" s="177">
        <v>165.82361980949366</v>
      </c>
      <c r="O236" s="177">
        <v>168.9991154788286</v>
      </c>
      <c r="P236" s="177">
        <v>167.95460975146526</v>
      </c>
      <c r="Q236" s="177">
        <v>168.62868324942988</v>
      </c>
      <c r="R236" s="177">
        <v>189.55159256430224</v>
      </c>
      <c r="S236" s="177">
        <v>186.40944868622196</v>
      </c>
      <c r="T236" s="177">
        <v>240.84576001311859</v>
      </c>
      <c r="U236" s="177">
        <v>207.96304605923496</v>
      </c>
      <c r="V236" s="177">
        <v>201.69398795378282</v>
      </c>
      <c r="W236" s="177">
        <v>192.37378132006876</v>
      </c>
      <c r="X236" s="177">
        <v>196.7711947027334</v>
      </c>
    </row>
    <row r="237" spans="1:24">
      <c r="A237" s="174" t="s">
        <v>105</v>
      </c>
      <c r="B237" s="174" t="s">
        <v>72</v>
      </c>
      <c r="C237" s="174" t="s">
        <v>73</v>
      </c>
      <c r="D237" s="174" t="s">
        <v>74</v>
      </c>
      <c r="E237" s="174" t="s">
        <v>37</v>
      </c>
      <c r="F237" s="177">
        <v>34288.04</v>
      </c>
      <c r="G237" s="177">
        <v>34553.83</v>
      </c>
      <c r="H237" s="177">
        <v>34577.17</v>
      </c>
      <c r="I237" s="177">
        <v>34632.47</v>
      </c>
      <c r="J237" s="177">
        <v>34710.47</v>
      </c>
      <c r="K237" s="177">
        <v>34785.729999999996</v>
      </c>
      <c r="L237" s="177">
        <v>34944.490000000005</v>
      </c>
      <c r="M237" s="177">
        <v>34828.229999999996</v>
      </c>
      <c r="N237" s="177">
        <v>34928.68</v>
      </c>
      <c r="O237" s="177">
        <v>34965.72</v>
      </c>
      <c r="P237" s="177">
        <v>35023.9</v>
      </c>
      <c r="Q237" s="177">
        <v>35089</v>
      </c>
      <c r="R237" s="177">
        <v>35137.781818971693</v>
      </c>
      <c r="S237" s="177">
        <v>35190.08850829416</v>
      </c>
      <c r="T237" s="177">
        <v>35242.545975895293</v>
      </c>
      <c r="U237" s="177">
        <v>35295.154656405735</v>
      </c>
      <c r="V237" s="177">
        <v>35347.914985708965</v>
      </c>
      <c r="W237" s="177">
        <v>35400.827400944952</v>
      </c>
      <c r="X237" s="177">
        <v>35453.892340513732</v>
      </c>
    </row>
    <row r="238" spans="1:24">
      <c r="A238" s="174" t="s">
        <v>105</v>
      </c>
      <c r="B238" s="174" t="s">
        <v>75</v>
      </c>
      <c r="C238" s="174" t="s">
        <v>76</v>
      </c>
      <c r="D238" s="174" t="s">
        <v>77</v>
      </c>
      <c r="E238" s="174" t="s">
        <v>37</v>
      </c>
      <c r="F238" s="177">
        <v>67.8</v>
      </c>
      <c r="G238" s="177">
        <v>69.2</v>
      </c>
      <c r="H238" s="177">
        <v>69.099999999999994</v>
      </c>
      <c r="I238" s="177">
        <v>74</v>
      </c>
      <c r="J238" s="177">
        <v>67.599999999999994</v>
      </c>
      <c r="K238" s="177">
        <v>68.2</v>
      </c>
      <c r="L238" s="177">
        <v>74.87</v>
      </c>
      <c r="M238" s="177">
        <v>70.055999999999997</v>
      </c>
      <c r="N238" s="177">
        <v>69.174999999999997</v>
      </c>
      <c r="O238" s="177">
        <v>68.753</v>
      </c>
      <c r="P238" s="177">
        <v>70.204999999999998</v>
      </c>
      <c r="Q238" s="177">
        <v>70.227999999999994</v>
      </c>
      <c r="R238" s="177">
        <v>68.017654017369381</v>
      </c>
      <c r="S238" s="177">
        <v>71.750070597813334</v>
      </c>
      <c r="T238" s="177">
        <v>72.862214526469117</v>
      </c>
      <c r="U238" s="177">
        <v>73.265262043464787</v>
      </c>
      <c r="V238" s="177">
        <v>73.684750657158872</v>
      </c>
      <c r="W238" s="177">
        <v>74.205415378558129</v>
      </c>
      <c r="X238" s="177">
        <v>74.7152978895042</v>
      </c>
    </row>
    <row r="239" spans="1:24">
      <c r="A239" s="174" t="s">
        <v>105</v>
      </c>
      <c r="B239" s="174" t="s">
        <v>78</v>
      </c>
      <c r="C239" s="174" t="s">
        <v>79</v>
      </c>
      <c r="D239" s="174" t="s">
        <v>36</v>
      </c>
      <c r="E239" s="174" t="s">
        <v>37</v>
      </c>
      <c r="F239" s="177">
        <v>3.4161388521267361E-4</v>
      </c>
      <c r="G239" s="177">
        <v>3.4073917797301209E-4</v>
      </c>
      <c r="H239" s="177">
        <v>3.3844211849798226E-4</v>
      </c>
      <c r="I239" s="177">
        <v>3.362535897342688E-4</v>
      </c>
      <c r="J239" s="177">
        <v>3.3516458301920463E-4</v>
      </c>
      <c r="K239" s="177">
        <v>3.2997613768620353E-4</v>
      </c>
      <c r="L239" s="177">
        <v>3.238590429763373E-4</v>
      </c>
      <c r="M239" s="177">
        <v>3.2094198473404636E-4</v>
      </c>
      <c r="N239" s="177">
        <v>3.1783288823485946E-4</v>
      </c>
      <c r="O239" s="177">
        <v>3.1611657114677611E-4</v>
      </c>
      <c r="P239" s="177">
        <v>3.1180446256427052E-4</v>
      </c>
      <c r="Q239" s="177">
        <v>3.0921123167068848E-4</v>
      </c>
      <c r="R239" s="177">
        <v>3.0724385280703534E-4</v>
      </c>
      <c r="S239" s="177">
        <v>3.0623483474159313E-4</v>
      </c>
      <c r="T239" s="177">
        <v>3.0485623198335564E-4</v>
      </c>
      <c r="U239" s="177">
        <v>3.0266431622825968E-4</v>
      </c>
      <c r="V239" s="177">
        <v>3.0125088708116306E-4</v>
      </c>
      <c r="W239" s="177">
        <v>2.9992493568974912E-4</v>
      </c>
      <c r="X239" s="177">
        <v>2.9873355295574459E-4</v>
      </c>
    </row>
    <row r="240" spans="1:24">
      <c r="A240" s="174" t="s">
        <v>105</v>
      </c>
      <c r="B240" s="174" t="s">
        <v>80</v>
      </c>
      <c r="C240" s="174" t="s">
        <v>81</v>
      </c>
      <c r="D240" s="174" t="s">
        <v>36</v>
      </c>
      <c r="E240" s="174" t="s">
        <v>37</v>
      </c>
      <c r="F240" s="177">
        <v>405</v>
      </c>
      <c r="G240" s="177">
        <v>407</v>
      </c>
      <c r="H240" s="177">
        <v>407</v>
      </c>
      <c r="I240" s="177">
        <v>407</v>
      </c>
      <c r="J240" s="177">
        <v>409</v>
      </c>
      <c r="K240" s="177">
        <v>406</v>
      </c>
      <c r="L240" s="177">
        <v>401</v>
      </c>
      <c r="M240" s="177">
        <v>401</v>
      </c>
      <c r="N240" s="177">
        <v>400</v>
      </c>
      <c r="O240" s="177">
        <v>400</v>
      </c>
      <c r="P240" s="177">
        <v>398</v>
      </c>
      <c r="Q240" s="177">
        <v>398</v>
      </c>
      <c r="R240" s="177">
        <v>398</v>
      </c>
      <c r="S240" s="177">
        <v>398</v>
      </c>
      <c r="T240" s="177">
        <v>398</v>
      </c>
      <c r="U240" s="177">
        <v>397</v>
      </c>
      <c r="V240" s="177">
        <v>397</v>
      </c>
      <c r="W240" s="177">
        <v>397</v>
      </c>
      <c r="X240" s="177">
        <v>397</v>
      </c>
    </row>
    <row r="241" spans="1:24">
      <c r="A241" s="174" t="s">
        <v>105</v>
      </c>
      <c r="B241" s="174" t="s">
        <v>82</v>
      </c>
      <c r="C241" s="174" t="s">
        <v>83</v>
      </c>
      <c r="D241" s="174" t="s">
        <v>36</v>
      </c>
      <c r="E241" s="174" t="s">
        <v>37</v>
      </c>
      <c r="F241" s="177">
        <v>3.4712195624387446E-2</v>
      </c>
      <c r="G241" s="177">
        <v>6.8862384811152089E-2</v>
      </c>
      <c r="H241" s="177">
        <v>5.4123811007943418E-2</v>
      </c>
      <c r="I241" s="177">
        <v>4.4958823027881241E-2</v>
      </c>
      <c r="J241" s="177">
        <v>4.7198453155145093E-2</v>
      </c>
      <c r="K241" s="177">
        <v>3.7167175998725856E-2</v>
      </c>
      <c r="L241" s="177">
        <v>4.4705629521096094E-2</v>
      </c>
      <c r="M241" s="177">
        <v>3.7245175209006991E-2</v>
      </c>
      <c r="N241" s="177">
        <v>5.6884015007847309E-2</v>
      </c>
      <c r="O241" s="177">
        <v>4.8726769415048561E-2</v>
      </c>
      <c r="P241" s="177">
        <v>4.1077912296741313E-2</v>
      </c>
      <c r="Q241" s="177">
        <v>4.6787165001810849E-2</v>
      </c>
      <c r="R241" s="177">
        <v>6.4768104218951211E-2</v>
      </c>
      <c r="S241" s="177">
        <v>4.6141035704461979E-2</v>
      </c>
      <c r="T241" s="177">
        <v>4.6091342685804705E-2</v>
      </c>
      <c r="U241" s="177">
        <v>4.6041653249828993E-2</v>
      </c>
      <c r="V241" s="177">
        <v>4.5991967504048839E-2</v>
      </c>
      <c r="W241" s="177">
        <v>4.5942285555946129E-2</v>
      </c>
      <c r="X241" s="177">
        <v>4.5892607512969891E-2</v>
      </c>
    </row>
    <row r="242" spans="1:24">
      <c r="A242" s="174" t="s">
        <v>105</v>
      </c>
      <c r="B242" s="174" t="s">
        <v>84</v>
      </c>
      <c r="C242" s="174" t="s">
        <v>85</v>
      </c>
      <c r="D242" s="174" t="s">
        <v>86</v>
      </c>
      <c r="E242" s="174" t="s">
        <v>37</v>
      </c>
      <c r="F242" s="177">
        <v>1190.2131520568219</v>
      </c>
      <c r="G242" s="177">
        <v>2379.4591381591313</v>
      </c>
      <c r="H242" s="177">
        <v>1871.4482142695308</v>
      </c>
      <c r="I242" s="177">
        <v>1557.0350897484063</v>
      </c>
      <c r="J242" s="177">
        <v>1638.2804922880691</v>
      </c>
      <c r="K242" s="177">
        <v>1292.8873491541578</v>
      </c>
      <c r="L242" s="177">
        <v>1562.2154237436475</v>
      </c>
      <c r="M242" s="177">
        <v>1297.1835285695934</v>
      </c>
      <c r="N242" s="177">
        <v>1986.8835573242961</v>
      </c>
      <c r="O242" s="177">
        <v>1703.7665758711519</v>
      </c>
      <c r="P242" s="177">
        <v>1438.7086924898381</v>
      </c>
      <c r="Q242" s="177">
        <v>1641.7148327485409</v>
      </c>
      <c r="R242" s="177">
        <v>2275.8075148739276</v>
      </c>
      <c r="S242" s="177">
        <v>1622.4978574503712</v>
      </c>
      <c r="T242" s="177">
        <v>1622.4978574503712</v>
      </c>
      <c r="U242" s="177">
        <v>1622.4978574503712</v>
      </c>
      <c r="V242" s="177">
        <v>1622.4978574503712</v>
      </c>
      <c r="W242" s="177">
        <v>1622.4978574503712</v>
      </c>
      <c r="X242" s="177">
        <v>1622.4978574503712</v>
      </c>
    </row>
    <row r="243" spans="1:24">
      <c r="A243" s="174" t="s">
        <v>105</v>
      </c>
      <c r="B243" s="174" t="s">
        <v>87</v>
      </c>
      <c r="C243" s="174" t="s">
        <v>88</v>
      </c>
      <c r="D243" s="174" t="s">
        <v>36</v>
      </c>
      <c r="E243" s="174" t="s">
        <v>37</v>
      </c>
      <c r="F243" s="177">
        <v>12861.627323613304</v>
      </c>
      <c r="G243" s="177">
        <v>12254.83716098092</v>
      </c>
      <c r="H243" s="177">
        <v>11791.53931671938</v>
      </c>
      <c r="I243" s="177">
        <v>12113.776151952632</v>
      </c>
      <c r="J243" s="177">
        <v>12977.868812159642</v>
      </c>
      <c r="K243" s="177">
        <v>13231.252009958273</v>
      </c>
      <c r="L243" s="177">
        <v>13170.480241056335</v>
      </c>
      <c r="M243" s="177">
        <v>13568.311709869182</v>
      </c>
      <c r="N243" s="177">
        <v>14016.862467495665</v>
      </c>
      <c r="O243" s="177">
        <v>14719.931521482242</v>
      </c>
      <c r="P243" s="177">
        <v>14864.552925686576</v>
      </c>
      <c r="Q243" s="177">
        <v>14882.985020774609</v>
      </c>
      <c r="R243" s="177">
        <v>14708.642328908818</v>
      </c>
      <c r="S243" s="177">
        <v>14822.489822647807</v>
      </c>
      <c r="T243" s="177">
        <v>14822.489822647807</v>
      </c>
      <c r="U243" s="177">
        <v>14822.489822647807</v>
      </c>
      <c r="V243" s="177">
        <v>14822.489822647807</v>
      </c>
      <c r="W243" s="177">
        <v>14822.489822647807</v>
      </c>
      <c r="X243" s="177">
        <v>14822.489822647807</v>
      </c>
    </row>
    <row r="244" spans="1:24">
      <c r="A244" s="174" t="s">
        <v>105</v>
      </c>
      <c r="B244" s="174" t="s">
        <v>89</v>
      </c>
      <c r="C244" s="174" t="s">
        <v>90</v>
      </c>
      <c r="D244" s="174" t="s">
        <v>91</v>
      </c>
      <c r="E244" s="174" t="s">
        <v>37</v>
      </c>
      <c r="F244" s="179" t="s">
        <v>194</v>
      </c>
      <c r="G244" s="179" t="s">
        <v>194</v>
      </c>
      <c r="H244" s="179" t="s">
        <v>194</v>
      </c>
      <c r="I244" s="179" t="s">
        <v>194</v>
      </c>
      <c r="J244" s="179" t="s">
        <v>194</v>
      </c>
      <c r="K244" s="179" t="s">
        <v>194</v>
      </c>
      <c r="L244" s="179" t="s">
        <v>194</v>
      </c>
      <c r="M244" s="179" t="s">
        <v>194</v>
      </c>
      <c r="N244" s="179" t="s">
        <v>194</v>
      </c>
      <c r="O244" s="179" t="s">
        <v>194</v>
      </c>
      <c r="P244" s="179" t="s">
        <v>194</v>
      </c>
      <c r="Q244" s="179" t="s">
        <v>194</v>
      </c>
      <c r="R244" s="179" t="s">
        <v>194</v>
      </c>
      <c r="S244" s="179" t="s">
        <v>194</v>
      </c>
      <c r="T244" s="179" t="s">
        <v>194</v>
      </c>
      <c r="U244" s="179" t="s">
        <v>194</v>
      </c>
      <c r="V244" s="179" t="s">
        <v>194</v>
      </c>
      <c r="W244" s="179" t="s">
        <v>194</v>
      </c>
      <c r="X244" s="179" t="s">
        <v>194</v>
      </c>
    </row>
    <row r="245" spans="1:24">
      <c r="A245" s="174" t="s">
        <v>105</v>
      </c>
      <c r="B245" s="174" t="s">
        <v>92</v>
      </c>
      <c r="C245" s="174" t="s">
        <v>93</v>
      </c>
      <c r="D245" s="174" t="s">
        <v>91</v>
      </c>
      <c r="E245" s="174" t="s">
        <v>37</v>
      </c>
      <c r="F245" s="179" t="s">
        <v>193</v>
      </c>
      <c r="G245" s="179" t="s">
        <v>193</v>
      </c>
      <c r="H245" s="179" t="s">
        <v>193</v>
      </c>
      <c r="I245" s="179" t="s">
        <v>193</v>
      </c>
      <c r="J245" s="179" t="s">
        <v>193</v>
      </c>
      <c r="K245" s="179" t="s">
        <v>193</v>
      </c>
      <c r="L245" s="179" t="s">
        <v>193</v>
      </c>
      <c r="M245" s="179" t="s">
        <v>193</v>
      </c>
      <c r="N245" s="179" t="s">
        <v>193</v>
      </c>
      <c r="O245" s="179" t="s">
        <v>193</v>
      </c>
      <c r="P245" s="179" t="s">
        <v>193</v>
      </c>
      <c r="Q245" s="179" t="s">
        <v>193</v>
      </c>
      <c r="R245" s="179" t="s">
        <v>193</v>
      </c>
      <c r="S245" s="179" t="s">
        <v>193</v>
      </c>
      <c r="T245" s="179" t="s">
        <v>193</v>
      </c>
      <c r="U245" s="179" t="s">
        <v>193</v>
      </c>
      <c r="V245" s="179" t="s">
        <v>193</v>
      </c>
      <c r="W245" s="179" t="s">
        <v>193</v>
      </c>
      <c r="X245" s="179" t="s">
        <v>193</v>
      </c>
    </row>
    <row r="246" spans="1:24">
      <c r="A246" s="174" t="s">
        <v>105</v>
      </c>
      <c r="B246" s="174" t="s">
        <v>94</v>
      </c>
      <c r="C246" s="174" t="s">
        <v>95</v>
      </c>
      <c r="D246" s="174" t="s">
        <v>91</v>
      </c>
      <c r="E246" s="174" t="s">
        <v>37</v>
      </c>
      <c r="F246" s="180">
        <v>0</v>
      </c>
      <c r="G246" s="180">
        <v>0</v>
      </c>
      <c r="H246" s="180">
        <v>0</v>
      </c>
      <c r="I246" s="180">
        <v>0</v>
      </c>
      <c r="J246" s="180">
        <v>0</v>
      </c>
      <c r="K246" s="180">
        <v>0</v>
      </c>
      <c r="L246" s="180">
        <v>0</v>
      </c>
      <c r="M246" s="180">
        <v>0</v>
      </c>
      <c r="N246" s="180">
        <v>0</v>
      </c>
      <c r="O246" s="180">
        <v>0</v>
      </c>
      <c r="P246" s="180">
        <v>0</v>
      </c>
      <c r="Q246" s="180">
        <v>0</v>
      </c>
      <c r="R246" s="180">
        <v>0</v>
      </c>
      <c r="S246" s="180">
        <v>0</v>
      </c>
      <c r="T246" s="180">
        <v>0</v>
      </c>
      <c r="U246" s="180">
        <v>0</v>
      </c>
      <c r="V246" s="180">
        <v>0</v>
      </c>
      <c r="W246" s="180">
        <v>0</v>
      </c>
      <c r="X246" s="180">
        <v>0</v>
      </c>
    </row>
    <row r="247" spans="1:24">
      <c r="A247" s="174" t="s">
        <v>105</v>
      </c>
      <c r="B247" s="174" t="s">
        <v>96</v>
      </c>
      <c r="C247" s="174" t="s">
        <v>97</v>
      </c>
      <c r="D247" s="174" t="s">
        <v>36</v>
      </c>
      <c r="E247" s="174" t="s">
        <v>37</v>
      </c>
      <c r="F247" s="180">
        <v>0</v>
      </c>
      <c r="G247" s="180">
        <v>0</v>
      </c>
      <c r="H247" s="180">
        <v>0</v>
      </c>
      <c r="I247" s="180">
        <v>0</v>
      </c>
      <c r="J247" s="180">
        <v>0</v>
      </c>
      <c r="K247" s="180">
        <v>0</v>
      </c>
      <c r="L247" s="180">
        <v>0</v>
      </c>
      <c r="M247" s="180">
        <v>0</v>
      </c>
      <c r="N247" s="180">
        <v>0</v>
      </c>
      <c r="O247" s="180">
        <v>0</v>
      </c>
      <c r="P247" s="180">
        <v>0</v>
      </c>
      <c r="Q247" s="180">
        <v>0</v>
      </c>
      <c r="R247" s="180">
        <v>0</v>
      </c>
      <c r="S247" s="180">
        <v>0</v>
      </c>
      <c r="T247" s="180">
        <v>0</v>
      </c>
      <c r="U247" s="180">
        <v>0</v>
      </c>
      <c r="V247" s="180">
        <v>0</v>
      </c>
      <c r="W247" s="180">
        <v>0</v>
      </c>
      <c r="X247" s="180">
        <v>0</v>
      </c>
    </row>
    <row r="248" spans="1:24">
      <c r="A248" s="174" t="s">
        <v>106</v>
      </c>
      <c r="B248" s="174" t="s">
        <v>34</v>
      </c>
      <c r="C248" s="174" t="s">
        <v>35</v>
      </c>
      <c r="D248" s="174" t="s">
        <v>36</v>
      </c>
      <c r="E248" s="174" t="s">
        <v>37</v>
      </c>
      <c r="F248" s="177">
        <v>1063.8364977378001</v>
      </c>
      <c r="G248" s="177">
        <v>1070.2969682109399</v>
      </c>
      <c r="H248" s="177">
        <v>1074.48034457878</v>
      </c>
      <c r="I248" s="177">
        <v>1079.31275974761</v>
      </c>
      <c r="J248" s="177">
        <v>1087.6979884508401</v>
      </c>
      <c r="K248" s="177">
        <v>1095.6330827960401</v>
      </c>
      <c r="L248" s="177">
        <v>1101.02930513929</v>
      </c>
      <c r="M248" s="177">
        <v>1105.9584755764499</v>
      </c>
      <c r="N248" s="177">
        <v>1108.4984668754901</v>
      </c>
      <c r="O248" s="177">
        <v>1112.3721649148699</v>
      </c>
      <c r="P248" s="177">
        <v>1119.1046731580493</v>
      </c>
      <c r="Q248" s="177">
        <v>1125.1798700596714</v>
      </c>
      <c r="R248" s="177">
        <v>1131.2686793698508</v>
      </c>
      <c r="S248" s="177">
        <v>1136.6220866995841</v>
      </c>
      <c r="T248" s="177">
        <v>1141.3161575242736</v>
      </c>
      <c r="U248" s="177">
        <v>1145.7823293187532</v>
      </c>
      <c r="V248" s="177">
        <v>1150.0940168390011</v>
      </c>
      <c r="W248" s="177">
        <v>1154.2578625890967</v>
      </c>
      <c r="X248" s="177">
        <v>1158.3102767070311</v>
      </c>
    </row>
    <row r="249" spans="1:24">
      <c r="A249" s="174" t="s">
        <v>106</v>
      </c>
      <c r="B249" s="174" t="s">
        <v>38</v>
      </c>
      <c r="C249" s="174" t="s">
        <v>39</v>
      </c>
      <c r="D249" s="174" t="s">
        <v>40</v>
      </c>
      <c r="E249" s="174" t="s">
        <v>37</v>
      </c>
      <c r="F249" s="177">
        <v>8761</v>
      </c>
      <c r="G249" s="177">
        <v>8583</v>
      </c>
      <c r="H249" s="177">
        <v>8739</v>
      </c>
      <c r="I249" s="177">
        <v>8762</v>
      </c>
      <c r="J249" s="177">
        <v>8602</v>
      </c>
      <c r="K249" s="177">
        <v>8677</v>
      </c>
      <c r="L249" s="177">
        <v>8717</v>
      </c>
      <c r="M249" s="177">
        <v>8771</v>
      </c>
      <c r="N249" s="177">
        <v>8808</v>
      </c>
      <c r="O249" s="177">
        <v>8730</v>
      </c>
      <c r="P249" s="177">
        <v>8404</v>
      </c>
      <c r="Q249" s="177">
        <v>9106</v>
      </c>
      <c r="R249" s="177">
        <v>8916</v>
      </c>
      <c r="S249" s="177">
        <v>8842.0230363615156</v>
      </c>
      <c r="T249" s="177">
        <v>8864.5349835553679</v>
      </c>
      <c r="U249" s="177">
        <v>8886.0513579651215</v>
      </c>
      <c r="V249" s="177">
        <v>8641.6964748658465</v>
      </c>
      <c r="W249" s="177">
        <v>8652.3070783363983</v>
      </c>
      <c r="X249" s="177">
        <v>8660.479629842901</v>
      </c>
    </row>
    <row r="250" spans="1:24">
      <c r="A250" s="174" t="s">
        <v>106</v>
      </c>
      <c r="B250" s="174" t="s">
        <v>41</v>
      </c>
      <c r="C250" s="174" t="s">
        <v>42</v>
      </c>
      <c r="D250" s="174" t="s">
        <v>40</v>
      </c>
      <c r="E250" s="174" t="s">
        <v>37</v>
      </c>
      <c r="F250" s="177">
        <v>368209</v>
      </c>
      <c r="G250" s="177">
        <v>361870</v>
      </c>
      <c r="H250" s="177">
        <v>360188</v>
      </c>
      <c r="I250" s="177">
        <v>363398</v>
      </c>
      <c r="J250" s="177">
        <v>362695</v>
      </c>
      <c r="K250" s="177">
        <v>366339</v>
      </c>
      <c r="L250" s="177">
        <v>356577</v>
      </c>
      <c r="M250" s="177">
        <v>358599</v>
      </c>
      <c r="N250" s="177">
        <v>361199</v>
      </c>
      <c r="O250" s="177">
        <v>349010</v>
      </c>
      <c r="P250" s="177">
        <v>360964</v>
      </c>
      <c r="Q250" s="177">
        <v>361870</v>
      </c>
      <c r="R250" s="177">
        <v>363211</v>
      </c>
      <c r="S250" s="177">
        <v>364982.57228833082</v>
      </c>
      <c r="T250" s="177">
        <v>366368.0546922973</v>
      </c>
      <c r="U250" s="177">
        <v>367792.49555476662</v>
      </c>
      <c r="V250" s="177">
        <v>369435.26189990802</v>
      </c>
      <c r="W250" s="177">
        <v>370209.90480116068</v>
      </c>
      <c r="X250" s="177">
        <v>370959.66738922062</v>
      </c>
    </row>
    <row r="251" spans="1:24">
      <c r="A251" s="174" t="s">
        <v>106</v>
      </c>
      <c r="B251" s="174" t="s">
        <v>43</v>
      </c>
      <c r="C251" s="174" t="s">
        <v>44</v>
      </c>
      <c r="D251" s="174" t="s">
        <v>36</v>
      </c>
      <c r="E251" s="174" t="s">
        <v>37</v>
      </c>
      <c r="F251" s="177">
        <v>2541.8817413934498</v>
      </c>
      <c r="G251" s="177">
        <v>2575.3520489062398</v>
      </c>
      <c r="H251" s="177">
        <v>2593.9574945393906</v>
      </c>
      <c r="I251" s="177">
        <v>2611.6238614220701</v>
      </c>
      <c r="J251" s="177">
        <v>2644.7365713016702</v>
      </c>
      <c r="K251" s="177">
        <v>2680.4768497489199</v>
      </c>
      <c r="L251" s="177">
        <v>2704.2359695427199</v>
      </c>
      <c r="M251" s="177">
        <v>2736.04205929308</v>
      </c>
      <c r="N251" s="177">
        <v>2761.32351146678</v>
      </c>
      <c r="O251" s="177">
        <v>2795.16311349119</v>
      </c>
      <c r="P251" s="177">
        <v>2812.0805259329609</v>
      </c>
      <c r="Q251" s="177">
        <v>2827.3462497816959</v>
      </c>
      <c r="R251" s="177">
        <v>2842.6461788213605</v>
      </c>
      <c r="S251" s="177">
        <v>2856.0981935081072</v>
      </c>
      <c r="T251" s="177">
        <v>2867.8934307813192</v>
      </c>
      <c r="U251" s="177">
        <v>2879.1160045315346</v>
      </c>
      <c r="V251" s="177">
        <v>2889.9503909838595</v>
      </c>
      <c r="W251" s="177">
        <v>2900.4132813887318</v>
      </c>
      <c r="X251" s="177">
        <v>2910.5961669555491</v>
      </c>
    </row>
    <row r="252" spans="1:24">
      <c r="A252" s="174" t="s">
        <v>106</v>
      </c>
      <c r="B252" s="174" t="s">
        <v>45</v>
      </c>
      <c r="C252" s="174" t="s">
        <v>46</v>
      </c>
      <c r="D252" s="174" t="s">
        <v>40</v>
      </c>
      <c r="E252" s="174" t="s">
        <v>37</v>
      </c>
      <c r="F252" s="177">
        <v>36156</v>
      </c>
      <c r="G252" s="177">
        <v>43296</v>
      </c>
      <c r="H252" s="177">
        <v>100747</v>
      </c>
      <c r="I252" s="177">
        <v>100861</v>
      </c>
      <c r="J252" s="177">
        <v>102818</v>
      </c>
      <c r="K252" s="177">
        <v>102964</v>
      </c>
      <c r="L252" s="177">
        <v>100417</v>
      </c>
      <c r="M252" s="177">
        <v>101110</v>
      </c>
      <c r="N252" s="177">
        <v>146254</v>
      </c>
      <c r="O252" s="177">
        <v>150392</v>
      </c>
      <c r="P252" s="177">
        <v>157207</v>
      </c>
      <c r="Q252" s="177">
        <v>156659</v>
      </c>
      <c r="R252" s="177">
        <v>156247</v>
      </c>
      <c r="S252" s="177">
        <v>162380.04810493006</v>
      </c>
      <c r="T252" s="177">
        <v>173012.67251159015</v>
      </c>
      <c r="U252" s="177">
        <v>173729.18510907225</v>
      </c>
      <c r="V252" s="177">
        <v>174480.7599913805</v>
      </c>
      <c r="W252" s="177">
        <v>174950.43678201459</v>
      </c>
      <c r="X252" s="177">
        <v>177718.2091548969</v>
      </c>
    </row>
    <row r="253" spans="1:24">
      <c r="A253" s="174" t="s">
        <v>106</v>
      </c>
      <c r="B253" s="174" t="s">
        <v>47</v>
      </c>
      <c r="C253" s="174" t="s">
        <v>48</v>
      </c>
      <c r="D253" s="174" t="s">
        <v>49</v>
      </c>
      <c r="E253" s="174" t="s">
        <v>37</v>
      </c>
      <c r="F253" s="178">
        <v>2.3793552031590752</v>
      </c>
      <c r="G253" s="178">
        <v>2.3718462431259844</v>
      </c>
      <c r="H253" s="178">
        <v>2.4262329672282252</v>
      </c>
      <c r="I253" s="178">
        <v>2.4111304960401543</v>
      </c>
      <c r="J253" s="178">
        <v>2.3716897117412703</v>
      </c>
      <c r="K253" s="178">
        <v>2.3685711867969284</v>
      </c>
      <c r="L253" s="178">
        <v>2.4446332769640216</v>
      </c>
      <c r="M253" s="178">
        <v>2.4459075457544497</v>
      </c>
      <c r="N253" s="178">
        <v>2.4385449572119526</v>
      </c>
      <c r="O253" s="178">
        <v>2.501360992521704</v>
      </c>
      <c r="P253" s="178">
        <v>2.3282100154031982</v>
      </c>
      <c r="Q253" s="178">
        <v>2.516373283223257</v>
      </c>
      <c r="R253" s="178">
        <v>2.454771468925776</v>
      </c>
      <c r="S253" s="178">
        <v>2.4225877364293571</v>
      </c>
      <c r="T253" s="178">
        <v>2.4195709396662468</v>
      </c>
      <c r="U253" s="178">
        <v>2.4160502091163338</v>
      </c>
      <c r="V253" s="178">
        <v>2.3391639526838568</v>
      </c>
      <c r="W253" s="178">
        <v>2.3371354915486506</v>
      </c>
      <c r="X253" s="178">
        <v>2.3346148897519092</v>
      </c>
    </row>
    <row r="254" spans="1:24">
      <c r="A254" s="174" t="s">
        <v>106</v>
      </c>
      <c r="B254" s="174" t="s">
        <v>50</v>
      </c>
      <c r="C254" s="174" t="s">
        <v>51</v>
      </c>
      <c r="D254" s="174" t="s">
        <v>49</v>
      </c>
      <c r="E254" s="174" t="s">
        <v>37</v>
      </c>
      <c r="F254" s="178">
        <v>9.8194232080150137</v>
      </c>
      <c r="G254" s="178">
        <v>11.964517644457953</v>
      </c>
      <c r="H254" s="178">
        <v>27.970670871878021</v>
      </c>
      <c r="I254" s="178">
        <v>27.754968381774255</v>
      </c>
      <c r="J254" s="178">
        <v>28.348336756779112</v>
      </c>
      <c r="K254" s="178">
        <v>28.106207638280388</v>
      </c>
      <c r="L254" s="178">
        <v>28.161378888711273</v>
      </c>
      <c r="M254" s="178">
        <v>28.195839921472171</v>
      </c>
      <c r="N254" s="178">
        <v>40.491252744332073</v>
      </c>
      <c r="O254" s="178">
        <v>43.091028910346409</v>
      </c>
      <c r="P254" s="178">
        <v>43.55198856395652</v>
      </c>
      <c r="Q254" s="178">
        <v>43.291513526957189</v>
      </c>
      <c r="R254" s="178">
        <v>43.018245592782158</v>
      </c>
      <c r="S254" s="178">
        <v>44.489808674111771</v>
      </c>
      <c r="T254" s="178">
        <v>47.223733154600183</v>
      </c>
      <c r="U254" s="178">
        <v>47.235652496667889</v>
      </c>
      <c r="V254" s="178">
        <v>47.229048763258824</v>
      </c>
      <c r="W254" s="178">
        <v>47.257092398967622</v>
      </c>
      <c r="X254" s="178">
        <v>47.907690452080963</v>
      </c>
    </row>
    <row r="255" spans="1:24">
      <c r="A255" s="174" t="s">
        <v>106</v>
      </c>
      <c r="B255" s="174" t="s">
        <v>52</v>
      </c>
      <c r="C255" s="174" t="s">
        <v>53</v>
      </c>
      <c r="D255" s="174" t="s">
        <v>36</v>
      </c>
      <c r="E255" s="174" t="s">
        <v>37</v>
      </c>
      <c r="F255" s="177">
        <v>42.732422059434555</v>
      </c>
      <c r="G255" s="177">
        <v>42.84992811688673</v>
      </c>
      <c r="H255" s="177">
        <v>42.938980040789147</v>
      </c>
      <c r="I255" s="177">
        <v>43.065662471163144</v>
      </c>
      <c r="J255" s="177">
        <v>43.280335785633383</v>
      </c>
      <c r="K255" s="177">
        <v>43.498859737554604</v>
      </c>
      <c r="L255" s="177">
        <v>43.684371651614882</v>
      </c>
      <c r="M255" s="177">
        <v>43.967422469487978</v>
      </c>
      <c r="N255" s="177">
        <v>44.212539424639203</v>
      </c>
      <c r="O255" s="177">
        <v>44.456044900062999</v>
      </c>
      <c r="P255" s="177">
        <v>44.725110144761686</v>
      </c>
      <c r="Q255" s="177">
        <v>44.967905887727717</v>
      </c>
      <c r="R255" s="177">
        <v>45.211245651719359</v>
      </c>
      <c r="S255" s="177">
        <v>45.346081286321748</v>
      </c>
      <c r="T255" s="177">
        <v>45.497165972795102</v>
      </c>
      <c r="U255" s="177">
        <v>45.670645780438342</v>
      </c>
      <c r="V255" s="177">
        <v>45.837929237444101</v>
      </c>
      <c r="W255" s="177">
        <v>45.999283639209395</v>
      </c>
      <c r="X255" s="177">
        <v>46.156163443780613</v>
      </c>
    </row>
    <row r="256" spans="1:24">
      <c r="A256" s="174" t="s">
        <v>106</v>
      </c>
      <c r="B256" s="174" t="s">
        <v>54</v>
      </c>
      <c r="C256" s="174" t="s">
        <v>55</v>
      </c>
      <c r="D256" s="174" t="s">
        <v>36</v>
      </c>
      <c r="E256" s="174" t="s">
        <v>37</v>
      </c>
      <c r="F256" s="177">
        <v>2222495</v>
      </c>
      <c r="G256" s="177">
        <v>2230116</v>
      </c>
      <c r="H256" s="177">
        <v>2236741</v>
      </c>
      <c r="I256" s="177">
        <v>2244730</v>
      </c>
      <c r="J256" s="177">
        <v>2258368</v>
      </c>
      <c r="K256" s="177">
        <v>2271915.1739725997</v>
      </c>
      <c r="L256" s="177">
        <v>2283120</v>
      </c>
      <c r="M256" s="177">
        <v>2299162</v>
      </c>
      <c r="N256" s="177">
        <v>2312979</v>
      </c>
      <c r="O256" s="177">
        <v>2328741</v>
      </c>
      <c r="P256" s="177">
        <v>2344982.25</v>
      </c>
      <c r="Q256" s="177">
        <v>2362299</v>
      </c>
      <c r="R256" s="177">
        <v>2378428.0000000005</v>
      </c>
      <c r="S256" s="177">
        <v>2386851.8089687522</v>
      </c>
      <c r="T256" s="177">
        <v>2397453.5624439484</v>
      </c>
      <c r="U256" s="177">
        <v>2409254.3159191441</v>
      </c>
      <c r="V256" s="177">
        <v>2420748.0365243657</v>
      </c>
      <c r="W256" s="177">
        <v>2431947.7735645743</v>
      </c>
      <c r="X256" s="177">
        <v>2442929.4721298078</v>
      </c>
    </row>
    <row r="257" spans="1:24">
      <c r="A257" s="174" t="s">
        <v>106</v>
      </c>
      <c r="B257" s="174" t="s">
        <v>56</v>
      </c>
      <c r="C257" s="174" t="s">
        <v>57</v>
      </c>
      <c r="D257" s="174" t="s">
        <v>36</v>
      </c>
      <c r="E257" s="174" t="s">
        <v>37</v>
      </c>
      <c r="F257" s="177">
        <v>1.2732463835454368</v>
      </c>
      <c r="G257" s="177">
        <v>1.2717888854466459</v>
      </c>
      <c r="H257" s="177">
        <v>1.2783744559053689</v>
      </c>
      <c r="I257" s="177">
        <v>1.2908014935971488</v>
      </c>
      <c r="J257" s="177">
        <v>1.2915101121383314</v>
      </c>
      <c r="K257" s="177">
        <v>1.3355912198987725</v>
      </c>
      <c r="L257" s="177">
        <v>1.3397749885198225</v>
      </c>
      <c r="M257" s="177">
        <v>1.3500049971396118</v>
      </c>
      <c r="N257" s="177">
        <v>1.3383924304692727</v>
      </c>
      <c r="O257" s="177">
        <v>1.4488860889983393</v>
      </c>
      <c r="P257" s="177">
        <v>1.6953138410482349</v>
      </c>
      <c r="Q257" s="177">
        <v>1.6867683170578494</v>
      </c>
      <c r="R257" s="177">
        <v>1.718839698139031</v>
      </c>
      <c r="S257" s="177">
        <v>1.7178815596116264</v>
      </c>
      <c r="T257" s="177">
        <v>1.7174824903271384</v>
      </c>
      <c r="U257" s="177">
        <v>1.7174634288347836</v>
      </c>
      <c r="V257" s="177">
        <v>1.7170657005754815</v>
      </c>
      <c r="W257" s="177">
        <v>1.7166688483987516</v>
      </c>
      <c r="X257" s="177">
        <v>1.7166885324960652</v>
      </c>
    </row>
    <row r="258" spans="1:24">
      <c r="A258" s="174" t="s">
        <v>106</v>
      </c>
      <c r="B258" s="174" t="s">
        <v>58</v>
      </c>
      <c r="C258" s="174" t="s">
        <v>59</v>
      </c>
      <c r="D258" s="174" t="s">
        <v>60</v>
      </c>
      <c r="E258" s="174" t="s">
        <v>37</v>
      </c>
      <c r="F258" s="177">
        <v>66221</v>
      </c>
      <c r="G258" s="177">
        <v>66190</v>
      </c>
      <c r="H258" s="177">
        <v>66592</v>
      </c>
      <c r="I258" s="177">
        <v>67281</v>
      </c>
      <c r="J258" s="177">
        <v>67391</v>
      </c>
      <c r="K258" s="177">
        <v>69757</v>
      </c>
      <c r="L258" s="177">
        <v>70022</v>
      </c>
      <c r="M258" s="177">
        <v>70595</v>
      </c>
      <c r="N258" s="177">
        <v>70018</v>
      </c>
      <c r="O258" s="177">
        <v>75897</v>
      </c>
      <c r="P258" s="177">
        <v>88887</v>
      </c>
      <c r="Q258" s="177">
        <v>88611</v>
      </c>
      <c r="R258" s="177">
        <v>90423</v>
      </c>
      <c r="S258" s="177">
        <v>90423</v>
      </c>
      <c r="T258" s="177">
        <v>90502</v>
      </c>
      <c r="U258" s="177">
        <v>90601</v>
      </c>
      <c r="V258" s="177">
        <v>90680</v>
      </c>
      <c r="W258" s="177">
        <v>90759</v>
      </c>
      <c r="X258" s="177">
        <v>90860</v>
      </c>
    </row>
    <row r="259" spans="1:24">
      <c r="A259" s="174" t="s">
        <v>106</v>
      </c>
      <c r="B259" s="174" t="s">
        <v>61</v>
      </c>
      <c r="C259" s="174" t="s">
        <v>62</v>
      </c>
      <c r="D259" s="174" t="s">
        <v>63</v>
      </c>
      <c r="E259" s="174" t="s">
        <v>37</v>
      </c>
      <c r="F259" s="177">
        <v>96.917157025280432</v>
      </c>
      <c r="G259" s="177">
        <v>108.68840710362792</v>
      </c>
      <c r="H259" s="177">
        <v>93.410002786469278</v>
      </c>
      <c r="I259" s="177">
        <v>77.18365229669682</v>
      </c>
      <c r="J259" s="177">
        <v>81.991694753744966</v>
      </c>
      <c r="K259" s="177">
        <v>146.52806778230664</v>
      </c>
      <c r="L259" s="177">
        <v>132.90743203262434</v>
      </c>
      <c r="M259" s="177">
        <v>127.28577883586905</v>
      </c>
      <c r="N259" s="177">
        <v>138.65732042497501</v>
      </c>
      <c r="O259" s="177">
        <v>83.755542274497827</v>
      </c>
      <c r="P259" s="177">
        <v>55.383434507145999</v>
      </c>
      <c r="Q259" s="177">
        <v>60.381999999999998</v>
      </c>
      <c r="R259" s="177">
        <v>45.619572702289496</v>
      </c>
      <c r="S259" s="177">
        <v>41.762169750681409</v>
      </c>
      <c r="T259" s="177">
        <v>67.452733801153087</v>
      </c>
      <c r="U259" s="177">
        <v>71.300244438500854</v>
      </c>
      <c r="V259" s="177">
        <v>71.288863647991647</v>
      </c>
      <c r="W259" s="177">
        <v>67.416431849041118</v>
      </c>
      <c r="X259" s="177">
        <v>59.895282282054865</v>
      </c>
    </row>
    <row r="260" spans="1:24">
      <c r="A260" s="174" t="s">
        <v>106</v>
      </c>
      <c r="B260" s="174" t="s">
        <v>64</v>
      </c>
      <c r="C260" s="174" t="s">
        <v>65</v>
      </c>
      <c r="D260" s="174" t="s">
        <v>63</v>
      </c>
      <c r="E260" s="174" t="s">
        <v>37</v>
      </c>
      <c r="F260" s="177">
        <v>0.62933218847584693</v>
      </c>
      <c r="G260" s="177">
        <v>0.68703165046541048</v>
      </c>
      <c r="H260" s="177">
        <v>0.68633359872497635</v>
      </c>
      <c r="I260" s="177">
        <v>0.54934983841065355</v>
      </c>
      <c r="J260" s="177">
        <v>0.6617570198042424</v>
      </c>
      <c r="K260" s="177">
        <v>1.0297123526514871</v>
      </c>
      <c r="L260" s="177">
        <v>0.90659912709839252</v>
      </c>
      <c r="M260" s="177">
        <v>0.86647909350489483</v>
      </c>
      <c r="N260" s="177">
        <v>0.9324634863818092</v>
      </c>
      <c r="O260" s="177">
        <v>0.56783418491184967</v>
      </c>
      <c r="P260" s="177">
        <v>0.38702609718480785</v>
      </c>
      <c r="Q260" s="177">
        <v>0.41786851211072662</v>
      </c>
      <c r="R260" s="177">
        <v>0.32632026253425966</v>
      </c>
      <c r="S260" s="177">
        <v>0.27860019847018952</v>
      </c>
      <c r="T260" s="177">
        <v>0.41154810128830438</v>
      </c>
      <c r="U260" s="177">
        <v>0.43238474492723378</v>
      </c>
      <c r="V260" s="177">
        <v>0.42996902079608951</v>
      </c>
      <c r="W260" s="177">
        <v>0.40417525089353185</v>
      </c>
      <c r="X260" s="177">
        <v>0.35694447128757367</v>
      </c>
    </row>
    <row r="261" spans="1:24">
      <c r="A261" s="174" t="s">
        <v>106</v>
      </c>
      <c r="B261" s="174" t="s">
        <v>66</v>
      </c>
      <c r="C261" s="174" t="s">
        <v>67</v>
      </c>
      <c r="D261" s="174" t="s">
        <v>63</v>
      </c>
      <c r="E261" s="174" t="s">
        <v>37</v>
      </c>
      <c r="F261" s="177">
        <v>129.9445654160655</v>
      </c>
      <c r="G261" s="177">
        <v>122.07257015258355</v>
      </c>
      <c r="H261" s="177">
        <v>143.252534151806</v>
      </c>
      <c r="I261" s="177">
        <v>121.91537634409799</v>
      </c>
      <c r="J261" s="177">
        <v>112.04362089584534</v>
      </c>
      <c r="K261" s="177">
        <v>110.93107109153125</v>
      </c>
      <c r="L261" s="177">
        <v>120.05411772762272</v>
      </c>
      <c r="M261" s="177">
        <v>133.13071519852244</v>
      </c>
      <c r="N261" s="177">
        <v>142.01638658196552</v>
      </c>
      <c r="O261" s="177">
        <v>176.93383989776794</v>
      </c>
      <c r="P261" s="177">
        <v>192.65046230191538</v>
      </c>
      <c r="Q261" s="177">
        <v>159.1576340088339</v>
      </c>
      <c r="R261" s="177">
        <v>199.14005427483696</v>
      </c>
      <c r="S261" s="177">
        <v>183.8754071203096</v>
      </c>
      <c r="T261" s="177">
        <v>149.58735446613696</v>
      </c>
      <c r="U261" s="177">
        <v>152.39362572359605</v>
      </c>
      <c r="V261" s="177">
        <v>156.17863636240247</v>
      </c>
      <c r="W261" s="177">
        <v>141.47738801586098</v>
      </c>
      <c r="X261" s="177">
        <v>183.76265982957275</v>
      </c>
    </row>
    <row r="262" spans="1:24">
      <c r="A262" s="174" t="s">
        <v>106</v>
      </c>
      <c r="B262" s="174" t="s">
        <v>68</v>
      </c>
      <c r="C262" s="174" t="s">
        <v>69</v>
      </c>
      <c r="D262" s="174" t="s">
        <v>63</v>
      </c>
      <c r="E262" s="174" t="s">
        <v>37</v>
      </c>
      <c r="F262" s="177">
        <v>139.54229964372468</v>
      </c>
      <c r="G262" s="177">
        <v>146.49858012113992</v>
      </c>
      <c r="H262" s="177">
        <v>126.55635714326969</v>
      </c>
      <c r="I262" s="177">
        <v>108.77287269146994</v>
      </c>
      <c r="J262" s="177">
        <v>133.88407582670203</v>
      </c>
      <c r="K262" s="177">
        <v>176.84051984541478</v>
      </c>
      <c r="L262" s="177">
        <v>158.4740460578922</v>
      </c>
      <c r="M262" s="177">
        <v>180.48751928242871</v>
      </c>
      <c r="N262" s="177">
        <v>161.14868157671876</v>
      </c>
      <c r="O262" s="177">
        <v>175.402741923165</v>
      </c>
      <c r="P262" s="177">
        <v>152.82329748047738</v>
      </c>
      <c r="Q262" s="177">
        <v>150.71400000000003</v>
      </c>
      <c r="R262" s="177">
        <v>174.92389613677744</v>
      </c>
      <c r="S262" s="177">
        <v>132.80651036655516</v>
      </c>
      <c r="T262" s="177">
        <v>164.24578163918918</v>
      </c>
      <c r="U262" s="177">
        <v>175.01303401592941</v>
      </c>
      <c r="V262" s="177">
        <v>209.88267985244744</v>
      </c>
      <c r="W262" s="177">
        <v>169.38595502336784</v>
      </c>
      <c r="X262" s="177">
        <v>175.70444031546151</v>
      </c>
    </row>
    <row r="263" spans="1:24">
      <c r="A263" s="174" t="s">
        <v>106</v>
      </c>
      <c r="B263" s="174" t="s">
        <v>70</v>
      </c>
      <c r="C263" s="174" t="s">
        <v>71</v>
      </c>
      <c r="D263" s="174" t="s">
        <v>63</v>
      </c>
      <c r="E263" s="174" t="s">
        <v>37</v>
      </c>
      <c r="F263" s="177">
        <v>269.48686505979015</v>
      </c>
      <c r="G263" s="177">
        <v>268.57115027372345</v>
      </c>
      <c r="H263" s="177">
        <v>269.80889129507568</v>
      </c>
      <c r="I263" s="177">
        <v>230.68824903556794</v>
      </c>
      <c r="J263" s="177">
        <v>245.92769672254735</v>
      </c>
      <c r="K263" s="177">
        <v>287.77159093694604</v>
      </c>
      <c r="L263" s="177">
        <v>278.52816378551495</v>
      </c>
      <c r="M263" s="177">
        <v>313.61823448095117</v>
      </c>
      <c r="N263" s="177">
        <v>303.16506815868428</v>
      </c>
      <c r="O263" s="177">
        <v>352.33658182093291</v>
      </c>
      <c r="P263" s="177">
        <v>345.47375978239279</v>
      </c>
      <c r="Q263" s="177">
        <v>309.87163400883389</v>
      </c>
      <c r="R263" s="177">
        <v>374.06395041161443</v>
      </c>
      <c r="S263" s="177">
        <v>316.68191748686479</v>
      </c>
      <c r="T263" s="177">
        <v>313.83313610532616</v>
      </c>
      <c r="U263" s="177">
        <v>327.40665973952548</v>
      </c>
      <c r="V263" s="177">
        <v>366.06131621484991</v>
      </c>
      <c r="W263" s="177">
        <v>310.86334303922882</v>
      </c>
      <c r="X263" s="177">
        <v>359.46710014503424</v>
      </c>
    </row>
    <row r="264" spans="1:24">
      <c r="A264" s="174" t="s">
        <v>106</v>
      </c>
      <c r="B264" s="174" t="s">
        <v>72</v>
      </c>
      <c r="C264" s="174" t="s">
        <v>73</v>
      </c>
      <c r="D264" s="174" t="s">
        <v>74</v>
      </c>
      <c r="E264" s="174" t="s">
        <v>37</v>
      </c>
      <c r="F264" s="177">
        <v>52009.572425097605</v>
      </c>
      <c r="G264" s="177">
        <v>52044.801426892795</v>
      </c>
      <c r="H264" s="177">
        <v>52091.153489795201</v>
      </c>
      <c r="I264" s="177">
        <v>52123.4289964325</v>
      </c>
      <c r="J264" s="177">
        <v>52180.001818508303</v>
      </c>
      <c r="K264" s="177">
        <v>52229.304116934101</v>
      </c>
      <c r="L264" s="177">
        <v>52264</v>
      </c>
      <c r="M264" s="177">
        <v>52292.399027838095</v>
      </c>
      <c r="N264" s="177">
        <v>52315</v>
      </c>
      <c r="O264" s="177">
        <v>52383</v>
      </c>
      <c r="P264" s="177">
        <v>52431</v>
      </c>
      <c r="Q264" s="177">
        <v>52533</v>
      </c>
      <c r="R264" s="177">
        <v>52607</v>
      </c>
      <c r="S264" s="177">
        <v>52636.341250698664</v>
      </c>
      <c r="T264" s="177">
        <v>52694.569237070697</v>
      </c>
      <c r="U264" s="177">
        <v>52752.797223442729</v>
      </c>
      <c r="V264" s="177">
        <v>52811.025209814761</v>
      </c>
      <c r="W264" s="177">
        <v>52869.253196186794</v>
      </c>
      <c r="X264" s="177">
        <v>52927.481182558819</v>
      </c>
    </row>
    <row r="265" spans="1:24">
      <c r="A265" s="174" t="s">
        <v>106</v>
      </c>
      <c r="B265" s="174" t="s">
        <v>75</v>
      </c>
      <c r="C265" s="174" t="s">
        <v>76</v>
      </c>
      <c r="D265" s="174" t="s">
        <v>77</v>
      </c>
      <c r="E265" s="174" t="s">
        <v>37</v>
      </c>
      <c r="F265" s="177">
        <v>154</v>
      </c>
      <c r="G265" s="177">
        <v>158.19999999999999</v>
      </c>
      <c r="H265" s="177">
        <v>136.1</v>
      </c>
      <c r="I265" s="177">
        <v>140.5</v>
      </c>
      <c r="J265" s="177">
        <v>123.899999999999</v>
      </c>
      <c r="K265" s="177">
        <v>142.30000000000001</v>
      </c>
      <c r="L265" s="177">
        <v>146.6</v>
      </c>
      <c r="M265" s="177">
        <v>146.9</v>
      </c>
      <c r="N265" s="177">
        <v>148.69999999999999</v>
      </c>
      <c r="O265" s="177">
        <v>147.5</v>
      </c>
      <c r="P265" s="177">
        <v>143.1</v>
      </c>
      <c r="Q265" s="177">
        <v>144.5</v>
      </c>
      <c r="R265" s="177">
        <v>139.79999999999998</v>
      </c>
      <c r="S265" s="177">
        <v>149.9</v>
      </c>
      <c r="T265" s="177">
        <v>163.9</v>
      </c>
      <c r="U265" s="177">
        <v>164.9</v>
      </c>
      <c r="V265" s="177">
        <v>165.8</v>
      </c>
      <c r="W265" s="177">
        <v>166.8</v>
      </c>
      <c r="X265" s="177">
        <v>167.8</v>
      </c>
    </row>
    <row r="266" spans="1:24">
      <c r="A266" s="174" t="s">
        <v>106</v>
      </c>
      <c r="B266" s="174" t="s">
        <v>78</v>
      </c>
      <c r="C266" s="174" t="s">
        <v>79</v>
      </c>
      <c r="D266" s="174" t="s">
        <v>36</v>
      </c>
      <c r="E266" s="174" t="s">
        <v>37</v>
      </c>
      <c r="F266" s="177">
        <v>2.8931448664676411E-4</v>
      </c>
      <c r="G266" s="177">
        <v>2.8698058755688048E-4</v>
      </c>
      <c r="H266" s="177">
        <v>2.8747181725555172E-4</v>
      </c>
      <c r="I266" s="177">
        <v>2.8644870429851254E-4</v>
      </c>
      <c r="J266" s="177">
        <v>2.8250488848584462E-4</v>
      </c>
      <c r="K266" s="177">
        <v>2.7245735540277062E-4</v>
      </c>
      <c r="L266" s="177">
        <v>2.6761624443743647E-4</v>
      </c>
      <c r="M266" s="177">
        <v>2.6531405790457567E-4</v>
      </c>
      <c r="N266" s="177">
        <v>2.6286447045130977E-4</v>
      </c>
      <c r="O266" s="177">
        <v>2.6065586512196933E-4</v>
      </c>
      <c r="P266" s="177">
        <v>2.5842413092892281E-4</v>
      </c>
      <c r="Q266" s="177">
        <v>2.5610644545842842E-4</v>
      </c>
      <c r="R266" s="177">
        <v>2.5436969292322488E-4</v>
      </c>
      <c r="S266" s="177">
        <v>2.5263403355591158E-4</v>
      </c>
      <c r="T266" s="177">
        <v>2.5151686332781594E-4</v>
      </c>
      <c r="U266" s="177">
        <v>2.5028491015484687E-4</v>
      </c>
      <c r="V266" s="177">
        <v>2.4909655647837209E-4</v>
      </c>
      <c r="W266" s="177">
        <v>2.4836059662362739E-4</v>
      </c>
      <c r="X266" s="177">
        <v>2.4724414146652277E-4</v>
      </c>
    </row>
    <row r="267" spans="1:24">
      <c r="A267" s="174" t="s">
        <v>106</v>
      </c>
      <c r="B267" s="174" t="s">
        <v>80</v>
      </c>
      <c r="C267" s="174" t="s">
        <v>81</v>
      </c>
      <c r="D267" s="174" t="s">
        <v>36</v>
      </c>
      <c r="E267" s="174" t="s">
        <v>37</v>
      </c>
      <c r="F267" s="177">
        <v>643</v>
      </c>
      <c r="G267" s="177">
        <v>640</v>
      </c>
      <c r="H267" s="177">
        <v>643</v>
      </c>
      <c r="I267" s="177">
        <v>643</v>
      </c>
      <c r="J267" s="177">
        <v>638</v>
      </c>
      <c r="K267" s="177">
        <v>619</v>
      </c>
      <c r="L267" s="177">
        <v>611</v>
      </c>
      <c r="M267" s="177">
        <v>610</v>
      </c>
      <c r="N267" s="177">
        <v>608</v>
      </c>
      <c r="O267" s="177">
        <v>607</v>
      </c>
      <c r="P267" s="177">
        <v>606</v>
      </c>
      <c r="Q267" s="177">
        <v>605</v>
      </c>
      <c r="R267" s="177">
        <v>605</v>
      </c>
      <c r="S267" s="177">
        <v>603</v>
      </c>
      <c r="T267" s="177">
        <v>603</v>
      </c>
      <c r="U267" s="177">
        <v>603</v>
      </c>
      <c r="V267" s="177">
        <v>603</v>
      </c>
      <c r="W267" s="177">
        <v>604</v>
      </c>
      <c r="X267" s="177">
        <v>604</v>
      </c>
    </row>
    <row r="268" spans="1:24">
      <c r="A268" s="174" t="s">
        <v>106</v>
      </c>
      <c r="B268" s="174" t="s">
        <v>82</v>
      </c>
      <c r="C268" s="174" t="s">
        <v>83</v>
      </c>
      <c r="D268" s="174" t="s">
        <v>36</v>
      </c>
      <c r="E268" s="174" t="s">
        <v>37</v>
      </c>
      <c r="F268" s="177">
        <v>3.8188645404928813E-2</v>
      </c>
      <c r="G268" s="177">
        <v>7.339269543587916E-2</v>
      </c>
      <c r="H268" s="177">
        <v>5.0527000561183255E-2</v>
      </c>
      <c r="I268" s="177">
        <v>5.0283671079206116E-2</v>
      </c>
      <c r="J268" s="177">
        <v>6.0360606594474092E-2</v>
      </c>
      <c r="K268" s="177">
        <v>4.567711993834201E-2</v>
      </c>
      <c r="L268" s="177">
        <v>5.1827693308794595E-2</v>
      </c>
      <c r="M268" s="177">
        <v>4.255622151283793E-2</v>
      </c>
      <c r="N268" s="177">
        <v>7.0321514518588465E-2</v>
      </c>
      <c r="O268" s="177">
        <v>5.706946471696106E-2</v>
      </c>
      <c r="P268" s="177">
        <v>5.0418295179863938E-2</v>
      </c>
      <c r="Q268" s="177">
        <v>4.6463556636538325E-2</v>
      </c>
      <c r="R268" s="177">
        <v>6.9891013583757142E-2</v>
      </c>
      <c r="S268" s="177">
        <v>5.2393275891315712E-2</v>
      </c>
      <c r="T268" s="177">
        <v>5.2341557811657446E-2</v>
      </c>
      <c r="U268" s="177">
        <v>5.2289474226580993E-2</v>
      </c>
      <c r="V268" s="177">
        <v>5.2237494192231775E-2</v>
      </c>
      <c r="W268" s="177">
        <v>5.218561740010267E-2</v>
      </c>
      <c r="X268" s="177">
        <v>5.2133843542910847E-2</v>
      </c>
    </row>
    <row r="269" spans="1:24">
      <c r="A269" s="174" t="s">
        <v>106</v>
      </c>
      <c r="B269" s="174" t="s">
        <v>84</v>
      </c>
      <c r="C269" s="174" t="s">
        <v>85</v>
      </c>
      <c r="D269" s="174" t="s">
        <v>86</v>
      </c>
      <c r="E269" s="174" t="s">
        <v>37</v>
      </c>
      <c r="F269" s="177">
        <v>1986.1751190040159</v>
      </c>
      <c r="G269" s="177">
        <v>3819.7082601447523</v>
      </c>
      <c r="H269" s="177">
        <v>2632.009741611565</v>
      </c>
      <c r="I269" s="177">
        <v>2620.9573591769663</v>
      </c>
      <c r="J269" s="177">
        <v>3149.6165618659224</v>
      </c>
      <c r="K269" s="177">
        <v>2385.6841884453393</v>
      </c>
      <c r="L269" s="177">
        <v>2708.7225630908406</v>
      </c>
      <c r="M269" s="177">
        <v>2225.3669164663888</v>
      </c>
      <c r="N269" s="177">
        <v>3678.8700320399557</v>
      </c>
      <c r="O269" s="177">
        <v>2989.4697702685712</v>
      </c>
      <c r="P269" s="177">
        <v>2643.4816345754462</v>
      </c>
      <c r="Q269" s="177">
        <v>2440.870020787268</v>
      </c>
      <c r="R269" s="177">
        <v>3676.7565516007116</v>
      </c>
      <c r="S269" s="177">
        <v>2756.2006715385546</v>
      </c>
      <c r="T269" s="177">
        <v>2756.2006715385546</v>
      </c>
      <c r="U269" s="177">
        <v>2756.2006715385546</v>
      </c>
      <c r="V269" s="177">
        <v>2756.2006715385546</v>
      </c>
      <c r="W269" s="177">
        <v>2756.2006715385546</v>
      </c>
      <c r="X269" s="177">
        <v>2756.2006715385546</v>
      </c>
    </row>
    <row r="270" spans="1:24">
      <c r="A270" s="174" t="s">
        <v>106</v>
      </c>
      <c r="B270" s="174" t="s">
        <v>87</v>
      </c>
      <c r="C270" s="174" t="s">
        <v>88</v>
      </c>
      <c r="D270" s="174" t="s">
        <v>36</v>
      </c>
      <c r="E270" s="174" t="s">
        <v>37</v>
      </c>
      <c r="F270" s="177">
        <v>19079.31292462473</v>
      </c>
      <c r="G270" s="177">
        <v>17976.516549983837</v>
      </c>
      <c r="H270" s="177">
        <v>17996.569969823846</v>
      </c>
      <c r="I270" s="177">
        <v>17999.948044830155</v>
      </c>
      <c r="J270" s="177">
        <v>17463.479052736959</v>
      </c>
      <c r="K270" s="177">
        <v>17526.794230783988</v>
      </c>
      <c r="L270" s="177">
        <v>16486.153460194528</v>
      </c>
      <c r="M270" s="177">
        <v>16597.508541128565</v>
      </c>
      <c r="N270" s="177">
        <v>16561.424840667933</v>
      </c>
      <c r="O270" s="177">
        <v>16186.250188236865</v>
      </c>
      <c r="P270" s="177">
        <v>16984.524784359386</v>
      </c>
      <c r="Q270" s="177">
        <v>17210.282791600686</v>
      </c>
      <c r="R270" s="177">
        <v>17263.736672422689</v>
      </c>
      <c r="S270" s="177">
        <v>16793.685921398977</v>
      </c>
      <c r="T270" s="177">
        <v>16793.685921398977</v>
      </c>
      <c r="U270" s="177">
        <v>16793.685921398977</v>
      </c>
      <c r="V270" s="177">
        <v>16793.685921398977</v>
      </c>
      <c r="W270" s="177">
        <v>16793.685921398977</v>
      </c>
      <c r="X270" s="177">
        <v>16793.685921398977</v>
      </c>
    </row>
    <row r="271" spans="1:24">
      <c r="A271" s="174" t="s">
        <v>106</v>
      </c>
      <c r="B271" s="174" t="s">
        <v>89</v>
      </c>
      <c r="C271" s="174" t="s">
        <v>90</v>
      </c>
      <c r="D271" s="174" t="s">
        <v>91</v>
      </c>
      <c r="E271" s="174" t="s">
        <v>37</v>
      </c>
      <c r="F271" s="179" t="s">
        <v>194</v>
      </c>
      <c r="G271" s="179" t="s">
        <v>194</v>
      </c>
      <c r="H271" s="179" t="s">
        <v>194</v>
      </c>
      <c r="I271" s="179" t="s">
        <v>194</v>
      </c>
      <c r="J271" s="179" t="s">
        <v>194</v>
      </c>
      <c r="K271" s="179" t="s">
        <v>194</v>
      </c>
      <c r="L271" s="179" t="s">
        <v>194</v>
      </c>
      <c r="M271" s="179" t="s">
        <v>194</v>
      </c>
      <c r="N271" s="179" t="s">
        <v>194</v>
      </c>
      <c r="O271" s="179" t="s">
        <v>194</v>
      </c>
      <c r="P271" s="179" t="s">
        <v>194</v>
      </c>
      <c r="Q271" s="179" t="s">
        <v>194</v>
      </c>
      <c r="R271" s="179" t="s">
        <v>194</v>
      </c>
      <c r="S271" s="179" t="s">
        <v>194</v>
      </c>
      <c r="T271" s="179" t="s">
        <v>194</v>
      </c>
      <c r="U271" s="179" t="s">
        <v>194</v>
      </c>
      <c r="V271" s="179" t="s">
        <v>194</v>
      </c>
      <c r="W271" s="179" t="s">
        <v>194</v>
      </c>
      <c r="X271" s="179" t="s">
        <v>194</v>
      </c>
    </row>
    <row r="272" spans="1:24">
      <c r="A272" s="174" t="s">
        <v>106</v>
      </c>
      <c r="B272" s="174" t="s">
        <v>92</v>
      </c>
      <c r="C272" s="174" t="s">
        <v>93</v>
      </c>
      <c r="D272" s="174" t="s">
        <v>91</v>
      </c>
      <c r="E272" s="174" t="s">
        <v>37</v>
      </c>
      <c r="F272" s="179" t="s">
        <v>193</v>
      </c>
      <c r="G272" s="179" t="s">
        <v>193</v>
      </c>
      <c r="H272" s="179" t="s">
        <v>193</v>
      </c>
      <c r="I272" s="179" t="s">
        <v>193</v>
      </c>
      <c r="J272" s="179" t="s">
        <v>193</v>
      </c>
      <c r="K272" s="179" t="s">
        <v>193</v>
      </c>
      <c r="L272" s="179" t="s">
        <v>193</v>
      </c>
      <c r="M272" s="179" t="s">
        <v>193</v>
      </c>
      <c r="N272" s="179" t="s">
        <v>193</v>
      </c>
      <c r="O272" s="179" t="s">
        <v>193</v>
      </c>
      <c r="P272" s="179" t="s">
        <v>193</v>
      </c>
      <c r="Q272" s="179" t="s">
        <v>193</v>
      </c>
      <c r="R272" s="179" t="s">
        <v>193</v>
      </c>
      <c r="S272" s="179" t="s">
        <v>193</v>
      </c>
      <c r="T272" s="179" t="s">
        <v>193</v>
      </c>
      <c r="U272" s="179" t="s">
        <v>193</v>
      </c>
      <c r="V272" s="179" t="s">
        <v>193</v>
      </c>
      <c r="W272" s="179" t="s">
        <v>193</v>
      </c>
      <c r="X272" s="179" t="s">
        <v>193</v>
      </c>
    </row>
    <row r="273" spans="1:24">
      <c r="A273" s="174" t="s">
        <v>106</v>
      </c>
      <c r="B273" s="174" t="s">
        <v>94</v>
      </c>
      <c r="C273" s="174" t="s">
        <v>95</v>
      </c>
      <c r="D273" s="174" t="s">
        <v>91</v>
      </c>
      <c r="E273" s="174" t="s">
        <v>37</v>
      </c>
      <c r="F273" s="180">
        <v>0</v>
      </c>
      <c r="G273" s="180">
        <v>0</v>
      </c>
      <c r="H273" s="180">
        <v>0</v>
      </c>
      <c r="I273" s="180">
        <v>0</v>
      </c>
      <c r="J273" s="180">
        <v>0</v>
      </c>
      <c r="K273" s="180">
        <v>0</v>
      </c>
      <c r="L273" s="180">
        <v>0</v>
      </c>
      <c r="M273" s="180">
        <v>0</v>
      </c>
      <c r="N273" s="180">
        <v>0</v>
      </c>
      <c r="O273" s="180">
        <v>0</v>
      </c>
      <c r="P273" s="180">
        <v>0</v>
      </c>
      <c r="Q273" s="180">
        <v>0</v>
      </c>
      <c r="R273" s="180">
        <v>0</v>
      </c>
      <c r="S273" s="180">
        <v>0</v>
      </c>
      <c r="T273" s="180">
        <v>0</v>
      </c>
      <c r="U273" s="180">
        <v>0</v>
      </c>
      <c r="V273" s="180">
        <v>0</v>
      </c>
      <c r="W273" s="180">
        <v>0</v>
      </c>
      <c r="X273" s="180">
        <v>0</v>
      </c>
    </row>
    <row r="274" spans="1:24">
      <c r="A274" s="174" t="s">
        <v>106</v>
      </c>
      <c r="B274" s="174" t="s">
        <v>96</v>
      </c>
      <c r="C274" s="174" t="s">
        <v>97</v>
      </c>
      <c r="D274" s="174" t="s">
        <v>36</v>
      </c>
      <c r="E274" s="174" t="s">
        <v>37</v>
      </c>
      <c r="F274" s="180">
        <v>0</v>
      </c>
      <c r="G274" s="180">
        <v>0</v>
      </c>
      <c r="H274" s="180">
        <v>0</v>
      </c>
      <c r="I274" s="180">
        <v>0</v>
      </c>
      <c r="J274" s="180">
        <v>0</v>
      </c>
      <c r="K274" s="180">
        <v>0</v>
      </c>
      <c r="L274" s="180">
        <v>0</v>
      </c>
      <c r="M274" s="180">
        <v>0</v>
      </c>
      <c r="N274" s="180">
        <v>0</v>
      </c>
      <c r="O274" s="180">
        <v>0</v>
      </c>
      <c r="P274" s="180">
        <v>0</v>
      </c>
      <c r="Q274" s="180">
        <v>0</v>
      </c>
      <c r="R274" s="180">
        <v>0</v>
      </c>
      <c r="S274" s="180">
        <v>0</v>
      </c>
      <c r="T274" s="180">
        <v>0</v>
      </c>
      <c r="U274" s="180">
        <v>0</v>
      </c>
      <c r="V274" s="180">
        <v>0</v>
      </c>
      <c r="W274" s="180">
        <v>0</v>
      </c>
      <c r="X274" s="180">
        <v>0</v>
      </c>
    </row>
    <row r="275" spans="1:24">
      <c r="A275" s="174" t="s">
        <v>107</v>
      </c>
      <c r="B275" s="174" t="s">
        <v>34</v>
      </c>
      <c r="C275" s="174" t="s">
        <v>35</v>
      </c>
      <c r="D275" s="174" t="s">
        <v>36</v>
      </c>
      <c r="E275" s="174" t="s">
        <v>37</v>
      </c>
      <c r="F275" s="177">
        <v>0</v>
      </c>
      <c r="G275" s="177">
        <v>0</v>
      </c>
      <c r="H275" s="177">
        <v>0</v>
      </c>
      <c r="I275" s="177">
        <v>0</v>
      </c>
      <c r="J275" s="177">
        <v>0</v>
      </c>
      <c r="K275" s="177">
        <v>0</v>
      </c>
      <c r="L275" s="177">
        <v>0</v>
      </c>
      <c r="M275" s="177">
        <v>0</v>
      </c>
      <c r="N275" s="177">
        <v>0</v>
      </c>
      <c r="O275" s="177">
        <v>0</v>
      </c>
      <c r="P275" s="177">
        <v>0</v>
      </c>
      <c r="Q275" s="177">
        <v>0</v>
      </c>
      <c r="R275" s="177">
        <v>0</v>
      </c>
      <c r="S275" s="177">
        <v>0</v>
      </c>
      <c r="T275" s="177">
        <v>0</v>
      </c>
      <c r="U275" s="177">
        <v>0</v>
      </c>
      <c r="V275" s="177">
        <v>0</v>
      </c>
      <c r="W275" s="177">
        <v>0</v>
      </c>
      <c r="X275" s="177">
        <v>0</v>
      </c>
    </row>
    <row r="276" spans="1:24">
      <c r="A276" s="174" t="s">
        <v>107</v>
      </c>
      <c r="B276" s="174" t="s">
        <v>38</v>
      </c>
      <c r="C276" s="174" t="s">
        <v>39</v>
      </c>
      <c r="D276" s="174" t="s">
        <v>40</v>
      </c>
      <c r="E276" s="174" t="s">
        <v>37</v>
      </c>
      <c r="F276" s="177">
        <v>0</v>
      </c>
      <c r="G276" s="177">
        <v>0</v>
      </c>
      <c r="H276" s="177">
        <v>0</v>
      </c>
      <c r="I276" s="177">
        <v>0</v>
      </c>
      <c r="J276" s="177">
        <v>0</v>
      </c>
      <c r="K276" s="177">
        <v>0</v>
      </c>
      <c r="L276" s="177">
        <v>0</v>
      </c>
      <c r="M276" s="177">
        <v>0</v>
      </c>
      <c r="N276" s="177">
        <v>0</v>
      </c>
      <c r="O276" s="177">
        <v>0</v>
      </c>
      <c r="P276" s="177">
        <v>0</v>
      </c>
      <c r="Q276" s="177">
        <v>0</v>
      </c>
      <c r="R276" s="177">
        <v>0</v>
      </c>
      <c r="S276" s="177">
        <v>0</v>
      </c>
      <c r="T276" s="177">
        <v>0</v>
      </c>
      <c r="U276" s="177">
        <v>0</v>
      </c>
      <c r="V276" s="177">
        <v>0</v>
      </c>
      <c r="W276" s="177">
        <v>0</v>
      </c>
      <c r="X276" s="177">
        <v>0</v>
      </c>
    </row>
    <row r="277" spans="1:24">
      <c r="A277" s="174" t="s">
        <v>107</v>
      </c>
      <c r="B277" s="174" t="s">
        <v>41</v>
      </c>
      <c r="C277" s="174" t="s">
        <v>42</v>
      </c>
      <c r="D277" s="174" t="s">
        <v>40</v>
      </c>
      <c r="E277" s="174" t="s">
        <v>37</v>
      </c>
      <c r="F277" s="177">
        <v>0</v>
      </c>
      <c r="G277" s="177">
        <v>0</v>
      </c>
      <c r="H277" s="177">
        <v>0</v>
      </c>
      <c r="I277" s="177">
        <v>0</v>
      </c>
      <c r="J277" s="177">
        <v>0</v>
      </c>
      <c r="K277" s="177">
        <v>0</v>
      </c>
      <c r="L277" s="177">
        <v>0</v>
      </c>
      <c r="M277" s="177">
        <v>0</v>
      </c>
      <c r="N277" s="177">
        <v>0</v>
      </c>
      <c r="O277" s="177">
        <v>0</v>
      </c>
      <c r="P277" s="177">
        <v>0</v>
      </c>
      <c r="Q277" s="177">
        <v>0</v>
      </c>
      <c r="R277" s="177">
        <v>0</v>
      </c>
      <c r="S277" s="177">
        <v>0</v>
      </c>
      <c r="T277" s="177">
        <v>0</v>
      </c>
      <c r="U277" s="177">
        <v>0</v>
      </c>
      <c r="V277" s="177">
        <v>0</v>
      </c>
      <c r="W277" s="177">
        <v>0</v>
      </c>
      <c r="X277" s="177">
        <v>0</v>
      </c>
    </row>
    <row r="278" spans="1:24">
      <c r="A278" s="174" t="s">
        <v>107</v>
      </c>
      <c r="B278" s="174" t="s">
        <v>43</v>
      </c>
      <c r="C278" s="174" t="s">
        <v>44</v>
      </c>
      <c r="D278" s="174" t="s">
        <v>36</v>
      </c>
      <c r="E278" s="174" t="s">
        <v>37</v>
      </c>
      <c r="F278" s="177">
        <v>0</v>
      </c>
      <c r="G278" s="177">
        <v>0</v>
      </c>
      <c r="H278" s="177">
        <v>0</v>
      </c>
      <c r="I278" s="177">
        <v>0</v>
      </c>
      <c r="J278" s="177">
        <v>0</v>
      </c>
      <c r="K278" s="177">
        <v>0</v>
      </c>
      <c r="L278" s="177">
        <v>0</v>
      </c>
      <c r="M278" s="177">
        <v>0</v>
      </c>
      <c r="N278" s="177">
        <v>0</v>
      </c>
      <c r="O278" s="177">
        <v>0</v>
      </c>
      <c r="P278" s="177">
        <v>0</v>
      </c>
      <c r="Q278" s="177">
        <v>0</v>
      </c>
      <c r="R278" s="177">
        <v>0</v>
      </c>
      <c r="S278" s="177">
        <v>0</v>
      </c>
      <c r="T278" s="177">
        <v>0</v>
      </c>
      <c r="U278" s="177">
        <v>0</v>
      </c>
      <c r="V278" s="177">
        <v>0</v>
      </c>
      <c r="W278" s="177">
        <v>0</v>
      </c>
      <c r="X278" s="177">
        <v>0</v>
      </c>
    </row>
    <row r="279" spans="1:24">
      <c r="A279" s="174" t="s">
        <v>107</v>
      </c>
      <c r="B279" s="174" t="s">
        <v>45</v>
      </c>
      <c r="C279" s="174" t="s">
        <v>46</v>
      </c>
      <c r="D279" s="174" t="s">
        <v>40</v>
      </c>
      <c r="E279" s="174" t="s">
        <v>37</v>
      </c>
      <c r="F279" s="177">
        <v>0</v>
      </c>
      <c r="G279" s="177">
        <v>0</v>
      </c>
      <c r="H279" s="177">
        <v>0</v>
      </c>
      <c r="I279" s="177">
        <v>0</v>
      </c>
      <c r="J279" s="177">
        <v>0</v>
      </c>
      <c r="K279" s="177">
        <v>0</v>
      </c>
      <c r="L279" s="177">
        <v>0</v>
      </c>
      <c r="M279" s="177">
        <v>0</v>
      </c>
      <c r="N279" s="177">
        <v>0</v>
      </c>
      <c r="O279" s="177">
        <v>0</v>
      </c>
      <c r="P279" s="177">
        <v>0</v>
      </c>
      <c r="Q279" s="177">
        <v>0</v>
      </c>
      <c r="R279" s="177">
        <v>0</v>
      </c>
      <c r="S279" s="177">
        <v>0</v>
      </c>
      <c r="T279" s="177">
        <v>0</v>
      </c>
      <c r="U279" s="177">
        <v>0</v>
      </c>
      <c r="V279" s="177">
        <v>0</v>
      </c>
      <c r="W279" s="177">
        <v>0</v>
      </c>
      <c r="X279" s="177">
        <v>0</v>
      </c>
    </row>
    <row r="280" spans="1:24">
      <c r="A280" s="174" t="s">
        <v>107</v>
      </c>
      <c r="B280" s="174" t="s">
        <v>47</v>
      </c>
      <c r="C280" s="174" t="s">
        <v>48</v>
      </c>
      <c r="D280" s="174" t="s">
        <v>49</v>
      </c>
      <c r="E280" s="174" t="s">
        <v>37</v>
      </c>
      <c r="F280" s="178">
        <v>0</v>
      </c>
      <c r="G280" s="178">
        <v>0</v>
      </c>
      <c r="H280" s="178">
        <v>0</v>
      </c>
      <c r="I280" s="178">
        <v>0</v>
      </c>
      <c r="J280" s="178">
        <v>0</v>
      </c>
      <c r="K280" s="178">
        <v>0</v>
      </c>
      <c r="L280" s="178">
        <v>0</v>
      </c>
      <c r="M280" s="178">
        <v>0</v>
      </c>
      <c r="N280" s="178">
        <v>0</v>
      </c>
      <c r="O280" s="178">
        <v>0</v>
      </c>
      <c r="P280" s="178">
        <v>0</v>
      </c>
      <c r="Q280" s="178">
        <v>0</v>
      </c>
      <c r="R280" s="178">
        <v>0</v>
      </c>
      <c r="S280" s="178">
        <v>0</v>
      </c>
      <c r="T280" s="178">
        <v>0</v>
      </c>
      <c r="U280" s="178">
        <v>0</v>
      </c>
      <c r="V280" s="178">
        <v>0</v>
      </c>
      <c r="W280" s="178">
        <v>0</v>
      </c>
      <c r="X280" s="178">
        <v>0</v>
      </c>
    </row>
    <row r="281" spans="1:24">
      <c r="A281" s="174" t="s">
        <v>107</v>
      </c>
      <c r="B281" s="174" t="s">
        <v>50</v>
      </c>
      <c r="C281" s="174" t="s">
        <v>51</v>
      </c>
      <c r="D281" s="174" t="s">
        <v>49</v>
      </c>
      <c r="E281" s="174" t="s">
        <v>37</v>
      </c>
      <c r="F281" s="178">
        <v>0</v>
      </c>
      <c r="G281" s="178">
        <v>0</v>
      </c>
      <c r="H281" s="178">
        <v>0</v>
      </c>
      <c r="I281" s="178">
        <v>0</v>
      </c>
      <c r="J281" s="178">
        <v>0</v>
      </c>
      <c r="K281" s="178">
        <v>0</v>
      </c>
      <c r="L281" s="178">
        <v>0</v>
      </c>
      <c r="M281" s="178">
        <v>0</v>
      </c>
      <c r="N281" s="178">
        <v>0</v>
      </c>
      <c r="O281" s="178">
        <v>0</v>
      </c>
      <c r="P281" s="178">
        <v>0</v>
      </c>
      <c r="Q281" s="178">
        <v>0</v>
      </c>
      <c r="R281" s="178">
        <v>0</v>
      </c>
      <c r="S281" s="178">
        <v>0</v>
      </c>
      <c r="T281" s="178">
        <v>0</v>
      </c>
      <c r="U281" s="178">
        <v>0</v>
      </c>
      <c r="V281" s="178">
        <v>0</v>
      </c>
      <c r="W281" s="178">
        <v>0</v>
      </c>
      <c r="X281" s="178">
        <v>0</v>
      </c>
    </row>
    <row r="282" spans="1:24">
      <c r="A282" s="174" t="s">
        <v>107</v>
      </c>
      <c r="B282" s="174" t="s">
        <v>52</v>
      </c>
      <c r="C282" s="174" t="s">
        <v>53</v>
      </c>
      <c r="D282" s="174" t="s">
        <v>36</v>
      </c>
      <c r="E282" s="174" t="s">
        <v>37</v>
      </c>
      <c r="F282" s="177">
        <v>0</v>
      </c>
      <c r="G282" s="177">
        <v>0</v>
      </c>
      <c r="H282" s="177">
        <v>0</v>
      </c>
      <c r="I282" s="177">
        <v>0</v>
      </c>
      <c r="J282" s="177">
        <v>0</v>
      </c>
      <c r="K282" s="177">
        <v>0</v>
      </c>
      <c r="L282" s="177">
        <v>0</v>
      </c>
      <c r="M282" s="177">
        <v>0</v>
      </c>
      <c r="N282" s="177">
        <v>0</v>
      </c>
      <c r="O282" s="177">
        <v>0</v>
      </c>
      <c r="P282" s="177">
        <v>0</v>
      </c>
      <c r="Q282" s="177">
        <v>0</v>
      </c>
      <c r="R282" s="177">
        <v>0</v>
      </c>
      <c r="S282" s="177">
        <v>0</v>
      </c>
      <c r="T282" s="177">
        <v>0</v>
      </c>
      <c r="U282" s="177">
        <v>0</v>
      </c>
      <c r="V282" s="177">
        <v>0</v>
      </c>
      <c r="W282" s="177">
        <v>0</v>
      </c>
      <c r="X282" s="177">
        <v>0</v>
      </c>
    </row>
    <row r="283" spans="1:24">
      <c r="A283" s="174" t="s">
        <v>107</v>
      </c>
      <c r="B283" s="174" t="s">
        <v>54</v>
      </c>
      <c r="C283" s="174" t="s">
        <v>55</v>
      </c>
      <c r="D283" s="174" t="s">
        <v>36</v>
      </c>
      <c r="E283" s="174" t="s">
        <v>37</v>
      </c>
      <c r="F283" s="177">
        <v>0</v>
      </c>
      <c r="G283" s="177">
        <v>0</v>
      </c>
      <c r="H283" s="177">
        <v>0</v>
      </c>
      <c r="I283" s="177">
        <v>0</v>
      </c>
      <c r="J283" s="177">
        <v>0</v>
      </c>
      <c r="K283" s="177">
        <v>0</v>
      </c>
      <c r="L283" s="177">
        <v>0</v>
      </c>
      <c r="M283" s="177">
        <v>0</v>
      </c>
      <c r="N283" s="177">
        <v>0</v>
      </c>
      <c r="O283" s="177">
        <v>0</v>
      </c>
      <c r="P283" s="177">
        <v>0</v>
      </c>
      <c r="Q283" s="177">
        <v>0</v>
      </c>
      <c r="R283" s="177">
        <v>0</v>
      </c>
      <c r="S283" s="177">
        <v>0</v>
      </c>
      <c r="T283" s="177">
        <v>0</v>
      </c>
      <c r="U283" s="177">
        <v>0</v>
      </c>
      <c r="V283" s="177">
        <v>0</v>
      </c>
      <c r="W283" s="177">
        <v>0</v>
      </c>
      <c r="X283" s="177">
        <v>0</v>
      </c>
    </row>
    <row r="284" spans="1:24">
      <c r="A284" s="174" t="s">
        <v>107</v>
      </c>
      <c r="B284" s="174" t="s">
        <v>56</v>
      </c>
      <c r="C284" s="174" t="s">
        <v>57</v>
      </c>
      <c r="D284" s="174" t="s">
        <v>36</v>
      </c>
      <c r="E284" s="174" t="s">
        <v>37</v>
      </c>
      <c r="F284" s="177">
        <v>0</v>
      </c>
      <c r="G284" s="177">
        <v>0</v>
      </c>
      <c r="H284" s="177">
        <v>0</v>
      </c>
      <c r="I284" s="177">
        <v>0</v>
      </c>
      <c r="J284" s="177">
        <v>0</v>
      </c>
      <c r="K284" s="177">
        <v>0</v>
      </c>
      <c r="L284" s="177">
        <v>0</v>
      </c>
      <c r="M284" s="177">
        <v>0</v>
      </c>
      <c r="N284" s="177">
        <v>0</v>
      </c>
      <c r="O284" s="177">
        <v>0</v>
      </c>
      <c r="P284" s="177">
        <v>0</v>
      </c>
      <c r="Q284" s="177">
        <v>0</v>
      </c>
      <c r="R284" s="177">
        <v>0</v>
      </c>
      <c r="S284" s="177">
        <v>0</v>
      </c>
      <c r="T284" s="177">
        <v>0</v>
      </c>
      <c r="U284" s="177">
        <v>0</v>
      </c>
      <c r="V284" s="177">
        <v>0</v>
      </c>
      <c r="W284" s="177">
        <v>0</v>
      </c>
      <c r="X284" s="177">
        <v>0</v>
      </c>
    </row>
    <row r="285" spans="1:24">
      <c r="A285" s="174" t="s">
        <v>107</v>
      </c>
      <c r="B285" s="174" t="s">
        <v>58</v>
      </c>
      <c r="C285" s="174" t="s">
        <v>59</v>
      </c>
      <c r="D285" s="174" t="s">
        <v>60</v>
      </c>
      <c r="E285" s="174" t="s">
        <v>37</v>
      </c>
      <c r="F285" s="177">
        <v>0</v>
      </c>
      <c r="G285" s="177">
        <v>0</v>
      </c>
      <c r="H285" s="177">
        <v>0</v>
      </c>
      <c r="I285" s="177">
        <v>0</v>
      </c>
      <c r="J285" s="177">
        <v>0</v>
      </c>
      <c r="K285" s="177">
        <v>0</v>
      </c>
      <c r="L285" s="177">
        <v>0</v>
      </c>
      <c r="M285" s="177">
        <v>0</v>
      </c>
      <c r="N285" s="177">
        <v>0</v>
      </c>
      <c r="O285" s="177">
        <v>0</v>
      </c>
      <c r="P285" s="177">
        <v>0</v>
      </c>
      <c r="Q285" s="177">
        <v>0</v>
      </c>
      <c r="R285" s="177">
        <v>0</v>
      </c>
      <c r="S285" s="177">
        <v>0</v>
      </c>
      <c r="T285" s="177">
        <v>0</v>
      </c>
      <c r="U285" s="177">
        <v>0</v>
      </c>
      <c r="V285" s="177">
        <v>0</v>
      </c>
      <c r="W285" s="177">
        <v>0</v>
      </c>
      <c r="X285" s="177">
        <v>0</v>
      </c>
    </row>
    <row r="286" spans="1:24">
      <c r="A286" s="174" t="s">
        <v>107</v>
      </c>
      <c r="B286" s="174" t="s">
        <v>61</v>
      </c>
      <c r="C286" s="174" t="s">
        <v>62</v>
      </c>
      <c r="D286" s="174" t="s">
        <v>63</v>
      </c>
      <c r="E286" s="174" t="s">
        <v>37</v>
      </c>
      <c r="F286" s="177">
        <v>0</v>
      </c>
      <c r="G286" s="177">
        <v>0</v>
      </c>
      <c r="H286" s="177">
        <v>0</v>
      </c>
      <c r="I286" s="177">
        <v>0</v>
      </c>
      <c r="J286" s="177">
        <v>0</v>
      </c>
      <c r="K286" s="177">
        <v>0</v>
      </c>
      <c r="L286" s="177">
        <v>0</v>
      </c>
      <c r="M286" s="177">
        <v>112.81953609458191</v>
      </c>
      <c r="N286" s="177">
        <v>121.64159288628839</v>
      </c>
      <c r="O286" s="177">
        <v>138.24271137248911</v>
      </c>
      <c r="P286" s="177">
        <v>74.463504125534101</v>
      </c>
      <c r="Q286" s="177">
        <v>65.943999999999988</v>
      </c>
      <c r="R286" s="177">
        <v>56.706194316720676</v>
      </c>
      <c r="S286" s="177">
        <v>14.395202813364032</v>
      </c>
      <c r="T286" s="177">
        <v>140.69199512457394</v>
      </c>
      <c r="U286" s="177">
        <v>102.08845864189428</v>
      </c>
      <c r="V286" s="177">
        <v>108.79971179472518</v>
      </c>
      <c r="W286" s="177">
        <v>84.275193054521537</v>
      </c>
      <c r="X286" s="177">
        <v>57.602046572946293</v>
      </c>
    </row>
    <row r="287" spans="1:24">
      <c r="A287" s="174" t="s">
        <v>107</v>
      </c>
      <c r="B287" s="174" t="s">
        <v>64</v>
      </c>
      <c r="C287" s="174" t="s">
        <v>65</v>
      </c>
      <c r="D287" s="174" t="s">
        <v>63</v>
      </c>
      <c r="E287" s="174" t="s">
        <v>37</v>
      </c>
      <c r="F287" s="177">
        <v>0</v>
      </c>
      <c r="G287" s="177">
        <v>0</v>
      </c>
      <c r="H287" s="177">
        <v>0</v>
      </c>
      <c r="I287" s="177">
        <v>0</v>
      </c>
      <c r="J287" s="177">
        <v>0</v>
      </c>
      <c r="K287" s="177">
        <v>0</v>
      </c>
      <c r="L287" s="177">
        <v>0</v>
      </c>
      <c r="M287" s="177">
        <v>0</v>
      </c>
      <c r="N287" s="177">
        <v>0</v>
      </c>
      <c r="O287" s="177">
        <v>0</v>
      </c>
      <c r="P287" s="177">
        <v>0</v>
      </c>
      <c r="Q287" s="177">
        <v>0</v>
      </c>
      <c r="R287" s="177">
        <v>0</v>
      </c>
      <c r="S287" s="177">
        <v>0</v>
      </c>
      <c r="T287" s="177">
        <v>0</v>
      </c>
      <c r="U287" s="177">
        <v>0</v>
      </c>
      <c r="V287" s="177">
        <v>0</v>
      </c>
      <c r="W287" s="177">
        <v>0</v>
      </c>
      <c r="X287" s="177">
        <v>0</v>
      </c>
    </row>
    <row r="288" spans="1:24">
      <c r="A288" s="174" t="s">
        <v>107</v>
      </c>
      <c r="B288" s="174" t="s">
        <v>66</v>
      </c>
      <c r="C288" s="174" t="s">
        <v>67</v>
      </c>
      <c r="D288" s="174" t="s">
        <v>63</v>
      </c>
      <c r="E288" s="174" t="s">
        <v>37</v>
      </c>
      <c r="F288" s="177">
        <v>0</v>
      </c>
      <c r="G288" s="177">
        <v>0</v>
      </c>
      <c r="H288" s="177">
        <v>0</v>
      </c>
      <c r="I288" s="177">
        <v>0</v>
      </c>
      <c r="J288" s="177">
        <v>0</v>
      </c>
      <c r="K288" s="177">
        <v>0</v>
      </c>
      <c r="L288" s="177">
        <v>0</v>
      </c>
      <c r="M288" s="177">
        <v>175.74835934669585</v>
      </c>
      <c r="N288" s="177">
        <v>207.34204635191315</v>
      </c>
      <c r="O288" s="177">
        <v>234.16164553578244</v>
      </c>
      <c r="P288" s="177">
        <v>223.95831331958155</v>
      </c>
      <c r="Q288" s="177">
        <v>230.25199999999995</v>
      </c>
      <c r="R288" s="177">
        <v>283.25227541067761</v>
      </c>
      <c r="S288" s="177">
        <v>225.28531034028498</v>
      </c>
      <c r="T288" s="177">
        <v>276.3589427250501</v>
      </c>
      <c r="U288" s="177">
        <v>299.73941153498259</v>
      </c>
      <c r="V288" s="177">
        <v>309.7669389256954</v>
      </c>
      <c r="W288" s="177">
        <v>313.97164867690435</v>
      </c>
      <c r="X288" s="177">
        <v>330.06375320988963</v>
      </c>
    </row>
    <row r="289" spans="1:24">
      <c r="A289" s="174" t="s">
        <v>107</v>
      </c>
      <c r="B289" s="174" t="s">
        <v>68</v>
      </c>
      <c r="C289" s="174" t="s">
        <v>69</v>
      </c>
      <c r="D289" s="174" t="s">
        <v>63</v>
      </c>
      <c r="E289" s="174" t="s">
        <v>37</v>
      </c>
      <c r="F289" s="177">
        <v>0</v>
      </c>
      <c r="G289" s="177">
        <v>0</v>
      </c>
      <c r="H289" s="177">
        <v>0</v>
      </c>
      <c r="I289" s="177">
        <v>0</v>
      </c>
      <c r="J289" s="177">
        <v>0</v>
      </c>
      <c r="K289" s="177">
        <v>0</v>
      </c>
      <c r="L289" s="177">
        <v>0</v>
      </c>
      <c r="M289" s="177">
        <v>227.27025093955527</v>
      </c>
      <c r="N289" s="177">
        <v>226.40159250134735</v>
      </c>
      <c r="O289" s="177">
        <v>186.90304513862367</v>
      </c>
      <c r="P289" s="177">
        <v>243.71169478414612</v>
      </c>
      <c r="Q289" s="177">
        <v>221.30399999999995</v>
      </c>
      <c r="R289" s="177">
        <v>279.53484649436763</v>
      </c>
      <c r="S289" s="177">
        <v>217.70074219193916</v>
      </c>
      <c r="T289" s="177">
        <v>303.57654384174663</v>
      </c>
      <c r="U289" s="177">
        <v>293.62880526404643</v>
      </c>
      <c r="V289" s="177">
        <v>283.80721041736626</v>
      </c>
      <c r="W289" s="177">
        <v>292.65268382883795</v>
      </c>
      <c r="X289" s="177">
        <v>288.43877558548957</v>
      </c>
    </row>
    <row r="290" spans="1:24">
      <c r="A290" s="174" t="s">
        <v>107</v>
      </c>
      <c r="B290" s="174" t="s">
        <v>70</v>
      </c>
      <c r="C290" s="174" t="s">
        <v>71</v>
      </c>
      <c r="D290" s="174" t="s">
        <v>63</v>
      </c>
      <c r="E290" s="174" t="s">
        <v>37</v>
      </c>
      <c r="F290" s="177">
        <v>0</v>
      </c>
      <c r="G290" s="177">
        <v>0</v>
      </c>
      <c r="H290" s="177">
        <v>0</v>
      </c>
      <c r="I290" s="177">
        <v>0</v>
      </c>
      <c r="J290" s="177">
        <v>0</v>
      </c>
      <c r="K290" s="177">
        <v>0</v>
      </c>
      <c r="L290" s="177">
        <v>0</v>
      </c>
      <c r="M290" s="177">
        <v>403.01861028625115</v>
      </c>
      <c r="N290" s="177">
        <v>433.74363885326051</v>
      </c>
      <c r="O290" s="177">
        <v>421.06469067440611</v>
      </c>
      <c r="P290" s="177">
        <v>467.6700081037277</v>
      </c>
      <c r="Q290" s="177">
        <v>451.55599999999993</v>
      </c>
      <c r="R290" s="177">
        <v>562.7871219050453</v>
      </c>
      <c r="S290" s="177">
        <v>442.98605253222411</v>
      </c>
      <c r="T290" s="177">
        <v>579.93548656679673</v>
      </c>
      <c r="U290" s="177">
        <v>593.36821679902903</v>
      </c>
      <c r="V290" s="177">
        <v>593.57414934306166</v>
      </c>
      <c r="W290" s="177">
        <v>606.62433250574236</v>
      </c>
      <c r="X290" s="177">
        <v>618.50252879537925</v>
      </c>
    </row>
    <row r="291" spans="1:24">
      <c r="A291" s="174" t="s">
        <v>107</v>
      </c>
      <c r="B291" s="174" t="s">
        <v>72</v>
      </c>
      <c r="C291" s="174" t="s">
        <v>73</v>
      </c>
      <c r="D291" s="174" t="s">
        <v>74</v>
      </c>
      <c r="E291" s="174" t="s">
        <v>37</v>
      </c>
      <c r="F291" s="177">
        <v>0</v>
      </c>
      <c r="G291" s="177">
        <v>0</v>
      </c>
      <c r="H291" s="177">
        <v>0</v>
      </c>
      <c r="I291" s="177">
        <v>0</v>
      </c>
      <c r="J291" s="177">
        <v>0</v>
      </c>
      <c r="K291" s="177">
        <v>0</v>
      </c>
      <c r="L291" s="177">
        <v>0</v>
      </c>
      <c r="M291" s="177">
        <v>0</v>
      </c>
      <c r="N291" s="177">
        <v>0</v>
      </c>
      <c r="O291" s="177">
        <v>0</v>
      </c>
      <c r="P291" s="177">
        <v>0</v>
      </c>
      <c r="Q291" s="177">
        <v>0</v>
      </c>
      <c r="R291" s="177">
        <v>0</v>
      </c>
      <c r="S291" s="177">
        <v>0</v>
      </c>
      <c r="T291" s="177">
        <v>0</v>
      </c>
      <c r="U291" s="177">
        <v>0</v>
      </c>
      <c r="V291" s="177">
        <v>0</v>
      </c>
      <c r="W291" s="177">
        <v>0</v>
      </c>
      <c r="X291" s="177">
        <v>0</v>
      </c>
    </row>
    <row r="292" spans="1:24">
      <c r="A292" s="174" t="s">
        <v>107</v>
      </c>
      <c r="B292" s="174" t="s">
        <v>75</v>
      </c>
      <c r="C292" s="174" t="s">
        <v>76</v>
      </c>
      <c r="D292" s="174" t="s">
        <v>77</v>
      </c>
      <c r="E292" s="174" t="s">
        <v>37</v>
      </c>
      <c r="F292" s="177">
        <v>0</v>
      </c>
      <c r="G292" s="177">
        <v>0</v>
      </c>
      <c r="H292" s="177">
        <v>0</v>
      </c>
      <c r="I292" s="177">
        <v>0</v>
      </c>
      <c r="J292" s="177">
        <v>0</v>
      </c>
      <c r="K292" s="177">
        <v>0</v>
      </c>
      <c r="L292" s="177">
        <v>0</v>
      </c>
      <c r="M292" s="177">
        <v>0</v>
      </c>
      <c r="N292" s="177">
        <v>0</v>
      </c>
      <c r="O292" s="177">
        <v>0</v>
      </c>
      <c r="P292" s="177">
        <v>0</v>
      </c>
      <c r="Q292" s="177">
        <v>0</v>
      </c>
      <c r="R292" s="177">
        <v>0</v>
      </c>
      <c r="S292" s="177">
        <v>0</v>
      </c>
      <c r="T292" s="177">
        <v>0</v>
      </c>
      <c r="U292" s="177">
        <v>0</v>
      </c>
      <c r="V292" s="177">
        <v>0</v>
      </c>
      <c r="W292" s="177">
        <v>0</v>
      </c>
      <c r="X292" s="177">
        <v>0</v>
      </c>
    </row>
    <row r="293" spans="1:24">
      <c r="A293" s="174" t="s">
        <v>107</v>
      </c>
      <c r="B293" s="174" t="s">
        <v>78</v>
      </c>
      <c r="C293" s="174" t="s">
        <v>79</v>
      </c>
      <c r="D293" s="174" t="s">
        <v>36</v>
      </c>
      <c r="E293" s="174" t="s">
        <v>37</v>
      </c>
      <c r="F293" s="177">
        <v>0</v>
      </c>
      <c r="G293" s="177">
        <v>0</v>
      </c>
      <c r="H293" s="177">
        <v>0</v>
      </c>
      <c r="I293" s="177">
        <v>0</v>
      </c>
      <c r="J293" s="177">
        <v>0</v>
      </c>
      <c r="K293" s="177">
        <v>0</v>
      </c>
      <c r="L293" s="177">
        <v>0</v>
      </c>
      <c r="M293" s="177">
        <v>0</v>
      </c>
      <c r="N293" s="177">
        <v>0</v>
      </c>
      <c r="O293" s="177">
        <v>0</v>
      </c>
      <c r="P293" s="177">
        <v>0</v>
      </c>
      <c r="Q293" s="177">
        <v>0</v>
      </c>
      <c r="R293" s="177">
        <v>0</v>
      </c>
      <c r="S293" s="177">
        <v>0</v>
      </c>
      <c r="T293" s="177">
        <v>0</v>
      </c>
      <c r="U293" s="177">
        <v>0</v>
      </c>
      <c r="V293" s="177">
        <v>0</v>
      </c>
      <c r="W293" s="177">
        <v>0</v>
      </c>
      <c r="X293" s="177">
        <v>0</v>
      </c>
    </row>
    <row r="294" spans="1:24">
      <c r="A294" s="174" t="s">
        <v>107</v>
      </c>
      <c r="B294" s="174" t="s">
        <v>80</v>
      </c>
      <c r="C294" s="174" t="s">
        <v>81</v>
      </c>
      <c r="D294" s="174" t="s">
        <v>36</v>
      </c>
      <c r="E294" s="174" t="s">
        <v>37</v>
      </c>
      <c r="F294" s="177">
        <v>0</v>
      </c>
      <c r="G294" s="177">
        <v>0</v>
      </c>
      <c r="H294" s="177">
        <v>0</v>
      </c>
      <c r="I294" s="177">
        <v>0</v>
      </c>
      <c r="J294" s="177">
        <v>0</v>
      </c>
      <c r="K294" s="177">
        <v>0</v>
      </c>
      <c r="L294" s="177">
        <v>0</v>
      </c>
      <c r="M294" s="177">
        <v>0</v>
      </c>
      <c r="N294" s="177">
        <v>0</v>
      </c>
      <c r="O294" s="177">
        <v>0</v>
      </c>
      <c r="P294" s="177">
        <v>0</v>
      </c>
      <c r="Q294" s="177">
        <v>0</v>
      </c>
      <c r="R294" s="177">
        <v>0</v>
      </c>
      <c r="S294" s="177">
        <v>0</v>
      </c>
      <c r="T294" s="177">
        <v>0</v>
      </c>
      <c r="U294" s="177">
        <v>0</v>
      </c>
      <c r="V294" s="177">
        <v>0</v>
      </c>
      <c r="W294" s="177">
        <v>0</v>
      </c>
      <c r="X294" s="177">
        <v>0</v>
      </c>
    </row>
    <row r="295" spans="1:24">
      <c r="A295" s="174" t="s">
        <v>107</v>
      </c>
      <c r="B295" s="174" t="s">
        <v>82</v>
      </c>
      <c r="C295" s="174" t="s">
        <v>83</v>
      </c>
      <c r="D295" s="174" t="s">
        <v>36</v>
      </c>
      <c r="E295" s="174" t="s">
        <v>37</v>
      </c>
      <c r="F295" s="177">
        <v>0</v>
      </c>
      <c r="G295" s="177">
        <v>0</v>
      </c>
      <c r="H295" s="177">
        <v>0</v>
      </c>
      <c r="I295" s="177">
        <v>0</v>
      </c>
      <c r="J295" s="177">
        <v>0</v>
      </c>
      <c r="K295" s="177">
        <v>0</v>
      </c>
      <c r="L295" s="177">
        <v>0</v>
      </c>
      <c r="M295" s="177">
        <v>0</v>
      </c>
      <c r="N295" s="177">
        <v>0</v>
      </c>
      <c r="O295" s="177">
        <v>0</v>
      </c>
      <c r="P295" s="177">
        <v>0</v>
      </c>
      <c r="Q295" s="177">
        <v>0</v>
      </c>
      <c r="R295" s="177">
        <v>0</v>
      </c>
      <c r="S295" s="177">
        <v>0</v>
      </c>
      <c r="T295" s="177">
        <v>0</v>
      </c>
      <c r="U295" s="177">
        <v>0</v>
      </c>
      <c r="V295" s="177">
        <v>0</v>
      </c>
      <c r="W295" s="177">
        <v>0</v>
      </c>
      <c r="X295" s="177">
        <v>0</v>
      </c>
    </row>
    <row r="296" spans="1:24">
      <c r="A296" s="174" t="s">
        <v>107</v>
      </c>
      <c r="B296" s="174" t="s">
        <v>84</v>
      </c>
      <c r="C296" s="174" t="s">
        <v>85</v>
      </c>
      <c r="D296" s="174" t="s">
        <v>86</v>
      </c>
      <c r="E296" s="174" t="s">
        <v>37</v>
      </c>
      <c r="F296" s="177">
        <v>0</v>
      </c>
      <c r="G296" s="177">
        <v>0</v>
      </c>
      <c r="H296" s="177">
        <v>0</v>
      </c>
      <c r="I296" s="177">
        <v>0</v>
      </c>
      <c r="J296" s="177">
        <v>0</v>
      </c>
      <c r="K296" s="177">
        <v>0</v>
      </c>
      <c r="L296" s="177">
        <v>0</v>
      </c>
      <c r="M296" s="177">
        <v>0</v>
      </c>
      <c r="N296" s="177">
        <v>0</v>
      </c>
      <c r="O296" s="177">
        <v>0</v>
      </c>
      <c r="P296" s="177">
        <v>0</v>
      </c>
      <c r="Q296" s="177">
        <v>0</v>
      </c>
      <c r="R296" s="177">
        <v>0</v>
      </c>
      <c r="S296" s="177">
        <v>0</v>
      </c>
      <c r="T296" s="177">
        <v>0</v>
      </c>
      <c r="U296" s="177">
        <v>0</v>
      </c>
      <c r="V296" s="177">
        <v>0</v>
      </c>
      <c r="W296" s="177">
        <v>0</v>
      </c>
      <c r="X296" s="177">
        <v>0</v>
      </c>
    </row>
    <row r="297" spans="1:24">
      <c r="A297" s="174" t="s">
        <v>107</v>
      </c>
      <c r="B297" s="174" t="s">
        <v>87</v>
      </c>
      <c r="C297" s="174" t="s">
        <v>88</v>
      </c>
      <c r="D297" s="174" t="s">
        <v>36</v>
      </c>
      <c r="E297" s="174" t="s">
        <v>37</v>
      </c>
      <c r="F297" s="177">
        <v>0</v>
      </c>
      <c r="G297" s="177">
        <v>0</v>
      </c>
      <c r="H297" s="177">
        <v>0</v>
      </c>
      <c r="I297" s="177">
        <v>0</v>
      </c>
      <c r="J297" s="177">
        <v>0</v>
      </c>
      <c r="K297" s="177">
        <v>0</v>
      </c>
      <c r="L297" s="177">
        <v>0</v>
      </c>
      <c r="M297" s="177">
        <v>0</v>
      </c>
      <c r="N297" s="177">
        <v>0</v>
      </c>
      <c r="O297" s="177">
        <v>0</v>
      </c>
      <c r="P297" s="177">
        <v>0</v>
      </c>
      <c r="Q297" s="177">
        <v>0</v>
      </c>
      <c r="R297" s="177">
        <v>0</v>
      </c>
      <c r="S297" s="177">
        <v>0</v>
      </c>
      <c r="T297" s="177">
        <v>0</v>
      </c>
      <c r="U297" s="177">
        <v>0</v>
      </c>
      <c r="V297" s="177">
        <v>0</v>
      </c>
      <c r="W297" s="177">
        <v>0</v>
      </c>
      <c r="X297" s="177">
        <v>0</v>
      </c>
    </row>
    <row r="298" spans="1:24">
      <c r="A298" s="174" t="s">
        <v>107</v>
      </c>
      <c r="B298" s="174" t="s">
        <v>89</v>
      </c>
      <c r="C298" s="174" t="s">
        <v>90</v>
      </c>
      <c r="D298" s="174" t="s">
        <v>91</v>
      </c>
      <c r="E298" s="174" t="s">
        <v>37</v>
      </c>
      <c r="F298" s="179" t="s">
        <v>194</v>
      </c>
      <c r="G298" s="179" t="s">
        <v>194</v>
      </c>
      <c r="H298" s="179" t="s">
        <v>194</v>
      </c>
      <c r="I298" s="179" t="s">
        <v>194</v>
      </c>
      <c r="J298" s="179" t="s">
        <v>194</v>
      </c>
      <c r="K298" s="179" t="s">
        <v>194</v>
      </c>
      <c r="L298" s="179" t="s">
        <v>194</v>
      </c>
      <c r="M298" s="179" t="s">
        <v>194</v>
      </c>
      <c r="N298" s="179" t="s">
        <v>194</v>
      </c>
      <c r="O298" s="179" t="s">
        <v>194</v>
      </c>
      <c r="P298" s="179" t="s">
        <v>194</v>
      </c>
      <c r="Q298" s="179" t="s">
        <v>194</v>
      </c>
      <c r="R298" s="179" t="s">
        <v>194</v>
      </c>
      <c r="S298" s="179" t="s">
        <v>194</v>
      </c>
      <c r="T298" s="179" t="s">
        <v>194</v>
      </c>
      <c r="U298" s="179" t="s">
        <v>194</v>
      </c>
      <c r="V298" s="179" t="s">
        <v>194</v>
      </c>
      <c r="W298" s="179" t="s">
        <v>194</v>
      </c>
      <c r="X298" s="179" t="s">
        <v>194</v>
      </c>
    </row>
    <row r="299" spans="1:24">
      <c r="A299" s="174" t="s">
        <v>107</v>
      </c>
      <c r="B299" s="174" t="s">
        <v>92</v>
      </c>
      <c r="C299" s="174" t="s">
        <v>93</v>
      </c>
      <c r="D299" s="174" t="s">
        <v>91</v>
      </c>
      <c r="E299" s="174" t="s">
        <v>37</v>
      </c>
      <c r="F299" s="179" t="s">
        <v>193</v>
      </c>
      <c r="G299" s="179" t="s">
        <v>193</v>
      </c>
      <c r="H299" s="179" t="s">
        <v>193</v>
      </c>
      <c r="I299" s="179" t="s">
        <v>193</v>
      </c>
      <c r="J299" s="179" t="s">
        <v>193</v>
      </c>
      <c r="K299" s="179" t="s">
        <v>193</v>
      </c>
      <c r="L299" s="179" t="s">
        <v>193</v>
      </c>
      <c r="M299" s="179" t="s">
        <v>193</v>
      </c>
      <c r="N299" s="179" t="s">
        <v>193</v>
      </c>
      <c r="O299" s="179" t="s">
        <v>193</v>
      </c>
      <c r="P299" s="179" t="s">
        <v>193</v>
      </c>
      <c r="Q299" s="179" t="s">
        <v>193</v>
      </c>
      <c r="R299" s="179" t="s">
        <v>193</v>
      </c>
      <c r="S299" s="179" t="s">
        <v>193</v>
      </c>
      <c r="T299" s="179" t="s">
        <v>193</v>
      </c>
      <c r="U299" s="179" t="s">
        <v>193</v>
      </c>
      <c r="V299" s="179" t="s">
        <v>193</v>
      </c>
      <c r="W299" s="179" t="s">
        <v>193</v>
      </c>
      <c r="X299" s="179" t="s">
        <v>193</v>
      </c>
    </row>
    <row r="300" spans="1:24">
      <c r="A300" s="174" t="s">
        <v>107</v>
      </c>
      <c r="B300" s="174" t="s">
        <v>94</v>
      </c>
      <c r="C300" s="174" t="s">
        <v>95</v>
      </c>
      <c r="D300" s="174" t="s">
        <v>91</v>
      </c>
      <c r="E300" s="174" t="s">
        <v>37</v>
      </c>
      <c r="F300" s="180">
        <v>0</v>
      </c>
      <c r="G300" s="180">
        <v>0</v>
      </c>
      <c r="H300" s="180">
        <v>0</v>
      </c>
      <c r="I300" s="180">
        <v>0</v>
      </c>
      <c r="J300" s="180">
        <v>0</v>
      </c>
      <c r="K300" s="180">
        <v>0</v>
      </c>
      <c r="L300" s="180">
        <v>0</v>
      </c>
      <c r="M300" s="180">
        <v>0</v>
      </c>
      <c r="N300" s="180">
        <v>0</v>
      </c>
      <c r="O300" s="180">
        <v>0</v>
      </c>
      <c r="P300" s="180">
        <v>0</v>
      </c>
      <c r="Q300" s="180">
        <v>0</v>
      </c>
      <c r="R300" s="180">
        <v>0</v>
      </c>
      <c r="S300" s="180">
        <v>0</v>
      </c>
      <c r="T300" s="180">
        <v>0</v>
      </c>
      <c r="U300" s="180">
        <v>0</v>
      </c>
      <c r="V300" s="180">
        <v>0</v>
      </c>
      <c r="W300" s="180">
        <v>0</v>
      </c>
      <c r="X300" s="180">
        <v>0</v>
      </c>
    </row>
    <row r="301" spans="1:24">
      <c r="A301" s="174" t="s">
        <v>107</v>
      </c>
      <c r="B301" s="174" t="s">
        <v>96</v>
      </c>
      <c r="C301" s="174" t="s">
        <v>97</v>
      </c>
      <c r="D301" s="174" t="s">
        <v>36</v>
      </c>
      <c r="E301" s="174" t="s">
        <v>37</v>
      </c>
      <c r="F301" s="180">
        <v>0</v>
      </c>
      <c r="G301" s="180">
        <v>0</v>
      </c>
      <c r="H301" s="180">
        <v>0</v>
      </c>
      <c r="I301" s="180">
        <v>0</v>
      </c>
      <c r="J301" s="180">
        <v>0</v>
      </c>
      <c r="K301" s="180">
        <v>0</v>
      </c>
      <c r="L301" s="180">
        <v>0</v>
      </c>
      <c r="M301" s="180">
        <v>0</v>
      </c>
      <c r="N301" s="180">
        <v>0</v>
      </c>
      <c r="O301" s="180">
        <v>0</v>
      </c>
      <c r="P301" s="180">
        <v>0</v>
      </c>
      <c r="Q301" s="180">
        <v>0</v>
      </c>
      <c r="R301" s="180">
        <v>0</v>
      </c>
      <c r="S301" s="180">
        <v>0</v>
      </c>
      <c r="T301" s="180">
        <v>0</v>
      </c>
      <c r="U301" s="180">
        <v>0</v>
      </c>
      <c r="V301" s="180">
        <v>0</v>
      </c>
      <c r="W301" s="180">
        <v>0</v>
      </c>
      <c r="X301" s="180">
        <v>0</v>
      </c>
    </row>
    <row r="302" spans="1:24">
      <c r="A302" s="174" t="s">
        <v>108</v>
      </c>
      <c r="B302" s="174" t="s">
        <v>34</v>
      </c>
      <c r="C302" s="174" t="s">
        <v>35</v>
      </c>
      <c r="D302" s="174" t="s">
        <v>36</v>
      </c>
      <c r="E302" s="174" t="s">
        <v>37</v>
      </c>
      <c r="F302" s="177">
        <v>0</v>
      </c>
      <c r="G302" s="177">
        <v>0</v>
      </c>
      <c r="H302" s="177">
        <v>0</v>
      </c>
      <c r="I302" s="177">
        <v>0</v>
      </c>
      <c r="J302" s="177">
        <v>0</v>
      </c>
      <c r="K302" s="177">
        <v>0</v>
      </c>
      <c r="L302" s="177">
        <v>0</v>
      </c>
      <c r="M302" s="177">
        <v>0</v>
      </c>
      <c r="N302" s="177">
        <v>0</v>
      </c>
      <c r="O302" s="177">
        <v>0</v>
      </c>
      <c r="P302" s="177">
        <v>0</v>
      </c>
      <c r="Q302" s="177">
        <v>0</v>
      </c>
      <c r="R302" s="177">
        <v>0</v>
      </c>
      <c r="S302" s="177">
        <v>0</v>
      </c>
      <c r="T302" s="177">
        <v>0</v>
      </c>
      <c r="U302" s="177">
        <v>0</v>
      </c>
      <c r="V302" s="177">
        <v>0</v>
      </c>
      <c r="W302" s="177">
        <v>0</v>
      </c>
      <c r="X302" s="177">
        <v>0</v>
      </c>
    </row>
    <row r="303" spans="1:24">
      <c r="A303" s="174" t="s">
        <v>108</v>
      </c>
      <c r="B303" s="174" t="s">
        <v>38</v>
      </c>
      <c r="C303" s="174" t="s">
        <v>39</v>
      </c>
      <c r="D303" s="174" t="s">
        <v>40</v>
      </c>
      <c r="E303" s="174" t="s">
        <v>37</v>
      </c>
      <c r="F303" s="177">
        <v>0</v>
      </c>
      <c r="G303" s="177">
        <v>0</v>
      </c>
      <c r="H303" s="177">
        <v>0</v>
      </c>
      <c r="I303" s="177">
        <v>0</v>
      </c>
      <c r="J303" s="177">
        <v>0</v>
      </c>
      <c r="K303" s="177">
        <v>0</v>
      </c>
      <c r="L303" s="177">
        <v>0</v>
      </c>
      <c r="M303" s="177">
        <v>0</v>
      </c>
      <c r="N303" s="177">
        <v>0</v>
      </c>
      <c r="O303" s="177">
        <v>0</v>
      </c>
      <c r="P303" s="177">
        <v>0</v>
      </c>
      <c r="Q303" s="177">
        <v>0</v>
      </c>
      <c r="R303" s="177">
        <v>0</v>
      </c>
      <c r="S303" s="177">
        <v>0</v>
      </c>
      <c r="T303" s="177">
        <v>0</v>
      </c>
      <c r="U303" s="177">
        <v>0</v>
      </c>
      <c r="V303" s="177">
        <v>0</v>
      </c>
      <c r="W303" s="177">
        <v>0</v>
      </c>
      <c r="X303" s="177">
        <v>0</v>
      </c>
    </row>
    <row r="304" spans="1:24">
      <c r="A304" s="174" t="s">
        <v>108</v>
      </c>
      <c r="B304" s="174" t="s">
        <v>41</v>
      </c>
      <c r="C304" s="174" t="s">
        <v>42</v>
      </c>
      <c r="D304" s="174" t="s">
        <v>40</v>
      </c>
      <c r="E304" s="174" t="s">
        <v>37</v>
      </c>
      <c r="F304" s="177">
        <v>0</v>
      </c>
      <c r="G304" s="177">
        <v>0</v>
      </c>
      <c r="H304" s="177">
        <v>0</v>
      </c>
      <c r="I304" s="177">
        <v>0</v>
      </c>
      <c r="J304" s="177">
        <v>0</v>
      </c>
      <c r="K304" s="177">
        <v>0</v>
      </c>
      <c r="L304" s="177">
        <v>0</v>
      </c>
      <c r="M304" s="177">
        <v>0</v>
      </c>
      <c r="N304" s="177">
        <v>0</v>
      </c>
      <c r="O304" s="177">
        <v>0</v>
      </c>
      <c r="P304" s="177">
        <v>0</v>
      </c>
      <c r="Q304" s="177">
        <v>0</v>
      </c>
      <c r="R304" s="177">
        <v>0</v>
      </c>
      <c r="S304" s="177">
        <v>0</v>
      </c>
      <c r="T304" s="177">
        <v>0</v>
      </c>
      <c r="U304" s="177">
        <v>0</v>
      </c>
      <c r="V304" s="177">
        <v>0</v>
      </c>
      <c r="W304" s="177">
        <v>0</v>
      </c>
      <c r="X304" s="177">
        <v>0</v>
      </c>
    </row>
    <row r="305" spans="1:24">
      <c r="A305" s="174" t="s">
        <v>108</v>
      </c>
      <c r="B305" s="174" t="s">
        <v>43</v>
      </c>
      <c r="C305" s="174" t="s">
        <v>44</v>
      </c>
      <c r="D305" s="174" t="s">
        <v>36</v>
      </c>
      <c r="E305" s="174" t="s">
        <v>37</v>
      </c>
      <c r="F305" s="177">
        <v>0</v>
      </c>
      <c r="G305" s="177">
        <v>0</v>
      </c>
      <c r="H305" s="177">
        <v>0</v>
      </c>
      <c r="I305" s="177">
        <v>0</v>
      </c>
      <c r="J305" s="177">
        <v>0</v>
      </c>
      <c r="K305" s="177">
        <v>0</v>
      </c>
      <c r="L305" s="177">
        <v>0</v>
      </c>
      <c r="M305" s="177">
        <v>0</v>
      </c>
      <c r="N305" s="177">
        <v>0</v>
      </c>
      <c r="O305" s="177">
        <v>0</v>
      </c>
      <c r="P305" s="177">
        <v>0</v>
      </c>
      <c r="Q305" s="177">
        <v>0</v>
      </c>
      <c r="R305" s="177">
        <v>0</v>
      </c>
      <c r="S305" s="177">
        <v>0</v>
      </c>
      <c r="T305" s="177">
        <v>0</v>
      </c>
      <c r="U305" s="177">
        <v>0</v>
      </c>
      <c r="V305" s="177">
        <v>0</v>
      </c>
      <c r="W305" s="177">
        <v>0</v>
      </c>
      <c r="X305" s="177">
        <v>0</v>
      </c>
    </row>
    <row r="306" spans="1:24">
      <c r="A306" s="174" t="s">
        <v>108</v>
      </c>
      <c r="B306" s="174" t="s">
        <v>45</v>
      </c>
      <c r="C306" s="174" t="s">
        <v>46</v>
      </c>
      <c r="D306" s="174" t="s">
        <v>40</v>
      </c>
      <c r="E306" s="174" t="s">
        <v>37</v>
      </c>
      <c r="F306" s="177">
        <v>0</v>
      </c>
      <c r="G306" s="177">
        <v>0</v>
      </c>
      <c r="H306" s="177">
        <v>0</v>
      </c>
      <c r="I306" s="177">
        <v>0</v>
      </c>
      <c r="J306" s="177">
        <v>0</v>
      </c>
      <c r="K306" s="177">
        <v>0</v>
      </c>
      <c r="L306" s="177">
        <v>0</v>
      </c>
      <c r="M306" s="177">
        <v>0</v>
      </c>
      <c r="N306" s="177">
        <v>0</v>
      </c>
      <c r="O306" s="177">
        <v>0</v>
      </c>
      <c r="P306" s="177">
        <v>0</v>
      </c>
      <c r="Q306" s="177">
        <v>0</v>
      </c>
      <c r="R306" s="177">
        <v>0</v>
      </c>
      <c r="S306" s="177">
        <v>0</v>
      </c>
      <c r="T306" s="177">
        <v>0</v>
      </c>
      <c r="U306" s="177">
        <v>0</v>
      </c>
      <c r="V306" s="177">
        <v>0</v>
      </c>
      <c r="W306" s="177">
        <v>0</v>
      </c>
      <c r="X306" s="177">
        <v>0</v>
      </c>
    </row>
    <row r="307" spans="1:24">
      <c r="A307" s="174" t="s">
        <v>108</v>
      </c>
      <c r="B307" s="174" t="s">
        <v>47</v>
      </c>
      <c r="C307" s="174" t="s">
        <v>48</v>
      </c>
      <c r="D307" s="174" t="s">
        <v>49</v>
      </c>
      <c r="E307" s="174" t="s">
        <v>37</v>
      </c>
      <c r="F307" s="178">
        <v>0</v>
      </c>
      <c r="G307" s="178">
        <v>0</v>
      </c>
      <c r="H307" s="178">
        <v>0</v>
      </c>
      <c r="I307" s="178">
        <v>0</v>
      </c>
      <c r="J307" s="178">
        <v>0</v>
      </c>
      <c r="K307" s="178">
        <v>0</v>
      </c>
      <c r="L307" s="178">
        <v>0</v>
      </c>
      <c r="M307" s="178">
        <v>0</v>
      </c>
      <c r="N307" s="178">
        <v>0</v>
      </c>
      <c r="O307" s="178">
        <v>0</v>
      </c>
      <c r="P307" s="178">
        <v>0</v>
      </c>
      <c r="Q307" s="178">
        <v>0</v>
      </c>
      <c r="R307" s="178">
        <v>0</v>
      </c>
      <c r="S307" s="178">
        <v>0</v>
      </c>
      <c r="T307" s="178">
        <v>0</v>
      </c>
      <c r="U307" s="178">
        <v>0</v>
      </c>
      <c r="V307" s="178">
        <v>0</v>
      </c>
      <c r="W307" s="178">
        <v>0</v>
      </c>
      <c r="X307" s="178">
        <v>0</v>
      </c>
    </row>
    <row r="308" spans="1:24">
      <c r="A308" s="174" t="s">
        <v>108</v>
      </c>
      <c r="B308" s="174" t="s">
        <v>50</v>
      </c>
      <c r="C308" s="174" t="s">
        <v>51</v>
      </c>
      <c r="D308" s="174" t="s">
        <v>49</v>
      </c>
      <c r="E308" s="174" t="s">
        <v>37</v>
      </c>
      <c r="F308" s="178">
        <v>0</v>
      </c>
      <c r="G308" s="178">
        <v>0</v>
      </c>
      <c r="H308" s="178">
        <v>0</v>
      </c>
      <c r="I308" s="178">
        <v>0</v>
      </c>
      <c r="J308" s="178">
        <v>0</v>
      </c>
      <c r="K308" s="178">
        <v>0</v>
      </c>
      <c r="L308" s="178">
        <v>0</v>
      </c>
      <c r="M308" s="178">
        <v>0</v>
      </c>
      <c r="N308" s="178">
        <v>0</v>
      </c>
      <c r="O308" s="178">
        <v>0</v>
      </c>
      <c r="P308" s="178">
        <v>0</v>
      </c>
      <c r="Q308" s="178">
        <v>0</v>
      </c>
      <c r="R308" s="178">
        <v>0</v>
      </c>
      <c r="S308" s="178">
        <v>0</v>
      </c>
      <c r="T308" s="178">
        <v>0</v>
      </c>
      <c r="U308" s="178">
        <v>0</v>
      </c>
      <c r="V308" s="178">
        <v>0</v>
      </c>
      <c r="W308" s="178">
        <v>0</v>
      </c>
      <c r="X308" s="178">
        <v>0</v>
      </c>
    </row>
    <row r="309" spans="1:24">
      <c r="A309" s="174" t="s">
        <v>108</v>
      </c>
      <c r="B309" s="174" t="s">
        <v>52</v>
      </c>
      <c r="C309" s="174" t="s">
        <v>53</v>
      </c>
      <c r="D309" s="174" t="s">
        <v>36</v>
      </c>
      <c r="E309" s="174" t="s">
        <v>37</v>
      </c>
      <c r="F309" s="177">
        <v>0</v>
      </c>
      <c r="G309" s="177">
        <v>0</v>
      </c>
      <c r="H309" s="177">
        <v>0</v>
      </c>
      <c r="I309" s="177">
        <v>0</v>
      </c>
      <c r="J309" s="177">
        <v>0</v>
      </c>
      <c r="K309" s="177">
        <v>0</v>
      </c>
      <c r="L309" s="177">
        <v>0</v>
      </c>
      <c r="M309" s="177">
        <v>0</v>
      </c>
      <c r="N309" s="177">
        <v>0</v>
      </c>
      <c r="O309" s="177">
        <v>0</v>
      </c>
      <c r="P309" s="177">
        <v>0</v>
      </c>
      <c r="Q309" s="177">
        <v>0</v>
      </c>
      <c r="R309" s="177">
        <v>0</v>
      </c>
      <c r="S309" s="177">
        <v>0</v>
      </c>
      <c r="T309" s="177">
        <v>0</v>
      </c>
      <c r="U309" s="177">
        <v>0</v>
      </c>
      <c r="V309" s="177">
        <v>0</v>
      </c>
      <c r="W309" s="177">
        <v>0</v>
      </c>
      <c r="X309" s="177">
        <v>0</v>
      </c>
    </row>
    <row r="310" spans="1:24">
      <c r="A310" s="174" t="s">
        <v>108</v>
      </c>
      <c r="B310" s="174" t="s">
        <v>54</v>
      </c>
      <c r="C310" s="174" t="s">
        <v>55</v>
      </c>
      <c r="D310" s="174" t="s">
        <v>36</v>
      </c>
      <c r="E310" s="174" t="s">
        <v>37</v>
      </c>
      <c r="F310" s="177">
        <v>0</v>
      </c>
      <c r="G310" s="177">
        <v>0</v>
      </c>
      <c r="H310" s="177">
        <v>0</v>
      </c>
      <c r="I310" s="177">
        <v>0</v>
      </c>
      <c r="J310" s="177">
        <v>0</v>
      </c>
      <c r="K310" s="177">
        <v>0</v>
      </c>
      <c r="L310" s="177">
        <v>0</v>
      </c>
      <c r="M310" s="177">
        <v>0</v>
      </c>
      <c r="N310" s="177">
        <v>0</v>
      </c>
      <c r="O310" s="177">
        <v>0</v>
      </c>
      <c r="P310" s="177">
        <v>0</v>
      </c>
      <c r="Q310" s="177">
        <v>0</v>
      </c>
      <c r="R310" s="177">
        <v>0</v>
      </c>
      <c r="S310" s="177">
        <v>0</v>
      </c>
      <c r="T310" s="177">
        <v>0</v>
      </c>
      <c r="U310" s="177">
        <v>0</v>
      </c>
      <c r="V310" s="177">
        <v>0</v>
      </c>
      <c r="W310" s="177">
        <v>0</v>
      </c>
      <c r="X310" s="177">
        <v>0</v>
      </c>
    </row>
    <row r="311" spans="1:24">
      <c r="A311" s="174" t="s">
        <v>108</v>
      </c>
      <c r="B311" s="174" t="s">
        <v>56</v>
      </c>
      <c r="C311" s="174" t="s">
        <v>57</v>
      </c>
      <c r="D311" s="174" t="s">
        <v>36</v>
      </c>
      <c r="E311" s="174" t="s">
        <v>37</v>
      </c>
      <c r="F311" s="177">
        <v>0</v>
      </c>
      <c r="G311" s="177">
        <v>0</v>
      </c>
      <c r="H311" s="177">
        <v>0</v>
      </c>
      <c r="I311" s="177">
        <v>0</v>
      </c>
      <c r="J311" s="177">
        <v>0</v>
      </c>
      <c r="K311" s="177">
        <v>0</v>
      </c>
      <c r="L311" s="177">
        <v>0</v>
      </c>
      <c r="M311" s="177">
        <v>0</v>
      </c>
      <c r="N311" s="177">
        <v>0</v>
      </c>
      <c r="O311" s="177">
        <v>0</v>
      </c>
      <c r="P311" s="177">
        <v>0</v>
      </c>
      <c r="Q311" s="177">
        <v>0</v>
      </c>
      <c r="R311" s="177">
        <v>0</v>
      </c>
      <c r="S311" s="177">
        <v>0</v>
      </c>
      <c r="T311" s="177">
        <v>0</v>
      </c>
      <c r="U311" s="177">
        <v>0</v>
      </c>
      <c r="V311" s="177">
        <v>0</v>
      </c>
      <c r="W311" s="177">
        <v>0</v>
      </c>
      <c r="X311" s="177">
        <v>0</v>
      </c>
    </row>
    <row r="312" spans="1:24">
      <c r="A312" s="174" t="s">
        <v>108</v>
      </c>
      <c r="B312" s="174" t="s">
        <v>58</v>
      </c>
      <c r="C312" s="174" t="s">
        <v>59</v>
      </c>
      <c r="D312" s="174" t="s">
        <v>60</v>
      </c>
      <c r="E312" s="174" t="s">
        <v>37</v>
      </c>
      <c r="F312" s="177">
        <v>0</v>
      </c>
      <c r="G312" s="177">
        <v>0</v>
      </c>
      <c r="H312" s="177">
        <v>0</v>
      </c>
      <c r="I312" s="177">
        <v>0</v>
      </c>
      <c r="J312" s="177">
        <v>0</v>
      </c>
      <c r="K312" s="177">
        <v>0</v>
      </c>
      <c r="L312" s="177">
        <v>0</v>
      </c>
      <c r="M312" s="177">
        <v>0</v>
      </c>
      <c r="N312" s="177">
        <v>0</v>
      </c>
      <c r="O312" s="177">
        <v>0</v>
      </c>
      <c r="P312" s="177">
        <v>0</v>
      </c>
      <c r="Q312" s="177">
        <v>0</v>
      </c>
      <c r="R312" s="177">
        <v>0</v>
      </c>
      <c r="S312" s="177">
        <v>0</v>
      </c>
      <c r="T312" s="177">
        <v>0</v>
      </c>
      <c r="U312" s="177">
        <v>0</v>
      </c>
      <c r="V312" s="177">
        <v>0</v>
      </c>
      <c r="W312" s="177">
        <v>0</v>
      </c>
      <c r="X312" s="177">
        <v>0</v>
      </c>
    </row>
    <row r="313" spans="1:24">
      <c r="A313" s="174" t="s">
        <v>108</v>
      </c>
      <c r="B313" s="174" t="s">
        <v>61</v>
      </c>
      <c r="C313" s="174" t="s">
        <v>62</v>
      </c>
      <c r="D313" s="174" t="s">
        <v>63</v>
      </c>
      <c r="E313" s="174" t="s">
        <v>37</v>
      </c>
      <c r="F313" s="177">
        <v>0</v>
      </c>
      <c r="G313" s="177">
        <v>0</v>
      </c>
      <c r="H313" s="177">
        <v>0</v>
      </c>
      <c r="I313" s="177">
        <v>0</v>
      </c>
      <c r="J313" s="177">
        <v>0</v>
      </c>
      <c r="K313" s="177">
        <v>0</v>
      </c>
      <c r="L313" s="177">
        <v>0</v>
      </c>
      <c r="M313" s="177">
        <v>0.4624177889132477</v>
      </c>
      <c r="N313" s="177">
        <v>0.61724497651859289</v>
      </c>
      <c r="O313" s="177">
        <v>0.61572519666997627</v>
      </c>
      <c r="P313" s="177">
        <v>0.462290039781936</v>
      </c>
      <c r="Q313" s="177">
        <v>0.266697503</v>
      </c>
      <c r="R313" s="177">
        <v>0.31170976642710474</v>
      </c>
      <c r="S313" s="177">
        <v>0.18464250224209314</v>
      </c>
      <c r="T313" s="177">
        <v>0.54639414878089965</v>
      </c>
      <c r="U313" s="177">
        <v>0.58103498550456389</v>
      </c>
      <c r="V313" s="177">
        <v>0.59792385743219345</v>
      </c>
      <c r="W313" s="177">
        <v>0.5933273119599427</v>
      </c>
      <c r="X313" s="177">
        <v>0.67499594037697908</v>
      </c>
    </row>
    <row r="314" spans="1:24">
      <c r="A314" s="174" t="s">
        <v>108</v>
      </c>
      <c r="B314" s="174" t="s">
        <v>64</v>
      </c>
      <c r="C314" s="174" t="s">
        <v>65</v>
      </c>
      <c r="D314" s="174" t="s">
        <v>63</v>
      </c>
      <c r="E314" s="174" t="s">
        <v>37</v>
      </c>
      <c r="F314" s="177">
        <v>0</v>
      </c>
      <c r="G314" s="177">
        <v>0</v>
      </c>
      <c r="H314" s="177">
        <v>0</v>
      </c>
      <c r="I314" s="177">
        <v>0</v>
      </c>
      <c r="J314" s="177">
        <v>0</v>
      </c>
      <c r="K314" s="177">
        <v>0</v>
      </c>
      <c r="L314" s="177">
        <v>0</v>
      </c>
      <c r="M314" s="177">
        <v>0</v>
      </c>
      <c r="N314" s="177">
        <v>0</v>
      </c>
      <c r="O314" s="177">
        <v>0</v>
      </c>
      <c r="P314" s="177">
        <v>0</v>
      </c>
      <c r="Q314" s="177">
        <v>0</v>
      </c>
      <c r="R314" s="177">
        <v>0</v>
      </c>
      <c r="S314" s="177">
        <v>0</v>
      </c>
      <c r="T314" s="177">
        <v>0</v>
      </c>
      <c r="U314" s="177">
        <v>0</v>
      </c>
      <c r="V314" s="177">
        <v>0</v>
      </c>
      <c r="W314" s="177">
        <v>0</v>
      </c>
      <c r="X314" s="177">
        <v>0</v>
      </c>
    </row>
    <row r="315" spans="1:24">
      <c r="A315" s="174" t="s">
        <v>108</v>
      </c>
      <c r="B315" s="174" t="s">
        <v>66</v>
      </c>
      <c r="C315" s="174" t="s">
        <v>67</v>
      </c>
      <c r="D315" s="174" t="s">
        <v>63</v>
      </c>
      <c r="E315" s="174" t="s">
        <v>37</v>
      </c>
      <c r="F315" s="177">
        <v>0</v>
      </c>
      <c r="G315" s="177">
        <v>0</v>
      </c>
      <c r="H315" s="177">
        <v>0</v>
      </c>
      <c r="I315" s="177">
        <v>0</v>
      </c>
      <c r="J315" s="177">
        <v>0</v>
      </c>
      <c r="K315" s="177">
        <v>0</v>
      </c>
      <c r="L315" s="177">
        <v>0</v>
      </c>
      <c r="M315" s="177">
        <v>0.78321358920419448</v>
      </c>
      <c r="N315" s="177">
        <v>1.0935352990992382</v>
      </c>
      <c r="O315" s="177">
        <v>1.0149316428625981</v>
      </c>
      <c r="P315" s="177">
        <v>2.3941185354353909</v>
      </c>
      <c r="Q315" s="177">
        <v>1.5690269880000003</v>
      </c>
      <c r="R315" s="177">
        <v>0.95502566735112915</v>
      </c>
      <c r="S315" s="177">
        <v>1.1716126163375697</v>
      </c>
      <c r="T315" s="177">
        <v>1.6868000000000001</v>
      </c>
      <c r="U315" s="177">
        <v>1.6967999999999999</v>
      </c>
      <c r="V315" s="177">
        <v>1.7118000000000002</v>
      </c>
      <c r="W315" s="177">
        <v>1.7227999999999999</v>
      </c>
      <c r="X315" s="177">
        <v>1.7358</v>
      </c>
    </row>
    <row r="316" spans="1:24">
      <c r="A316" s="174" t="s">
        <v>108</v>
      </c>
      <c r="B316" s="174" t="s">
        <v>68</v>
      </c>
      <c r="C316" s="174" t="s">
        <v>69</v>
      </c>
      <c r="D316" s="174" t="s">
        <v>63</v>
      </c>
      <c r="E316" s="174" t="s">
        <v>37</v>
      </c>
      <c r="F316" s="177">
        <v>0</v>
      </c>
      <c r="G316" s="177">
        <v>0</v>
      </c>
      <c r="H316" s="177">
        <v>0</v>
      </c>
      <c r="I316" s="177">
        <v>0</v>
      </c>
      <c r="J316" s="177">
        <v>0</v>
      </c>
      <c r="K316" s="177">
        <v>0</v>
      </c>
      <c r="L316" s="177">
        <v>0</v>
      </c>
      <c r="M316" s="177">
        <v>1.8126777325399308</v>
      </c>
      <c r="N316" s="177">
        <v>4.0854115020401887</v>
      </c>
      <c r="O316" s="177">
        <v>3.9785320400213844</v>
      </c>
      <c r="P316" s="177">
        <v>3.7222506261971411</v>
      </c>
      <c r="Q316" s="177">
        <v>4.6304069040000009</v>
      </c>
      <c r="R316" s="177">
        <v>3.6069272972279265</v>
      </c>
      <c r="S316" s="177">
        <v>3.8281815747456833</v>
      </c>
      <c r="T316" s="177">
        <v>4.4645924860446495</v>
      </c>
      <c r="U316" s="177">
        <v>4.546325144178601</v>
      </c>
      <c r="V316" s="177">
        <v>4.7642181441785993</v>
      </c>
      <c r="W316" s="177">
        <v>4.2750000000000004</v>
      </c>
      <c r="X316" s="177">
        <v>4.7530000000000001</v>
      </c>
    </row>
    <row r="317" spans="1:24">
      <c r="A317" s="174" t="s">
        <v>108</v>
      </c>
      <c r="B317" s="174" t="s">
        <v>70</v>
      </c>
      <c r="C317" s="174" t="s">
        <v>71</v>
      </c>
      <c r="D317" s="174" t="s">
        <v>63</v>
      </c>
      <c r="E317" s="174" t="s">
        <v>37</v>
      </c>
      <c r="F317" s="177">
        <v>0</v>
      </c>
      <c r="G317" s="177">
        <v>0</v>
      </c>
      <c r="H317" s="177">
        <v>0</v>
      </c>
      <c r="I317" s="177">
        <v>0</v>
      </c>
      <c r="J317" s="177">
        <v>0</v>
      </c>
      <c r="K317" s="177">
        <v>0</v>
      </c>
      <c r="L317" s="177">
        <v>0</v>
      </c>
      <c r="M317" s="177">
        <v>2.5958913217441255</v>
      </c>
      <c r="N317" s="177">
        <v>5.1789468011394266</v>
      </c>
      <c r="O317" s="177">
        <v>4.9934636828839825</v>
      </c>
      <c r="P317" s="177">
        <v>6.116369161632532</v>
      </c>
      <c r="Q317" s="177">
        <v>6.1994338920000009</v>
      </c>
      <c r="R317" s="177">
        <v>4.5619529645790555</v>
      </c>
      <c r="S317" s="177">
        <v>4.9997941910832528</v>
      </c>
      <c r="T317" s="177">
        <v>6.1513924860446494</v>
      </c>
      <c r="U317" s="177">
        <v>6.2431251441786006</v>
      </c>
      <c r="V317" s="177">
        <v>6.4760181441785996</v>
      </c>
      <c r="W317" s="177">
        <v>5.9977999999999998</v>
      </c>
      <c r="X317" s="177">
        <v>6.4888000000000003</v>
      </c>
    </row>
    <row r="318" spans="1:24">
      <c r="A318" s="174" t="s">
        <v>108</v>
      </c>
      <c r="B318" s="174" t="s">
        <v>72</v>
      </c>
      <c r="C318" s="174" t="s">
        <v>73</v>
      </c>
      <c r="D318" s="174" t="s">
        <v>74</v>
      </c>
      <c r="E318" s="174" t="s">
        <v>37</v>
      </c>
      <c r="F318" s="177">
        <v>0</v>
      </c>
      <c r="G318" s="177">
        <v>0</v>
      </c>
      <c r="H318" s="177">
        <v>0</v>
      </c>
      <c r="I318" s="177">
        <v>0</v>
      </c>
      <c r="J318" s="177">
        <v>0</v>
      </c>
      <c r="K318" s="177">
        <v>0</v>
      </c>
      <c r="L318" s="177">
        <v>0</v>
      </c>
      <c r="M318" s="177">
        <v>0</v>
      </c>
      <c r="N318" s="177">
        <v>0</v>
      </c>
      <c r="O318" s="177">
        <v>0</v>
      </c>
      <c r="P318" s="177">
        <v>0</v>
      </c>
      <c r="Q318" s="177">
        <v>0</v>
      </c>
      <c r="R318" s="177">
        <v>0</v>
      </c>
      <c r="S318" s="177">
        <v>0</v>
      </c>
      <c r="T318" s="177">
        <v>0</v>
      </c>
      <c r="U318" s="177">
        <v>0</v>
      </c>
      <c r="V318" s="177">
        <v>0</v>
      </c>
      <c r="W318" s="177">
        <v>0</v>
      </c>
      <c r="X318" s="177">
        <v>0</v>
      </c>
    </row>
    <row r="319" spans="1:24">
      <c r="A319" s="174" t="s">
        <v>108</v>
      </c>
      <c r="B319" s="174" t="s">
        <v>75</v>
      </c>
      <c r="C319" s="174" t="s">
        <v>76</v>
      </c>
      <c r="D319" s="174" t="s">
        <v>77</v>
      </c>
      <c r="E319" s="174" t="s">
        <v>37</v>
      </c>
      <c r="F319" s="177">
        <v>0</v>
      </c>
      <c r="G319" s="177">
        <v>0</v>
      </c>
      <c r="H319" s="177">
        <v>0</v>
      </c>
      <c r="I319" s="177">
        <v>0</v>
      </c>
      <c r="J319" s="177">
        <v>0</v>
      </c>
      <c r="K319" s="177">
        <v>0</v>
      </c>
      <c r="L319" s="177">
        <v>0</v>
      </c>
      <c r="M319" s="177">
        <v>0</v>
      </c>
      <c r="N319" s="177">
        <v>0</v>
      </c>
      <c r="O319" s="177">
        <v>0</v>
      </c>
      <c r="P319" s="177">
        <v>0</v>
      </c>
      <c r="Q319" s="177">
        <v>0</v>
      </c>
      <c r="R319" s="177">
        <v>0</v>
      </c>
      <c r="S319" s="177">
        <v>0</v>
      </c>
      <c r="T319" s="177">
        <v>0</v>
      </c>
      <c r="U319" s="177">
        <v>0</v>
      </c>
      <c r="V319" s="177">
        <v>0</v>
      </c>
      <c r="W319" s="177">
        <v>0</v>
      </c>
      <c r="X319" s="177">
        <v>0</v>
      </c>
    </row>
    <row r="320" spans="1:24">
      <c r="A320" s="174" t="s">
        <v>108</v>
      </c>
      <c r="B320" s="174" t="s">
        <v>78</v>
      </c>
      <c r="C320" s="174" t="s">
        <v>79</v>
      </c>
      <c r="D320" s="174" t="s">
        <v>36</v>
      </c>
      <c r="E320" s="174" t="s">
        <v>37</v>
      </c>
      <c r="F320" s="177">
        <v>0</v>
      </c>
      <c r="G320" s="177">
        <v>0</v>
      </c>
      <c r="H320" s="177">
        <v>0</v>
      </c>
      <c r="I320" s="177">
        <v>0</v>
      </c>
      <c r="J320" s="177">
        <v>0</v>
      </c>
      <c r="K320" s="177">
        <v>0</v>
      </c>
      <c r="L320" s="177">
        <v>0</v>
      </c>
      <c r="M320" s="177">
        <v>0</v>
      </c>
      <c r="N320" s="177">
        <v>0</v>
      </c>
      <c r="O320" s="177">
        <v>0</v>
      </c>
      <c r="P320" s="177">
        <v>0</v>
      </c>
      <c r="Q320" s="177">
        <v>0</v>
      </c>
      <c r="R320" s="177">
        <v>0</v>
      </c>
      <c r="S320" s="177">
        <v>0</v>
      </c>
      <c r="T320" s="177">
        <v>0</v>
      </c>
      <c r="U320" s="177">
        <v>0</v>
      </c>
      <c r="V320" s="177">
        <v>0</v>
      </c>
      <c r="W320" s="177">
        <v>0</v>
      </c>
      <c r="X320" s="177">
        <v>0</v>
      </c>
    </row>
    <row r="321" spans="1:24">
      <c r="A321" s="174" t="s">
        <v>108</v>
      </c>
      <c r="B321" s="174" t="s">
        <v>80</v>
      </c>
      <c r="C321" s="174" t="s">
        <v>81</v>
      </c>
      <c r="D321" s="174" t="s">
        <v>36</v>
      </c>
      <c r="E321" s="174" t="s">
        <v>37</v>
      </c>
      <c r="F321" s="177">
        <v>0</v>
      </c>
      <c r="G321" s="177">
        <v>0</v>
      </c>
      <c r="H321" s="177">
        <v>0</v>
      </c>
      <c r="I321" s="177">
        <v>0</v>
      </c>
      <c r="J321" s="177">
        <v>0</v>
      </c>
      <c r="K321" s="177">
        <v>0</v>
      </c>
      <c r="L321" s="177">
        <v>0</v>
      </c>
      <c r="M321" s="177">
        <v>0</v>
      </c>
      <c r="N321" s="177">
        <v>0</v>
      </c>
      <c r="O321" s="177">
        <v>0</v>
      </c>
      <c r="P321" s="177">
        <v>0</v>
      </c>
      <c r="Q321" s="177">
        <v>0</v>
      </c>
      <c r="R321" s="177">
        <v>0</v>
      </c>
      <c r="S321" s="177">
        <v>0</v>
      </c>
      <c r="T321" s="177">
        <v>0</v>
      </c>
      <c r="U321" s="177">
        <v>0</v>
      </c>
      <c r="V321" s="177">
        <v>0</v>
      </c>
      <c r="W321" s="177">
        <v>0</v>
      </c>
      <c r="X321" s="177">
        <v>0</v>
      </c>
    </row>
    <row r="322" spans="1:24">
      <c r="A322" s="174" t="s">
        <v>108</v>
      </c>
      <c r="B322" s="174" t="s">
        <v>82</v>
      </c>
      <c r="C322" s="174" t="s">
        <v>83</v>
      </c>
      <c r="D322" s="174" t="s">
        <v>36</v>
      </c>
      <c r="E322" s="174" t="s">
        <v>37</v>
      </c>
      <c r="F322" s="177">
        <v>0</v>
      </c>
      <c r="G322" s="177">
        <v>0</v>
      </c>
      <c r="H322" s="177">
        <v>0</v>
      </c>
      <c r="I322" s="177">
        <v>0</v>
      </c>
      <c r="J322" s="177">
        <v>0</v>
      </c>
      <c r="K322" s="177">
        <v>0</v>
      </c>
      <c r="L322" s="177">
        <v>0</v>
      </c>
      <c r="M322" s="177">
        <v>0</v>
      </c>
      <c r="N322" s="177">
        <v>0</v>
      </c>
      <c r="O322" s="177">
        <v>0</v>
      </c>
      <c r="P322" s="177">
        <v>0</v>
      </c>
      <c r="Q322" s="177">
        <v>0</v>
      </c>
      <c r="R322" s="177">
        <v>0</v>
      </c>
      <c r="S322" s="177">
        <v>0</v>
      </c>
      <c r="T322" s="177">
        <v>0</v>
      </c>
      <c r="U322" s="177">
        <v>0</v>
      </c>
      <c r="V322" s="177">
        <v>0</v>
      </c>
      <c r="W322" s="177">
        <v>0</v>
      </c>
      <c r="X322" s="177">
        <v>0</v>
      </c>
    </row>
    <row r="323" spans="1:24">
      <c r="A323" s="174" t="s">
        <v>108</v>
      </c>
      <c r="B323" s="174" t="s">
        <v>84</v>
      </c>
      <c r="C323" s="174" t="s">
        <v>85</v>
      </c>
      <c r="D323" s="174" t="s">
        <v>86</v>
      </c>
      <c r="E323" s="174" t="s">
        <v>37</v>
      </c>
      <c r="F323" s="177">
        <v>0</v>
      </c>
      <c r="G323" s="177">
        <v>0</v>
      </c>
      <c r="H323" s="177">
        <v>0</v>
      </c>
      <c r="I323" s="177">
        <v>0</v>
      </c>
      <c r="J323" s="177">
        <v>0</v>
      </c>
      <c r="K323" s="177">
        <v>0</v>
      </c>
      <c r="L323" s="177">
        <v>0</v>
      </c>
      <c r="M323" s="177">
        <v>0</v>
      </c>
      <c r="N323" s="177">
        <v>0</v>
      </c>
      <c r="O323" s="177">
        <v>0</v>
      </c>
      <c r="P323" s="177">
        <v>0</v>
      </c>
      <c r="Q323" s="177">
        <v>0</v>
      </c>
      <c r="R323" s="177">
        <v>0</v>
      </c>
      <c r="S323" s="177">
        <v>0</v>
      </c>
      <c r="T323" s="177">
        <v>0</v>
      </c>
      <c r="U323" s="177">
        <v>0</v>
      </c>
      <c r="V323" s="177">
        <v>0</v>
      </c>
      <c r="W323" s="177">
        <v>0</v>
      </c>
      <c r="X323" s="177">
        <v>0</v>
      </c>
    </row>
    <row r="324" spans="1:24">
      <c r="A324" s="174" t="s">
        <v>108</v>
      </c>
      <c r="B324" s="174" t="s">
        <v>87</v>
      </c>
      <c r="C324" s="174" t="s">
        <v>88</v>
      </c>
      <c r="D324" s="174" t="s">
        <v>36</v>
      </c>
      <c r="E324" s="174" t="s">
        <v>37</v>
      </c>
      <c r="F324" s="177">
        <v>0</v>
      </c>
      <c r="G324" s="177">
        <v>0</v>
      </c>
      <c r="H324" s="177">
        <v>0</v>
      </c>
      <c r="I324" s="177">
        <v>0</v>
      </c>
      <c r="J324" s="177">
        <v>0</v>
      </c>
      <c r="K324" s="177">
        <v>0</v>
      </c>
      <c r="L324" s="177">
        <v>0</v>
      </c>
      <c r="M324" s="177">
        <v>0</v>
      </c>
      <c r="N324" s="177">
        <v>0</v>
      </c>
      <c r="O324" s="177">
        <v>0</v>
      </c>
      <c r="P324" s="177">
        <v>0</v>
      </c>
      <c r="Q324" s="177">
        <v>0</v>
      </c>
      <c r="R324" s="177">
        <v>0</v>
      </c>
      <c r="S324" s="177">
        <v>0</v>
      </c>
      <c r="T324" s="177">
        <v>0</v>
      </c>
      <c r="U324" s="177">
        <v>0</v>
      </c>
      <c r="V324" s="177">
        <v>0</v>
      </c>
      <c r="W324" s="177">
        <v>0</v>
      </c>
      <c r="X324" s="177">
        <v>0</v>
      </c>
    </row>
    <row r="325" spans="1:24">
      <c r="A325" s="174" t="s">
        <v>108</v>
      </c>
      <c r="B325" s="174" t="s">
        <v>89</v>
      </c>
      <c r="C325" s="174" t="s">
        <v>90</v>
      </c>
      <c r="D325" s="174" t="s">
        <v>91</v>
      </c>
      <c r="E325" s="174" t="s">
        <v>37</v>
      </c>
      <c r="F325" s="179" t="s">
        <v>194</v>
      </c>
      <c r="G325" s="179" t="s">
        <v>194</v>
      </c>
      <c r="H325" s="179" t="s">
        <v>194</v>
      </c>
      <c r="I325" s="179" t="s">
        <v>194</v>
      </c>
      <c r="J325" s="179" t="s">
        <v>194</v>
      </c>
      <c r="K325" s="179" t="s">
        <v>194</v>
      </c>
      <c r="L325" s="179" t="s">
        <v>194</v>
      </c>
      <c r="M325" s="179" t="s">
        <v>194</v>
      </c>
      <c r="N325" s="179" t="s">
        <v>194</v>
      </c>
      <c r="O325" s="179" t="s">
        <v>194</v>
      </c>
      <c r="P325" s="179" t="s">
        <v>194</v>
      </c>
      <c r="Q325" s="179" t="s">
        <v>194</v>
      </c>
      <c r="R325" s="179" t="s">
        <v>194</v>
      </c>
      <c r="S325" s="179" t="s">
        <v>194</v>
      </c>
      <c r="T325" s="179" t="s">
        <v>194</v>
      </c>
      <c r="U325" s="179" t="s">
        <v>194</v>
      </c>
      <c r="V325" s="179" t="s">
        <v>194</v>
      </c>
      <c r="W325" s="179" t="s">
        <v>194</v>
      </c>
      <c r="X325" s="179" t="s">
        <v>194</v>
      </c>
    </row>
    <row r="326" spans="1:24">
      <c r="A326" s="174" t="s">
        <v>108</v>
      </c>
      <c r="B326" s="174" t="s">
        <v>92</v>
      </c>
      <c r="C326" s="174" t="s">
        <v>93</v>
      </c>
      <c r="D326" s="174" t="s">
        <v>91</v>
      </c>
      <c r="E326" s="174" t="s">
        <v>37</v>
      </c>
      <c r="F326" s="179" t="s">
        <v>193</v>
      </c>
      <c r="G326" s="179" t="s">
        <v>193</v>
      </c>
      <c r="H326" s="179" t="s">
        <v>193</v>
      </c>
      <c r="I326" s="179" t="s">
        <v>193</v>
      </c>
      <c r="J326" s="179" t="s">
        <v>193</v>
      </c>
      <c r="K326" s="179" t="s">
        <v>193</v>
      </c>
      <c r="L326" s="179" t="s">
        <v>193</v>
      </c>
      <c r="M326" s="179" t="s">
        <v>193</v>
      </c>
      <c r="N326" s="179" t="s">
        <v>193</v>
      </c>
      <c r="O326" s="179" t="s">
        <v>193</v>
      </c>
      <c r="P326" s="179" t="s">
        <v>193</v>
      </c>
      <c r="Q326" s="179" t="s">
        <v>193</v>
      </c>
      <c r="R326" s="179" t="s">
        <v>193</v>
      </c>
      <c r="S326" s="179" t="s">
        <v>193</v>
      </c>
      <c r="T326" s="179" t="s">
        <v>193</v>
      </c>
      <c r="U326" s="179" t="s">
        <v>193</v>
      </c>
      <c r="V326" s="179" t="s">
        <v>193</v>
      </c>
      <c r="W326" s="179" t="s">
        <v>193</v>
      </c>
      <c r="X326" s="179" t="s">
        <v>193</v>
      </c>
    </row>
    <row r="327" spans="1:24">
      <c r="A327" s="174" t="s">
        <v>108</v>
      </c>
      <c r="B327" s="174" t="s">
        <v>94</v>
      </c>
      <c r="C327" s="174" t="s">
        <v>95</v>
      </c>
      <c r="D327" s="174" t="s">
        <v>91</v>
      </c>
      <c r="E327" s="174" t="s">
        <v>37</v>
      </c>
      <c r="F327" s="180">
        <v>0</v>
      </c>
      <c r="G327" s="180">
        <v>0</v>
      </c>
      <c r="H327" s="180">
        <v>0</v>
      </c>
      <c r="I327" s="180">
        <v>0</v>
      </c>
      <c r="J327" s="180">
        <v>0</v>
      </c>
      <c r="K327" s="180">
        <v>0</v>
      </c>
      <c r="L327" s="180">
        <v>0</v>
      </c>
      <c r="M327" s="180">
        <v>0</v>
      </c>
      <c r="N327" s="180">
        <v>0</v>
      </c>
      <c r="O327" s="180">
        <v>0</v>
      </c>
      <c r="P327" s="180">
        <v>0</v>
      </c>
      <c r="Q327" s="180">
        <v>0</v>
      </c>
      <c r="R327" s="180">
        <v>0</v>
      </c>
      <c r="S327" s="180">
        <v>0</v>
      </c>
      <c r="T327" s="180">
        <v>0</v>
      </c>
      <c r="U327" s="180">
        <v>0</v>
      </c>
      <c r="V327" s="180">
        <v>0</v>
      </c>
      <c r="W327" s="180">
        <v>0</v>
      </c>
      <c r="X327" s="180">
        <v>0</v>
      </c>
    </row>
    <row r="328" spans="1:24">
      <c r="A328" s="174" t="s">
        <v>108</v>
      </c>
      <c r="B328" s="174" t="s">
        <v>96</v>
      </c>
      <c r="C328" s="174" t="s">
        <v>97</v>
      </c>
      <c r="D328" s="174" t="s">
        <v>36</v>
      </c>
      <c r="E328" s="174" t="s">
        <v>37</v>
      </c>
      <c r="F328" s="180">
        <v>0</v>
      </c>
      <c r="G328" s="180">
        <v>0</v>
      </c>
      <c r="H328" s="180">
        <v>0</v>
      </c>
      <c r="I328" s="180">
        <v>0</v>
      </c>
      <c r="J328" s="180">
        <v>0</v>
      </c>
      <c r="K328" s="180">
        <v>0</v>
      </c>
      <c r="L328" s="180">
        <v>0</v>
      </c>
      <c r="M328" s="180">
        <v>0</v>
      </c>
      <c r="N328" s="180">
        <v>0</v>
      </c>
      <c r="O328" s="180">
        <v>0</v>
      </c>
      <c r="P328" s="180">
        <v>0</v>
      </c>
      <c r="Q328" s="180">
        <v>0</v>
      </c>
      <c r="R328" s="180">
        <v>0</v>
      </c>
      <c r="S328" s="180">
        <v>0</v>
      </c>
      <c r="T328" s="180">
        <v>0</v>
      </c>
      <c r="U328" s="180">
        <v>0</v>
      </c>
      <c r="V328" s="180">
        <v>0</v>
      </c>
      <c r="W328" s="180">
        <v>0</v>
      </c>
      <c r="X328" s="180">
        <v>0</v>
      </c>
    </row>
  </sheetData>
  <phoneticPr fontId="45" type="noConversion"/>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
    <tabColor rgb="FFFFDB8E"/>
  </sheetPr>
  <dimension ref="A1:HV275"/>
  <sheetViews>
    <sheetView showGridLines="0" zoomScale="80" zoomScaleNormal="80" workbookViewId="0">
      <pane xSplit="2" ySplit="1" topLeftCell="C2" activePane="bottomRight" state="frozen"/>
      <selection activeCell="B181" sqref="B181"/>
      <selection pane="topRight" activeCell="B181" sqref="B181"/>
      <selection pane="bottomLeft" activeCell="B181" sqref="B181"/>
      <selection pane="bottomRight"/>
    </sheetView>
  </sheetViews>
  <sheetFormatPr defaultColWidth="0" defaultRowHeight="14.25"/>
  <cols>
    <col min="1" max="1" width="4.25" style="1" customWidth="1"/>
    <col min="2" max="2" width="47.5" style="1" customWidth="1"/>
    <col min="3" max="33" width="12" style="1" customWidth="1"/>
    <col min="34" max="34" width="7.625" style="1" customWidth="1"/>
    <col min="35" max="35" width="16.25" style="1" bestFit="1" customWidth="1"/>
    <col min="36" max="36" width="16.75" style="1" bestFit="1" customWidth="1"/>
    <col min="37" max="37" width="8.625" style="1" customWidth="1"/>
    <col min="38" max="38" width="8" style="1" customWidth="1"/>
    <col min="39" max="80" width="8.125" style="1" customWidth="1"/>
    <col min="81" max="113" width="5.125" style="1" customWidth="1"/>
    <col min="114" max="187" width="8.125" style="1" customWidth="1"/>
    <col min="188" max="220" width="5.125" style="1" customWidth="1"/>
    <col min="221" max="223" width="8.125" style="1" customWidth="1"/>
    <col min="224" max="228" width="5.125" style="1" customWidth="1"/>
    <col min="229" max="230" width="0" style="1" hidden="1" customWidth="1"/>
    <col min="231" max="16384" width="8.125" style="1" hidden="1"/>
  </cols>
  <sheetData>
    <row r="1" spans="1:38" s="17" customFormat="1" ht="29.25" customHeight="1" thickTop="1">
      <c r="A1" s="16" t="s">
        <v>109</v>
      </c>
      <c r="C1" s="18"/>
      <c r="D1" s="18"/>
      <c r="E1" s="18"/>
      <c r="F1" s="18"/>
      <c r="G1" s="18"/>
      <c r="H1" s="18"/>
      <c r="I1" s="18"/>
      <c r="J1" s="18"/>
      <c r="K1" s="18"/>
      <c r="L1" s="18"/>
      <c r="M1" s="18"/>
      <c r="N1" s="18"/>
      <c r="O1" s="18"/>
      <c r="P1" s="18"/>
      <c r="Q1" s="18"/>
      <c r="R1" s="18"/>
      <c r="S1" s="18"/>
      <c r="T1" s="18"/>
      <c r="U1" s="18"/>
      <c r="V1" s="18"/>
      <c r="W1" s="18"/>
      <c r="X1" s="18"/>
      <c r="Y1" s="18"/>
      <c r="Z1" s="18"/>
      <c r="AA1" s="18"/>
      <c r="AB1" s="18"/>
      <c r="AC1" s="18"/>
      <c r="AD1" s="18"/>
      <c r="AE1" s="18"/>
      <c r="AF1" s="18"/>
      <c r="AG1" s="18"/>
      <c r="AH1" s="18"/>
      <c r="AI1" s="18"/>
      <c r="AJ1" s="18"/>
      <c r="AK1" s="18"/>
      <c r="AL1" s="18"/>
    </row>
    <row r="2" spans="1:38" s="39" customFormat="1" ht="13.15"/>
    <row r="3" spans="1:38" s="41" customFormat="1" ht="13.15">
      <c r="A3" s="40" t="s">
        <v>110</v>
      </c>
      <c r="D3" s="42"/>
      <c r="E3" s="42"/>
      <c r="F3" s="42"/>
      <c r="G3" s="42"/>
      <c r="H3" s="42"/>
      <c r="I3" s="42"/>
      <c r="J3" s="42"/>
      <c r="K3" s="42"/>
      <c r="L3" s="42"/>
      <c r="M3" s="42"/>
      <c r="N3" s="42"/>
      <c r="O3" s="42"/>
      <c r="P3" s="42"/>
      <c r="Q3" s="42"/>
      <c r="R3" s="42"/>
      <c r="S3" s="42"/>
      <c r="T3" s="42"/>
      <c r="U3" s="42"/>
      <c r="V3" s="42"/>
      <c r="W3" s="42"/>
      <c r="X3" s="42"/>
      <c r="Y3" s="42"/>
      <c r="Z3" s="42"/>
      <c r="AA3" s="42"/>
      <c r="AB3" s="42"/>
      <c r="AC3" s="42"/>
      <c r="AD3" s="42"/>
      <c r="AE3" s="42"/>
      <c r="AF3" s="42"/>
      <c r="AG3" s="42"/>
      <c r="AH3" s="42"/>
      <c r="AI3" s="42"/>
      <c r="AJ3" s="42"/>
      <c r="AK3" s="42"/>
      <c r="AL3" s="42"/>
    </row>
    <row r="4" spans="1:38" s="39" customFormat="1" ht="13.15"/>
    <row r="5" spans="1:38" s="39" customFormat="1" ht="13.9" customHeight="1">
      <c r="B5" s="43" t="s">
        <v>111</v>
      </c>
      <c r="C5" s="183" t="s">
        <v>112</v>
      </c>
      <c r="D5" s="183"/>
      <c r="E5" s="183"/>
      <c r="F5" s="183"/>
      <c r="G5" s="183"/>
      <c r="H5" s="183"/>
      <c r="I5" s="183"/>
      <c r="J5" s="183"/>
      <c r="K5" s="183"/>
      <c r="L5" s="183"/>
      <c r="M5" s="183"/>
      <c r="N5" s="183"/>
      <c r="O5" s="183"/>
      <c r="P5" s="186" t="s">
        <v>113</v>
      </c>
      <c r="Q5" s="186"/>
      <c r="R5" s="186"/>
      <c r="S5" s="186"/>
      <c r="T5" s="186"/>
      <c r="U5" s="187"/>
      <c r="V5" s="190"/>
      <c r="W5" s="190"/>
      <c r="X5" s="190"/>
      <c r="Y5" s="190"/>
      <c r="Z5" s="190"/>
      <c r="AA5" s="191"/>
      <c r="AB5" s="188"/>
      <c r="AC5" s="188"/>
      <c r="AD5" s="188"/>
      <c r="AE5" s="188"/>
      <c r="AF5" s="188"/>
      <c r="AG5" s="189"/>
    </row>
    <row r="6" spans="1:38" s="39" customFormat="1" ht="13.15">
      <c r="C6" s="45" t="s">
        <v>14</v>
      </c>
      <c r="D6" s="45" t="s">
        <v>15</v>
      </c>
      <c r="E6" s="45" t="s">
        <v>16</v>
      </c>
      <c r="F6" s="45" t="s">
        <v>17</v>
      </c>
      <c r="G6" s="45" t="s">
        <v>18</v>
      </c>
      <c r="H6" s="45" t="s">
        <v>19</v>
      </c>
      <c r="I6" s="45" t="s">
        <v>20</v>
      </c>
      <c r="J6" s="45" t="s">
        <v>21</v>
      </c>
      <c r="K6" s="46" t="s">
        <v>22</v>
      </c>
      <c r="L6" s="46" t="s">
        <v>23</v>
      </c>
      <c r="M6" s="46" t="s">
        <v>24</v>
      </c>
      <c r="N6" s="47" t="s">
        <v>25</v>
      </c>
      <c r="O6" s="47" t="s">
        <v>26</v>
      </c>
      <c r="P6" s="48" t="s">
        <v>27</v>
      </c>
      <c r="Q6" s="48" t="s">
        <v>28</v>
      </c>
      <c r="R6" s="48" t="s">
        <v>29</v>
      </c>
      <c r="S6" s="48" t="s">
        <v>30</v>
      </c>
      <c r="T6" s="48" t="s">
        <v>31</v>
      </c>
      <c r="U6" s="49" t="s">
        <v>32</v>
      </c>
      <c r="V6" s="50" t="s">
        <v>27</v>
      </c>
      <c r="W6" s="50" t="s">
        <v>28</v>
      </c>
      <c r="X6" s="50" t="s">
        <v>29</v>
      </c>
      <c r="Y6" s="50" t="s">
        <v>30</v>
      </c>
      <c r="Z6" s="50" t="s">
        <v>31</v>
      </c>
      <c r="AA6" s="50" t="s">
        <v>32</v>
      </c>
      <c r="AB6" s="44" t="s">
        <v>27</v>
      </c>
      <c r="AC6" s="44" t="s">
        <v>28</v>
      </c>
      <c r="AD6" s="44" t="s">
        <v>29</v>
      </c>
      <c r="AE6" s="44" t="s">
        <v>30</v>
      </c>
      <c r="AF6" s="44" t="s">
        <v>31</v>
      </c>
      <c r="AG6" s="51" t="s">
        <v>32</v>
      </c>
      <c r="AL6" s="52"/>
    </row>
    <row r="7" spans="1:38" s="53" customFormat="1" ht="13.15">
      <c r="B7" s="54"/>
      <c r="C7" s="55">
        <v>1</v>
      </c>
      <c r="D7" s="55">
        <v>2</v>
      </c>
      <c r="E7" s="55">
        <v>3</v>
      </c>
      <c r="F7" s="55">
        <v>4</v>
      </c>
      <c r="G7" s="55">
        <v>5</v>
      </c>
      <c r="H7" s="55">
        <v>6</v>
      </c>
      <c r="I7" s="55">
        <v>7</v>
      </c>
      <c r="J7" s="55">
        <v>8</v>
      </c>
      <c r="K7" s="56">
        <v>9</v>
      </c>
      <c r="L7" s="56">
        <v>10</v>
      </c>
      <c r="M7" s="56">
        <v>11</v>
      </c>
      <c r="N7" s="56">
        <v>12</v>
      </c>
      <c r="O7" s="56">
        <v>13</v>
      </c>
      <c r="P7" s="57">
        <v>14</v>
      </c>
      <c r="Q7" s="57">
        <v>15</v>
      </c>
      <c r="R7" s="57">
        <v>16</v>
      </c>
      <c r="S7" s="57">
        <v>17</v>
      </c>
      <c r="T7" s="57">
        <v>18</v>
      </c>
      <c r="U7" s="58">
        <v>19</v>
      </c>
      <c r="V7" s="59">
        <v>14</v>
      </c>
      <c r="W7" s="59">
        <v>15</v>
      </c>
      <c r="X7" s="59">
        <v>16</v>
      </c>
      <c r="Y7" s="59">
        <v>17</v>
      </c>
      <c r="Z7" s="59">
        <v>18</v>
      </c>
      <c r="AA7" s="59">
        <v>19</v>
      </c>
      <c r="AB7" s="44">
        <v>14</v>
      </c>
      <c r="AC7" s="44">
        <v>15</v>
      </c>
      <c r="AD7" s="44">
        <v>16</v>
      </c>
      <c r="AE7" s="44">
        <v>17</v>
      </c>
      <c r="AF7" s="44">
        <v>18</v>
      </c>
      <c r="AG7" s="60">
        <v>19</v>
      </c>
      <c r="AH7" s="39"/>
      <c r="AI7" s="39"/>
      <c r="AJ7" s="39"/>
      <c r="AK7" s="39"/>
      <c r="AL7" s="61"/>
    </row>
    <row r="8" spans="1:38" s="39" customFormat="1" ht="13.15">
      <c r="B8" s="62" t="s">
        <v>33</v>
      </c>
      <c r="C8" s="63"/>
      <c r="D8" s="63"/>
      <c r="E8" s="63"/>
      <c r="F8" s="63"/>
      <c r="G8" s="63"/>
      <c r="H8" s="63"/>
      <c r="I8" s="63"/>
      <c r="J8" s="63"/>
      <c r="K8" s="64"/>
      <c r="L8" s="65"/>
      <c r="M8" s="65"/>
      <c r="N8" s="64"/>
      <c r="O8" s="171">
        <v>8.3574143642208831E-3</v>
      </c>
      <c r="P8" s="66"/>
      <c r="Q8" s="67"/>
      <c r="R8" s="67"/>
      <c r="S8" s="67"/>
      <c r="T8" s="67"/>
      <c r="U8" s="68"/>
      <c r="V8" s="69">
        <v>8.1771234419290018E-3</v>
      </c>
      <c r="W8" s="69">
        <v>7.5639162798184501E-3</v>
      </c>
      <c r="X8" s="69">
        <v>7.4200951424285844E-3</v>
      </c>
      <c r="Y8" s="69">
        <v>7.6491263558138289E-3</v>
      </c>
      <c r="Z8" s="69">
        <v>7.3786395829300577E-3</v>
      </c>
      <c r="AA8" s="182">
        <v>7.0581457070593157E-3</v>
      </c>
      <c r="AB8" s="70"/>
      <c r="AC8" s="70"/>
      <c r="AD8" s="70"/>
      <c r="AE8" s="70"/>
      <c r="AF8" s="70"/>
      <c r="AG8" s="71"/>
      <c r="AL8" s="61"/>
    </row>
    <row r="9" spans="1:38" s="39" customFormat="1" ht="13.15">
      <c r="B9" s="72" t="s">
        <v>98</v>
      </c>
      <c r="C9" s="63"/>
      <c r="D9" s="63"/>
      <c r="E9" s="63"/>
      <c r="F9" s="63"/>
      <c r="G9" s="63"/>
      <c r="H9" s="63"/>
      <c r="I9" s="63"/>
      <c r="J9" s="63"/>
      <c r="K9" s="64"/>
      <c r="L9" s="65"/>
      <c r="M9" s="65"/>
      <c r="N9" s="64"/>
      <c r="O9" s="171">
        <v>3.9524455192039287E-3</v>
      </c>
      <c r="P9" s="66"/>
      <c r="Q9" s="67"/>
      <c r="R9" s="67"/>
      <c r="S9" s="67"/>
      <c r="T9" s="67"/>
      <c r="U9" s="68"/>
      <c r="V9" s="69">
        <v>3.9218881718645626E-3</v>
      </c>
      <c r="W9" s="69">
        <v>3.7113714862100355E-3</v>
      </c>
      <c r="X9" s="69">
        <v>3.9235420294103651E-3</v>
      </c>
      <c r="Y9" s="69">
        <v>3.9978170963264059E-3</v>
      </c>
      <c r="Z9" s="69">
        <v>3.9874764625844605E-3</v>
      </c>
      <c r="AA9" s="182">
        <v>3.7405707467104143E-3</v>
      </c>
      <c r="AB9" s="70"/>
      <c r="AC9" s="70"/>
      <c r="AD9" s="70"/>
      <c r="AE9" s="70"/>
      <c r="AF9" s="70"/>
      <c r="AG9" s="71"/>
      <c r="AL9" s="61"/>
    </row>
    <row r="10" spans="1:38" s="39" customFormat="1" ht="13.15">
      <c r="B10" s="72" t="s">
        <v>99</v>
      </c>
      <c r="C10" s="63"/>
      <c r="D10" s="63"/>
      <c r="E10" s="63"/>
      <c r="F10" s="63"/>
      <c r="G10" s="63"/>
      <c r="H10" s="63"/>
      <c r="I10" s="63"/>
      <c r="J10" s="63"/>
      <c r="K10" s="64"/>
      <c r="L10" s="65"/>
      <c r="M10" s="65"/>
      <c r="N10" s="64"/>
      <c r="O10" s="171">
        <v>5.4457995121088842E-3</v>
      </c>
      <c r="P10" s="66"/>
      <c r="Q10" s="67"/>
      <c r="R10" s="67"/>
      <c r="S10" s="67"/>
      <c r="T10" s="67"/>
      <c r="U10" s="68"/>
      <c r="V10" s="69">
        <v>5.2850532050991994E-3</v>
      </c>
      <c r="W10" s="69">
        <v>4.9169297865105932E-3</v>
      </c>
      <c r="X10" s="69">
        <v>4.9406961466109678E-3</v>
      </c>
      <c r="Y10" s="69">
        <v>5.1225399195038435E-3</v>
      </c>
      <c r="Z10" s="69">
        <v>4.9804693781256848E-3</v>
      </c>
      <c r="AA10" s="182">
        <v>4.7734861373798232E-3</v>
      </c>
      <c r="AB10" s="70"/>
      <c r="AC10" s="70"/>
      <c r="AD10" s="70"/>
      <c r="AE10" s="70"/>
      <c r="AF10" s="70"/>
      <c r="AG10" s="71"/>
      <c r="AL10" s="61"/>
    </row>
    <row r="11" spans="1:38" s="39" customFormat="1" ht="13.15">
      <c r="B11" s="72" t="s">
        <v>100</v>
      </c>
      <c r="C11" s="63"/>
      <c r="D11" s="63"/>
      <c r="E11" s="63"/>
      <c r="F11" s="63"/>
      <c r="G11" s="63"/>
      <c r="H11" s="63"/>
      <c r="I11" s="63"/>
      <c r="J11" s="63"/>
      <c r="K11" s="64"/>
      <c r="L11" s="65"/>
      <c r="M11" s="65"/>
      <c r="N11" s="64"/>
      <c r="O11" s="171">
        <v>7.6752509422286508E-3</v>
      </c>
      <c r="P11" s="66"/>
      <c r="Q11" s="67"/>
      <c r="R11" s="67"/>
      <c r="S11" s="67"/>
      <c r="T11" s="67"/>
      <c r="U11" s="68"/>
      <c r="V11" s="69">
        <v>7.5310450616485891E-3</v>
      </c>
      <c r="W11" s="69">
        <v>7.0459121698898119E-3</v>
      </c>
      <c r="X11" s="69">
        <v>7.0731023704735385E-3</v>
      </c>
      <c r="Y11" s="69">
        <v>7.3207763751579336E-3</v>
      </c>
      <c r="Z11" s="69">
        <v>7.0211727787095057E-3</v>
      </c>
      <c r="AA11" s="182">
        <v>6.771691387795542E-3</v>
      </c>
      <c r="AB11" s="70"/>
      <c r="AC11" s="70"/>
      <c r="AD11" s="70"/>
      <c r="AE11" s="70"/>
      <c r="AF11" s="70"/>
      <c r="AG11" s="71"/>
      <c r="AL11" s="61"/>
    </row>
    <row r="12" spans="1:38" s="39" customFormat="1" ht="13.15">
      <c r="B12" s="72" t="s">
        <v>101</v>
      </c>
      <c r="C12" s="73"/>
      <c r="D12" s="73"/>
      <c r="E12" s="73"/>
      <c r="F12" s="73"/>
      <c r="G12" s="73"/>
      <c r="H12" s="73"/>
      <c r="I12" s="73"/>
      <c r="J12" s="73"/>
      <c r="K12" s="64"/>
      <c r="L12" s="65"/>
      <c r="M12" s="65"/>
      <c r="N12" s="64"/>
      <c r="O12" s="171">
        <v>7.8749288046480181E-3</v>
      </c>
      <c r="P12" s="66"/>
      <c r="Q12" s="67"/>
      <c r="R12" s="67"/>
      <c r="S12" s="67"/>
      <c r="T12" s="67"/>
      <c r="U12" s="68"/>
      <c r="V12" s="69">
        <v>7.8288120215801449E-3</v>
      </c>
      <c r="W12" s="69">
        <v>7.3564905332437203E-3</v>
      </c>
      <c r="X12" s="69">
        <v>7.2028556249950082E-3</v>
      </c>
      <c r="Y12" s="69">
        <v>7.2566894863663745E-3</v>
      </c>
      <c r="Z12" s="69">
        <v>7.2028682740685746E-3</v>
      </c>
      <c r="AA12" s="182">
        <v>7.0170535269251655E-3</v>
      </c>
      <c r="AB12" s="70"/>
      <c r="AC12" s="70"/>
      <c r="AD12" s="70"/>
      <c r="AE12" s="70"/>
      <c r="AF12" s="70"/>
      <c r="AG12" s="71"/>
      <c r="AL12" s="61"/>
    </row>
    <row r="13" spans="1:38" s="39" customFormat="1" ht="13.15">
      <c r="B13" s="72" t="s">
        <v>102</v>
      </c>
      <c r="C13" s="63"/>
      <c r="D13" s="63"/>
      <c r="E13" s="63"/>
      <c r="F13" s="63"/>
      <c r="G13" s="63"/>
      <c r="H13" s="63"/>
      <c r="I13" s="63"/>
      <c r="J13" s="63"/>
      <c r="K13" s="64"/>
      <c r="L13" s="65"/>
      <c r="M13" s="65"/>
      <c r="N13" s="64"/>
      <c r="O13" s="171">
        <v>9.9480343798972193E-3</v>
      </c>
      <c r="P13" s="66"/>
      <c r="Q13" s="67"/>
      <c r="R13" s="67"/>
      <c r="S13" s="67"/>
      <c r="T13" s="67"/>
      <c r="U13" s="68"/>
      <c r="V13" s="69">
        <v>9.7955293426104095E-3</v>
      </c>
      <c r="W13" s="69">
        <v>9.3400394672660259E-3</v>
      </c>
      <c r="X13" s="69">
        <v>9.2919374017870204E-3</v>
      </c>
      <c r="Y13" s="69">
        <v>9.4821254934462917E-3</v>
      </c>
      <c r="Z13" s="69">
        <v>9.1118806159480314E-3</v>
      </c>
      <c r="AA13" s="182">
        <v>8.605804873471179E-3</v>
      </c>
      <c r="AB13" s="70"/>
      <c r="AC13" s="70"/>
      <c r="AD13" s="70"/>
      <c r="AE13" s="70"/>
      <c r="AF13" s="70"/>
      <c r="AG13" s="71"/>
      <c r="AL13" s="61"/>
    </row>
    <row r="14" spans="1:38" s="39" customFormat="1" ht="13.15">
      <c r="B14" s="72" t="s">
        <v>103</v>
      </c>
      <c r="C14" s="63"/>
      <c r="D14" s="63"/>
      <c r="E14" s="63"/>
      <c r="F14" s="63"/>
      <c r="G14" s="63"/>
      <c r="H14" s="63"/>
      <c r="I14" s="63"/>
      <c r="J14" s="63"/>
      <c r="K14" s="64"/>
      <c r="L14" s="65"/>
      <c r="M14" s="65"/>
      <c r="N14" s="64"/>
      <c r="O14" s="171">
        <v>7.7119154523170863E-3</v>
      </c>
      <c r="P14" s="66"/>
      <c r="Q14" s="67"/>
      <c r="R14" s="67"/>
      <c r="S14" s="67"/>
      <c r="T14" s="67"/>
      <c r="U14" s="68"/>
      <c r="V14" s="69">
        <v>7.1658630881106244E-3</v>
      </c>
      <c r="W14" s="69">
        <v>6.6222007615723832E-3</v>
      </c>
      <c r="X14" s="69">
        <v>6.5060440545945397E-3</v>
      </c>
      <c r="Y14" s="69">
        <v>6.4161368267918739E-3</v>
      </c>
      <c r="Z14" s="69">
        <v>6.273384359961609E-3</v>
      </c>
      <c r="AA14" s="182">
        <v>6.0495951699346406E-3</v>
      </c>
      <c r="AB14" s="70"/>
      <c r="AC14" s="70"/>
      <c r="AD14" s="70"/>
      <c r="AE14" s="70"/>
      <c r="AF14" s="70"/>
      <c r="AG14" s="71"/>
      <c r="AL14" s="61"/>
    </row>
    <row r="15" spans="1:38" s="39" customFormat="1" ht="13.15">
      <c r="B15" s="72" t="s">
        <v>104</v>
      </c>
      <c r="C15" s="63"/>
      <c r="D15" s="63"/>
      <c r="E15" s="63"/>
      <c r="F15" s="63"/>
      <c r="G15" s="63"/>
      <c r="H15" s="63"/>
      <c r="I15" s="63"/>
      <c r="J15" s="63"/>
      <c r="K15" s="64"/>
      <c r="L15" s="65"/>
      <c r="M15" s="65"/>
      <c r="N15" s="64"/>
      <c r="O15" s="171">
        <v>5.8218410403665377E-3</v>
      </c>
      <c r="P15" s="66"/>
      <c r="Q15" s="67"/>
      <c r="R15" s="67"/>
      <c r="S15" s="67"/>
      <c r="T15" s="67"/>
      <c r="U15" s="68"/>
      <c r="V15" s="69">
        <v>5.6290759694701542E-3</v>
      </c>
      <c r="W15" s="69">
        <v>5.27454571044772E-3</v>
      </c>
      <c r="X15" s="69">
        <v>5.0431451417891626E-3</v>
      </c>
      <c r="Y15" s="69">
        <v>4.7961131613618591E-3</v>
      </c>
      <c r="Z15" s="69">
        <v>4.5379494069046622E-3</v>
      </c>
      <c r="AA15" s="182">
        <v>4.3590872449925655E-3</v>
      </c>
      <c r="AB15" s="70"/>
      <c r="AC15" s="70"/>
      <c r="AD15" s="70"/>
      <c r="AE15" s="70"/>
      <c r="AF15" s="70"/>
      <c r="AG15" s="71"/>
      <c r="AL15" s="61"/>
    </row>
    <row r="16" spans="1:38" s="39" customFormat="1" ht="13.15">
      <c r="B16" s="72" t="s">
        <v>105</v>
      </c>
      <c r="C16" s="63"/>
      <c r="D16" s="63"/>
      <c r="E16" s="63"/>
      <c r="F16" s="63"/>
      <c r="G16" s="63"/>
      <c r="H16" s="63"/>
      <c r="I16" s="63"/>
      <c r="J16" s="63"/>
      <c r="K16" s="64"/>
      <c r="L16" s="65"/>
      <c r="M16" s="65"/>
      <c r="N16" s="64"/>
      <c r="O16" s="171">
        <v>7.9837103860318503E-3</v>
      </c>
      <c r="P16" s="66"/>
      <c r="Q16" s="67"/>
      <c r="R16" s="67"/>
      <c r="S16" s="67"/>
      <c r="T16" s="67"/>
      <c r="U16" s="68"/>
      <c r="V16" s="69">
        <v>7.9334687078558286E-3</v>
      </c>
      <c r="W16" s="69">
        <v>7.4582551371562555E-3</v>
      </c>
      <c r="X16" s="69">
        <v>7.2620239072833659E-3</v>
      </c>
      <c r="Y16" s="69">
        <v>7.5343311672291247E-3</v>
      </c>
      <c r="Z16" s="69">
        <v>7.4069884488427995E-3</v>
      </c>
      <c r="AA16" s="182">
        <v>7.0379492060839155E-3</v>
      </c>
      <c r="AB16" s="70"/>
      <c r="AC16" s="70"/>
      <c r="AD16" s="70"/>
      <c r="AE16" s="70"/>
      <c r="AF16" s="70"/>
      <c r="AG16" s="71"/>
      <c r="AL16" s="61"/>
    </row>
    <row r="17" spans="1:38" s="39" customFormat="1" ht="13.15">
      <c r="B17" s="72" t="s">
        <v>106</v>
      </c>
      <c r="C17" s="63"/>
      <c r="D17" s="63"/>
      <c r="E17" s="63"/>
      <c r="F17" s="63"/>
      <c r="G17" s="63"/>
      <c r="H17" s="63"/>
      <c r="I17" s="63"/>
      <c r="J17" s="63"/>
      <c r="K17" s="64"/>
      <c r="L17" s="65"/>
      <c r="M17" s="65"/>
      <c r="N17" s="64"/>
      <c r="O17" s="171">
        <v>5.4066297978347944E-3</v>
      </c>
      <c r="P17" s="66"/>
      <c r="Q17" s="67"/>
      <c r="R17" s="67"/>
      <c r="S17" s="67"/>
      <c r="T17" s="67"/>
      <c r="U17" s="68"/>
      <c r="V17" s="69">
        <v>5.2618646565525395E-3</v>
      </c>
      <c r="W17" s="69">
        <v>4.9139854785953396E-3</v>
      </c>
      <c r="X17" s="69">
        <v>5.0366377274413399E-3</v>
      </c>
      <c r="Y17" s="69">
        <v>5.1999530110211634E-3</v>
      </c>
      <c r="Z17" s="69">
        <v>5.1344285844354687E-3</v>
      </c>
      <c r="AA17" s="182">
        <v>4.8845680785125634E-3</v>
      </c>
      <c r="AB17" s="70"/>
      <c r="AC17" s="70"/>
      <c r="AD17" s="70"/>
      <c r="AE17" s="70"/>
      <c r="AF17" s="70"/>
      <c r="AG17" s="71"/>
      <c r="AL17" s="61"/>
    </row>
    <row r="18" spans="1:38" s="39" customFormat="1" ht="13.15">
      <c r="B18" s="74" t="s">
        <v>114</v>
      </c>
      <c r="C18" s="75"/>
      <c r="D18" s="75"/>
      <c r="E18" s="75"/>
      <c r="F18" s="75"/>
      <c r="G18" s="75"/>
      <c r="H18" s="75"/>
      <c r="I18" s="75"/>
      <c r="J18" s="75"/>
      <c r="K18" s="75"/>
      <c r="L18" s="75"/>
      <c r="M18" s="75"/>
      <c r="N18" s="75"/>
      <c r="O18" s="171">
        <v>7.017797019885785E-3</v>
      </c>
      <c r="P18" s="76"/>
      <c r="Q18" s="77"/>
      <c r="R18" s="77"/>
      <c r="S18" s="77"/>
      <c r="T18" s="77"/>
      <c r="U18" s="78"/>
      <c r="V18" s="69">
        <v>6.8529723666721056E-3</v>
      </c>
      <c r="W18" s="69">
        <v>6.4203646810710334E-3</v>
      </c>
      <c r="X18" s="69">
        <v>6.3700079546813891E-3</v>
      </c>
      <c r="Y18" s="69">
        <v>6.4775608893018703E-3</v>
      </c>
      <c r="Z18" s="69">
        <v>6.3035257892510854E-3</v>
      </c>
      <c r="AA18" s="182">
        <v>6.0297952078865128E-3</v>
      </c>
      <c r="AB18" s="70"/>
      <c r="AC18" s="70"/>
      <c r="AD18" s="70"/>
      <c r="AE18" s="70"/>
      <c r="AF18" s="70"/>
      <c r="AG18" s="79"/>
      <c r="AL18" s="61"/>
    </row>
    <row r="19" spans="1:38" s="39" customFormat="1" ht="13.15">
      <c r="C19" s="80"/>
    </row>
    <row r="20" spans="1:38" s="41" customFormat="1" ht="13.15">
      <c r="A20" s="40" t="s">
        <v>115</v>
      </c>
      <c r="D20" s="42"/>
      <c r="E20" s="42"/>
      <c r="F20" s="42"/>
      <c r="G20" s="42"/>
      <c r="H20" s="42"/>
      <c r="I20" s="42"/>
      <c r="J20" s="42"/>
      <c r="K20" s="42"/>
      <c r="L20" s="42"/>
      <c r="M20" s="42"/>
      <c r="N20" s="42"/>
      <c r="O20" s="42"/>
      <c r="P20" s="42"/>
      <c r="Q20" s="42"/>
      <c r="R20" s="42"/>
      <c r="S20" s="42"/>
      <c r="T20" s="42"/>
      <c r="U20" s="42"/>
      <c r="V20" s="42"/>
      <c r="W20" s="42"/>
      <c r="X20" s="42"/>
      <c r="Y20" s="42"/>
      <c r="Z20" s="42"/>
      <c r="AA20" s="42"/>
      <c r="AB20" s="42"/>
      <c r="AC20" s="42"/>
      <c r="AD20" s="42"/>
      <c r="AE20" s="42"/>
      <c r="AF20" s="42"/>
      <c r="AG20" s="42"/>
      <c r="AH20" s="42"/>
      <c r="AI20" s="42"/>
      <c r="AJ20" s="42"/>
      <c r="AK20" s="42"/>
      <c r="AL20" s="42"/>
    </row>
    <row r="21" spans="1:38" s="39" customFormat="1" ht="13.15"/>
    <row r="22" spans="1:38" s="39" customFormat="1" ht="15" customHeight="1">
      <c r="B22" s="43" t="s">
        <v>54</v>
      </c>
      <c r="C22" s="183" t="s">
        <v>112</v>
      </c>
      <c r="D22" s="183"/>
      <c r="E22" s="183"/>
      <c r="F22" s="183"/>
      <c r="G22" s="183"/>
      <c r="H22" s="183"/>
      <c r="I22" s="183"/>
      <c r="J22" s="183"/>
      <c r="K22" s="183"/>
      <c r="L22" s="183"/>
      <c r="M22" s="183"/>
      <c r="N22" s="183"/>
      <c r="O22" s="183"/>
      <c r="P22" s="186" t="s">
        <v>113</v>
      </c>
      <c r="Q22" s="186"/>
      <c r="R22" s="186"/>
      <c r="S22" s="186"/>
      <c r="T22" s="186"/>
      <c r="U22" s="187"/>
      <c r="V22" s="190"/>
      <c r="W22" s="190"/>
      <c r="X22" s="190"/>
      <c r="Y22" s="190"/>
      <c r="Z22" s="190"/>
      <c r="AA22" s="191"/>
      <c r="AB22" s="188"/>
      <c r="AC22" s="188"/>
      <c r="AD22" s="188"/>
      <c r="AE22" s="188"/>
      <c r="AF22" s="188"/>
      <c r="AG22" s="189"/>
      <c r="AH22" s="81"/>
      <c r="AI22" s="192" t="s">
        <v>116</v>
      </c>
      <c r="AJ22" s="192" t="s">
        <v>117</v>
      </c>
      <c r="AK22" s="192" t="s">
        <v>118</v>
      </c>
      <c r="AL22" s="52"/>
    </row>
    <row r="23" spans="1:38" s="39" customFormat="1" ht="13.15">
      <c r="C23" s="45" t="s">
        <v>14</v>
      </c>
      <c r="D23" s="45" t="s">
        <v>15</v>
      </c>
      <c r="E23" s="45" t="s">
        <v>16</v>
      </c>
      <c r="F23" s="45" t="s">
        <v>17</v>
      </c>
      <c r="G23" s="45" t="s">
        <v>18</v>
      </c>
      <c r="H23" s="45" t="s">
        <v>19</v>
      </c>
      <c r="I23" s="82" t="s">
        <v>20</v>
      </c>
      <c r="J23" s="82" t="s">
        <v>21</v>
      </c>
      <c r="K23" s="46" t="s">
        <v>22</v>
      </c>
      <c r="L23" s="46" t="s">
        <v>23</v>
      </c>
      <c r="M23" s="46" t="s">
        <v>24</v>
      </c>
      <c r="N23" s="46" t="s">
        <v>25</v>
      </c>
      <c r="O23" s="47" t="s">
        <v>26</v>
      </c>
      <c r="P23" s="48" t="s">
        <v>27</v>
      </c>
      <c r="Q23" s="48" t="s">
        <v>28</v>
      </c>
      <c r="R23" s="48" t="s">
        <v>29</v>
      </c>
      <c r="S23" s="48" t="s">
        <v>30</v>
      </c>
      <c r="T23" s="48" t="s">
        <v>31</v>
      </c>
      <c r="U23" s="49" t="s">
        <v>32</v>
      </c>
      <c r="V23" s="50" t="s">
        <v>27</v>
      </c>
      <c r="W23" s="50" t="s">
        <v>28</v>
      </c>
      <c r="X23" s="50" t="s">
        <v>29</v>
      </c>
      <c r="Y23" s="50" t="s">
        <v>30</v>
      </c>
      <c r="Z23" s="50" t="s">
        <v>31</v>
      </c>
      <c r="AA23" s="50" t="s">
        <v>32</v>
      </c>
      <c r="AB23" s="44" t="s">
        <v>27</v>
      </c>
      <c r="AC23" s="44" t="s">
        <v>28</v>
      </c>
      <c r="AD23" s="44" t="s">
        <v>29</v>
      </c>
      <c r="AE23" s="44" t="s">
        <v>30</v>
      </c>
      <c r="AF23" s="44" t="s">
        <v>31</v>
      </c>
      <c r="AG23" s="51" t="s">
        <v>32</v>
      </c>
      <c r="AH23" s="81"/>
      <c r="AI23" s="193"/>
      <c r="AJ23" s="193"/>
      <c r="AK23" s="193"/>
      <c r="AL23" s="52"/>
    </row>
    <row r="24" spans="1:38" s="53" customFormat="1" ht="13.15">
      <c r="B24" s="54"/>
      <c r="C24" s="55">
        <v>1</v>
      </c>
      <c r="D24" s="55">
        <v>2</v>
      </c>
      <c r="E24" s="55">
        <v>3</v>
      </c>
      <c r="F24" s="55">
        <v>4</v>
      </c>
      <c r="G24" s="55">
        <v>5</v>
      </c>
      <c r="H24" s="55">
        <v>6</v>
      </c>
      <c r="I24" s="55">
        <v>7</v>
      </c>
      <c r="J24" s="55">
        <v>8</v>
      </c>
      <c r="K24" s="56">
        <v>9</v>
      </c>
      <c r="L24" s="56">
        <v>10</v>
      </c>
      <c r="M24" s="56">
        <v>11</v>
      </c>
      <c r="N24" s="56">
        <v>12</v>
      </c>
      <c r="O24" s="56">
        <v>13</v>
      </c>
      <c r="P24" s="57">
        <v>14</v>
      </c>
      <c r="Q24" s="57">
        <v>15</v>
      </c>
      <c r="R24" s="57">
        <v>16</v>
      </c>
      <c r="S24" s="57">
        <v>17</v>
      </c>
      <c r="T24" s="57">
        <v>18</v>
      </c>
      <c r="U24" s="58">
        <v>19</v>
      </c>
      <c r="V24" s="59">
        <v>14</v>
      </c>
      <c r="W24" s="59">
        <v>15</v>
      </c>
      <c r="X24" s="59">
        <v>16</v>
      </c>
      <c r="Y24" s="59">
        <v>17</v>
      </c>
      <c r="Z24" s="59">
        <v>18</v>
      </c>
      <c r="AA24" s="59">
        <v>19</v>
      </c>
      <c r="AB24" s="44">
        <v>14</v>
      </c>
      <c r="AC24" s="44">
        <v>15</v>
      </c>
      <c r="AD24" s="44">
        <v>16</v>
      </c>
      <c r="AE24" s="44">
        <v>17</v>
      </c>
      <c r="AF24" s="44">
        <v>18</v>
      </c>
      <c r="AG24" s="60">
        <v>19</v>
      </c>
      <c r="AH24" s="81"/>
      <c r="AI24" s="81"/>
    </row>
    <row r="25" spans="1:38" s="39" customFormat="1" ht="13.9" customHeight="1">
      <c r="B25" s="62" t="s">
        <v>33</v>
      </c>
      <c r="C25" s="63" cm="1">
        <f t="array" ref="C25">INDEX(Inputs!$A$4:$X$328, MATCH(Forecasts!$B25&amp;Forecasts!$B$22, Inputs!$A$4:$A$328&amp;Inputs!$B$4:$B$328, 0), MATCH(Forecasts!C$23, Inputs!$A$4:$X$4, 0))</f>
        <v>2658071</v>
      </c>
      <c r="D25" s="63" cm="1">
        <f t="array" ref="D25">INDEX(Inputs!$A$4:$X$328, MATCH(Forecasts!$B25&amp;Forecasts!$B$22, Inputs!$A$4:$A$328&amp;Inputs!$B$4:$B$328, 0), MATCH(Forecasts!D$23, Inputs!$A$4:$X$4, 0))</f>
        <v>2676627</v>
      </c>
      <c r="E25" s="63" cm="1">
        <f t="array" ref="E25">INDEX(Inputs!$A$4:$X$328, MATCH(Forecasts!$B25&amp;Forecasts!$B$22, Inputs!$A$4:$A$328&amp;Inputs!$B$4:$B$328, 0), MATCH(Forecasts!E$23, Inputs!$A$4:$X$4, 0))</f>
        <v>2690725</v>
      </c>
      <c r="F25" s="63" cm="1">
        <f t="array" ref="F25">INDEX(Inputs!$A$4:$X$328, MATCH(Forecasts!$B25&amp;Forecasts!$B$22, Inputs!$A$4:$A$328&amp;Inputs!$B$4:$B$328, 0), MATCH(Forecasts!F$23, Inputs!$A$4:$X$4, 0))</f>
        <v>2712195.9999999898</v>
      </c>
      <c r="G25" s="63" cm="1">
        <f t="array" ref="G25">INDEX(Inputs!$A$4:$X$328, MATCH(Forecasts!$B25&amp;Forecasts!$B$22, Inputs!$A$4:$A$328&amp;Inputs!$B$4:$B$328, 0), MATCH(Forecasts!G$23, Inputs!$A$4:$X$4, 0))</f>
        <v>2711447</v>
      </c>
      <c r="H25" s="63" cm="1">
        <f t="array" ref="H25">INDEX(Inputs!$A$4:$X$328, MATCH(Forecasts!$B25&amp;Forecasts!$B$22, Inputs!$A$4:$A$328&amp;Inputs!$B$4:$B$328, 0), MATCH(Forecasts!H$23, Inputs!$A$4:$X$4, 0))</f>
        <v>2743415</v>
      </c>
      <c r="I25" s="63" cm="1">
        <f t="array" ref="I25">INDEX(Inputs!$A$4:$X$328, MATCH(Forecasts!$B25&amp;Forecasts!$B$22, Inputs!$A$4:$A$328&amp;Inputs!$B$4:$B$328, 0), MATCH(Forecasts!I$23, Inputs!$A$4:$X$4, 0))</f>
        <v>2756272</v>
      </c>
      <c r="J25" s="63" cm="1">
        <f t="array" ref="J25">INDEX(Inputs!$A$4:$X$328, MATCH(Forecasts!$B25&amp;Forecasts!$B$22, Inputs!$A$4:$A$328&amp;Inputs!$B$4:$B$328, 0), MATCH(Forecasts!J$23, Inputs!$A$4:$X$4, 0))</f>
        <v>2791479</v>
      </c>
      <c r="K25" s="63" cm="1">
        <f t="array" ref="K25">INDEX(Inputs!$A$4:$X$328, MATCH(Forecasts!$B25&amp;Forecasts!$B$22, Inputs!$A$4:$A$328&amp;Inputs!$B$4:$B$328, 0), MATCH(Forecasts!K$23, Inputs!$A$4:$X$4, 0))</f>
        <v>2811447</v>
      </c>
      <c r="L25" s="63" cm="1">
        <f t="array" ref="L25">INDEX(Inputs!$A$4:$X$328, MATCH(Forecasts!$B25&amp;Forecasts!$B$22, Inputs!$A$4:$A$328&amp;Inputs!$B$4:$B$328, 0), MATCH(Forecasts!L$23, Inputs!$A$4:$X$4, 0))</f>
        <v>2852389</v>
      </c>
      <c r="M25" s="63" cm="1">
        <f t="array" ref="M25">INDEX(Inputs!$A$4:$X$328, MATCH(Forecasts!$B25&amp;Forecasts!$B$22, Inputs!$A$4:$A$328&amp;Inputs!$B$4:$B$328, 0), MATCH(Forecasts!M$23, Inputs!$A$4:$X$4, 0))</f>
        <v>2872648</v>
      </c>
      <c r="N25" s="63" cm="1">
        <f t="array" ref="N25">INDEX(Inputs!$A$4:$X$328, MATCH(Forecasts!$B25&amp;Forecasts!$B$22, Inputs!$A$4:$A$328&amp;Inputs!$B$4:$B$328, 0), MATCH(Forecasts!N$23, Inputs!$A$4:$X$4, 0))</f>
        <v>2903050</v>
      </c>
      <c r="O25" s="73" cm="1">
        <f t="array" ref="O25">INDEX(Inputs!$A$4:$X$328, MATCH(Forecasts!$B25&amp;Forecasts!$B$22, Inputs!$A$4:$A$328&amp;Inputs!$B$4:$B$328, 0), MATCH(Forecasts!O$23, Inputs!$A$4:$X$4, 0))</f>
        <v>2922618</v>
      </c>
      <c r="P25" s="83" cm="1">
        <f t="array" ref="P25">INDEX(Inputs!$A$4:$X$328, MATCH(Forecasts!$B25&amp;Forecasts!$B$22, Inputs!$A$4:$A$328&amp;Inputs!$B$4:$B$328, 0), MATCH(Forecasts!P$23, Inputs!$A$4:$X$4, 0))</f>
        <v>2973434.9999999995</v>
      </c>
      <c r="Q25" s="83" cm="1">
        <f t="array" ref="Q25">INDEX(Inputs!$A$4:$X$328, MATCH(Forecasts!$B25&amp;Forecasts!$B$22, Inputs!$A$4:$A$328&amp;Inputs!$B$4:$B$328, 0), MATCH(Forecasts!Q$23, Inputs!$A$4:$X$4, 0))</f>
        <v>2995915.0000000005</v>
      </c>
      <c r="R25" s="83" cm="1">
        <f t="array" ref="R25">INDEX(Inputs!$A$4:$X$328, MATCH(Forecasts!$B25&amp;Forecasts!$B$22, Inputs!$A$4:$A$328&amp;Inputs!$B$4:$B$328, 0), MATCH(Forecasts!R$23, Inputs!$A$4:$X$4, 0))</f>
        <v>3017757</v>
      </c>
      <c r="S25" s="83" cm="1">
        <f t="array" ref="S25">INDEX(Inputs!$A$4:$X$328, MATCH(Forecasts!$B25&amp;Forecasts!$B$22, Inputs!$A$4:$A$328&amp;Inputs!$B$4:$B$328, 0), MATCH(Forecasts!S$23, Inputs!$A$4:$X$4, 0))</f>
        <v>3038802</v>
      </c>
      <c r="T25" s="83" cm="1">
        <f t="array" ref="T25">INDEX(Inputs!$A$4:$X$328, MATCH(Forecasts!$B25&amp;Forecasts!$B$22, Inputs!$A$4:$A$328&amp;Inputs!$B$4:$B$328, 0), MATCH(Forecasts!T$23, Inputs!$A$4:$X$4, 0))</f>
        <v>3059078</v>
      </c>
      <c r="U25" s="83" cm="1">
        <f t="array" ref="U25">INDEX(Inputs!$A$4:$X$328, MATCH(Forecasts!$B25&amp;Forecasts!$B$22, Inputs!$A$4:$A$328&amp;Inputs!$B$4:$B$328, 0), MATCH(Forecasts!U$23, Inputs!$A$4:$X$4, 0))</f>
        <v>3079437.0000000005</v>
      </c>
      <c r="V25" s="84">
        <f>INTERCEPT($C25:$O25,$C$24:$O$24)+SLOPE($C25:$O25,$C$24:$O$24)*V$24</f>
        <v>2935403.846153846</v>
      </c>
      <c r="W25" s="84">
        <f t="shared" ref="W25:AA25" si="0">INTERCEPT($C25:$O25,$C$24:$O$24)+SLOPE($C25:$O25,$C$24:$O$24)*W$24</f>
        <v>2958017.7582417587</v>
      </c>
      <c r="X25" s="84">
        <f t="shared" si="0"/>
        <v>2980631.6703296709</v>
      </c>
      <c r="Y25" s="84">
        <f t="shared" si="0"/>
        <v>3003245.5824175831</v>
      </c>
      <c r="Z25" s="84">
        <f t="shared" si="0"/>
        <v>3025859.4945054953</v>
      </c>
      <c r="AA25" s="84">
        <f t="shared" si="0"/>
        <v>3048473.4065934075</v>
      </c>
      <c r="AB25" s="85">
        <f t="shared" ref="AB25:AB34" si="1">IF($AI25="Company forecast",P25, IF($AI25="Ofwat forecast",V25))</f>
        <v>2973434.9999999995</v>
      </c>
      <c r="AC25" s="85">
        <f t="shared" ref="AC25:AC34" si="2">IF($AI25="Company forecast",Q25, IF($AI25="Ofwat forecast",W25))</f>
        <v>2995915.0000000005</v>
      </c>
      <c r="AD25" s="85">
        <f t="shared" ref="AD25:AD34" si="3">IF($AI25="Company forecast",R25, IF($AI25="Ofwat forecast",X25))</f>
        <v>3017757</v>
      </c>
      <c r="AE25" s="85">
        <f t="shared" ref="AE25:AE34" si="4">IF($AI25="Company forecast",S25, IF($AI25="Ofwat forecast",Y25))</f>
        <v>3038802</v>
      </c>
      <c r="AF25" s="85">
        <f t="shared" ref="AF25:AF34" si="5">IF($AI25="Company forecast",T25, IF($AI25="Ofwat forecast",Z25))</f>
        <v>3059078</v>
      </c>
      <c r="AG25" s="85">
        <f t="shared" ref="AG25:AG34" si="6">IF($AI25="Company forecast",U25, IF($AI25="Ofwat forecast",AA25))</f>
        <v>3079437.0000000005</v>
      </c>
      <c r="AH25" s="81"/>
      <c r="AI25" s="86" t="s">
        <v>119</v>
      </c>
      <c r="AJ25" s="86" t="s">
        <v>119</v>
      </c>
      <c r="AK25" s="87" t="str">
        <f xml:space="preserve"> IF(AI25=AJ25, "OK", "error")</f>
        <v>OK</v>
      </c>
    </row>
    <row r="26" spans="1:38" s="39" customFormat="1" ht="13.9" customHeight="1">
      <c r="B26" s="72" t="s">
        <v>98</v>
      </c>
      <c r="C26" s="63" cm="1">
        <f t="array" ref="C26">INDEX(Inputs!$A$4:$X$328, MATCH(Forecasts!$B26&amp;Forecasts!$B$22, Inputs!$A$4:$A$328&amp;Inputs!$B$4:$B$328, 0), MATCH(Forecasts!C$23, Inputs!$A$4:$X$4, 0))</f>
        <v>1231838</v>
      </c>
      <c r="D26" s="63" cm="1">
        <f t="array" ref="D26">INDEX(Inputs!$A$4:$X$328, MATCH(Forecasts!$B26&amp;Forecasts!$B$22, Inputs!$A$4:$A$328&amp;Inputs!$B$4:$B$328, 0), MATCH(Forecasts!D$23, Inputs!$A$4:$X$4, 0))</f>
        <v>1235403</v>
      </c>
      <c r="E26" s="63" cm="1">
        <f t="array" ref="E26">INDEX(Inputs!$A$4:$X$328, MATCH(Forecasts!$B26&amp;Forecasts!$B$22, Inputs!$A$4:$A$328&amp;Inputs!$B$4:$B$328, 0), MATCH(Forecasts!E$23, Inputs!$A$4:$X$4, 0))</f>
        <v>1237780</v>
      </c>
      <c r="F26" s="63" cm="1">
        <f t="array" ref="F26">INDEX(Inputs!$A$4:$X$328, MATCH(Forecasts!$B26&amp;Forecasts!$B$22, Inputs!$A$4:$A$328&amp;Inputs!$B$4:$B$328, 0), MATCH(Forecasts!F$23, Inputs!$A$4:$X$4, 0))</f>
        <v>1242576</v>
      </c>
      <c r="G26" s="63" cm="1">
        <f t="array" ref="G26">INDEX(Inputs!$A$4:$X$328, MATCH(Forecasts!$B26&amp;Forecasts!$B$22, Inputs!$A$4:$A$328&amp;Inputs!$B$4:$B$328, 0), MATCH(Forecasts!G$23, Inputs!$A$4:$X$4, 0))</f>
        <v>1248567</v>
      </c>
      <c r="H26" s="63" cm="1">
        <f t="array" ref="H26">INDEX(Inputs!$A$4:$X$328, MATCH(Forecasts!$B26&amp;Forecasts!$B$22, Inputs!$A$4:$A$328&amp;Inputs!$B$4:$B$328, 0), MATCH(Forecasts!H$23, Inputs!$A$4:$X$4, 0))</f>
        <v>1255797</v>
      </c>
      <c r="I26" s="63" cm="1">
        <f t="array" ref="I26">INDEX(Inputs!$A$4:$X$328, MATCH(Forecasts!$B26&amp;Forecasts!$B$22, Inputs!$A$4:$A$328&amp;Inputs!$B$4:$B$328, 0), MATCH(Forecasts!I$23, Inputs!$A$4:$X$4, 0))</f>
        <v>1264011</v>
      </c>
      <c r="J26" s="63" cm="1">
        <f t="array" ref="J26">INDEX(Inputs!$A$4:$X$328, MATCH(Forecasts!$B26&amp;Forecasts!$B$22, Inputs!$A$4:$A$328&amp;Inputs!$B$4:$B$328, 0), MATCH(Forecasts!J$23, Inputs!$A$4:$X$4, 0))</f>
        <v>1269944</v>
      </c>
      <c r="K26" s="63" cm="1">
        <f t="array" ref="K26">INDEX(Inputs!$A$4:$X$328, MATCH(Forecasts!$B26&amp;Forecasts!$B$22, Inputs!$A$4:$A$328&amp;Inputs!$B$4:$B$328, 0), MATCH(Forecasts!K$23, Inputs!$A$4:$X$4, 0))</f>
        <v>1283724</v>
      </c>
      <c r="L26" s="63" cm="1">
        <f t="array" ref="L26">INDEX(Inputs!$A$4:$X$328, MATCH(Forecasts!$B26&amp;Forecasts!$B$22, Inputs!$A$4:$A$328&amp;Inputs!$B$4:$B$328, 0), MATCH(Forecasts!L$23, Inputs!$A$4:$X$4, 0))</f>
        <v>1289695</v>
      </c>
      <c r="M26" s="63" cm="1">
        <f t="array" ref="M26">INDEX(Inputs!$A$4:$X$328, MATCH(Forecasts!$B26&amp;Forecasts!$B$22, Inputs!$A$4:$A$328&amp;Inputs!$B$4:$B$328, 0), MATCH(Forecasts!M$23, Inputs!$A$4:$X$4, 0))</f>
        <v>1296727</v>
      </c>
      <c r="N26" s="63" cm="1">
        <f t="array" ref="N26">INDEX(Inputs!$A$4:$X$328, MATCH(Forecasts!$B26&amp;Forecasts!$B$22, Inputs!$A$4:$A$328&amp;Inputs!$B$4:$B$328, 0), MATCH(Forecasts!N$23, Inputs!$A$4:$X$4, 0))</f>
        <v>1306672.7692307699</v>
      </c>
      <c r="O26" s="73" cm="1">
        <f t="array" ref="O26">INDEX(Inputs!$A$4:$X$328, MATCH(Forecasts!$B26&amp;Forecasts!$B$22, Inputs!$A$4:$A$328&amp;Inputs!$B$4:$B$328, 0), MATCH(Forecasts!O$23, Inputs!$A$4:$X$4, 0))</f>
        <v>1314954.0000000002</v>
      </c>
      <c r="P26" s="83" cm="1">
        <f t="array" ref="P26">INDEX(Inputs!$A$4:$X$328, MATCH(Forecasts!$B26&amp;Forecasts!$B$22, Inputs!$A$4:$A$328&amp;Inputs!$B$4:$B$328, 0), MATCH(Forecasts!P$23, Inputs!$A$4:$X$4, 0))</f>
        <v>1317716</v>
      </c>
      <c r="Q26" s="83" cm="1">
        <f t="array" ref="Q26">INDEX(Inputs!$A$4:$X$328, MATCH(Forecasts!$B26&amp;Forecasts!$B$22, Inputs!$A$4:$A$328&amp;Inputs!$B$4:$B$328, 0), MATCH(Forecasts!Q$23, Inputs!$A$4:$X$4, 0))</f>
        <v>1323330.0000000002</v>
      </c>
      <c r="R26" s="83" cm="1">
        <f t="array" ref="R26">INDEX(Inputs!$A$4:$X$328, MATCH(Forecasts!$B26&amp;Forecasts!$B$22, Inputs!$A$4:$A$328&amp;Inputs!$B$4:$B$328, 0), MATCH(Forecasts!R$23, Inputs!$A$4:$X$4, 0))</f>
        <v>1329171</v>
      </c>
      <c r="S26" s="83" cm="1">
        <f t="array" ref="S26">INDEX(Inputs!$A$4:$X$328, MATCH(Forecasts!$B26&amp;Forecasts!$B$22, Inputs!$A$4:$A$328&amp;Inputs!$B$4:$B$328, 0), MATCH(Forecasts!S$23, Inputs!$A$4:$X$4, 0))</f>
        <v>1334694</v>
      </c>
      <c r="T26" s="83" cm="1">
        <f t="array" ref="T26">INDEX(Inputs!$A$4:$X$328, MATCH(Forecasts!$B26&amp;Forecasts!$B$22, Inputs!$A$4:$A$328&amp;Inputs!$B$4:$B$328, 0), MATCH(Forecasts!T$23, Inputs!$A$4:$X$4, 0))</f>
        <v>1339952.0000000002</v>
      </c>
      <c r="U26" s="83" cm="1">
        <f t="array" ref="U26">INDEX(Inputs!$A$4:$X$328, MATCH(Forecasts!$B26&amp;Forecasts!$B$22, Inputs!$A$4:$A$328&amp;Inputs!$B$4:$B$328, 0), MATCH(Forecasts!U$23, Inputs!$A$4:$X$4, 0))</f>
        <v>1344797</v>
      </c>
      <c r="V26" s="84">
        <f t="shared" ref="V26:AA34" si="7">INTERCEPT($C26:$O26,$C$24:$O$24)+SLOPE($C26:$O26,$C$24:$O$24)*V$24</f>
        <v>1318154.9378698228</v>
      </c>
      <c r="W26" s="84">
        <f t="shared" si="7"/>
        <v>1325389.2831783604</v>
      </c>
      <c r="X26" s="84">
        <f t="shared" si="7"/>
        <v>1332623.628486898</v>
      </c>
      <c r="Y26" s="84">
        <f t="shared" si="7"/>
        <v>1339857.9737954359</v>
      </c>
      <c r="Z26" s="84">
        <f t="shared" si="7"/>
        <v>1347092.3191039735</v>
      </c>
      <c r="AA26" s="84">
        <f t="shared" si="7"/>
        <v>1354326.664412511</v>
      </c>
      <c r="AB26" s="85">
        <f t="shared" si="1"/>
        <v>1317716</v>
      </c>
      <c r="AC26" s="85">
        <f t="shared" si="2"/>
        <v>1323330.0000000002</v>
      </c>
      <c r="AD26" s="85">
        <f t="shared" si="3"/>
        <v>1329171</v>
      </c>
      <c r="AE26" s="85">
        <f t="shared" si="4"/>
        <v>1334694</v>
      </c>
      <c r="AF26" s="85">
        <f t="shared" si="5"/>
        <v>1339952.0000000002</v>
      </c>
      <c r="AG26" s="85">
        <f t="shared" si="6"/>
        <v>1344797</v>
      </c>
      <c r="AH26" s="81"/>
      <c r="AI26" s="86" t="s">
        <v>119</v>
      </c>
      <c r="AJ26" s="86" t="s">
        <v>119</v>
      </c>
      <c r="AK26" s="87" t="str">
        <f t="shared" ref="AK26:AK35" si="8" xml:space="preserve"> IF(AI26=AJ26, "OK", "error")</f>
        <v>OK</v>
      </c>
    </row>
    <row r="27" spans="1:38" s="39" customFormat="1" ht="13.9" customHeight="1">
      <c r="B27" s="72" t="s">
        <v>99</v>
      </c>
      <c r="C27" s="63" cm="1">
        <f t="array" ref="C27">INDEX(Inputs!$A$4:$X$328, MATCH(Forecasts!$B27&amp;Forecasts!$B$22, Inputs!$A$4:$A$328&amp;Inputs!$B$4:$B$328, 0), MATCH(Forecasts!C$23, Inputs!$A$4:$X$4, 0))</f>
        <v>3214621</v>
      </c>
      <c r="D27" s="63" cm="1">
        <f t="array" ref="D27">INDEX(Inputs!$A$4:$X$328, MATCH(Forecasts!$B27&amp;Forecasts!$B$22, Inputs!$A$4:$A$328&amp;Inputs!$B$4:$B$328, 0), MATCH(Forecasts!D$23, Inputs!$A$4:$X$4, 0))</f>
        <v>3224149</v>
      </c>
      <c r="E27" s="63" cm="1">
        <f t="array" ref="E27">INDEX(Inputs!$A$4:$X$328, MATCH(Forecasts!$B27&amp;Forecasts!$B$22, Inputs!$A$4:$A$328&amp;Inputs!$B$4:$B$328, 0), MATCH(Forecasts!E$23, Inputs!$A$4:$X$4, 0))</f>
        <v>3234092</v>
      </c>
      <c r="F27" s="63" cm="1">
        <f t="array" ref="F27">INDEX(Inputs!$A$4:$X$328, MATCH(Forecasts!$B27&amp;Forecasts!$B$22, Inputs!$A$4:$A$328&amp;Inputs!$B$4:$B$328, 0), MATCH(Forecasts!F$23, Inputs!$A$4:$X$4, 0))</f>
        <v>3246474</v>
      </c>
      <c r="G27" s="63" cm="1">
        <f t="array" ref="G27">INDEX(Inputs!$A$4:$X$328, MATCH(Forecasts!$B27&amp;Forecasts!$B$22, Inputs!$A$4:$A$328&amp;Inputs!$B$4:$B$328, 0), MATCH(Forecasts!G$23, Inputs!$A$4:$X$4, 0))</f>
        <v>3268339.5</v>
      </c>
      <c r="H27" s="63" cm="1">
        <f t="array" ref="H27">INDEX(Inputs!$A$4:$X$328, MATCH(Forecasts!$B27&amp;Forecasts!$B$22, Inputs!$A$4:$A$328&amp;Inputs!$B$4:$B$328, 0), MATCH(Forecasts!H$23, Inputs!$A$4:$X$4, 0))</f>
        <v>3289691</v>
      </c>
      <c r="I27" s="63" cm="1">
        <f t="array" ref="I27">INDEX(Inputs!$A$4:$X$328, MATCH(Forecasts!$B27&amp;Forecasts!$B$22, Inputs!$A$4:$A$328&amp;Inputs!$B$4:$B$328, 0), MATCH(Forecasts!I$23, Inputs!$A$4:$X$4, 0))</f>
        <v>3315665</v>
      </c>
      <c r="J27" s="63" cm="1">
        <f t="array" ref="J27">INDEX(Inputs!$A$4:$X$328, MATCH(Forecasts!$B27&amp;Forecasts!$B$22, Inputs!$A$4:$A$328&amp;Inputs!$B$4:$B$328, 0), MATCH(Forecasts!J$23, Inputs!$A$4:$X$4, 0))</f>
        <v>3342033</v>
      </c>
      <c r="K27" s="63" cm="1">
        <f t="array" ref="K27">INDEX(Inputs!$A$4:$X$328, MATCH(Forecasts!$B27&amp;Forecasts!$B$22, Inputs!$A$4:$A$328&amp;Inputs!$B$4:$B$328, 0), MATCH(Forecasts!K$23, Inputs!$A$4:$X$4, 0))</f>
        <v>3376857</v>
      </c>
      <c r="L27" s="63" cm="1">
        <f t="array" ref="L27">INDEX(Inputs!$A$4:$X$328, MATCH(Forecasts!$B27&amp;Forecasts!$B$22, Inputs!$A$4:$A$328&amp;Inputs!$B$4:$B$328, 0), MATCH(Forecasts!L$23, Inputs!$A$4:$X$4, 0))</f>
        <v>3405225</v>
      </c>
      <c r="M27" s="63" cm="1">
        <f t="array" ref="M27">INDEX(Inputs!$A$4:$X$328, MATCH(Forecasts!$B27&amp;Forecasts!$B$22, Inputs!$A$4:$A$328&amp;Inputs!$B$4:$B$328, 0), MATCH(Forecasts!M$23, Inputs!$A$4:$X$4, 0))</f>
        <v>3434070</v>
      </c>
      <c r="N27" s="63" cm="1">
        <f t="array" ref="N27">INDEX(Inputs!$A$4:$X$328, MATCH(Forecasts!$B27&amp;Forecasts!$B$22, Inputs!$A$4:$A$328&amp;Inputs!$B$4:$B$328, 0), MATCH(Forecasts!N$23, Inputs!$A$4:$X$4, 0))</f>
        <v>3454544</v>
      </c>
      <c r="O27" s="73" cm="1">
        <f t="array" ref="O27">INDEX(Inputs!$A$4:$X$328, MATCH(Forecasts!$B27&amp;Forecasts!$B$22, Inputs!$A$4:$A$328&amp;Inputs!$B$4:$B$328, 0), MATCH(Forecasts!O$23, Inputs!$A$4:$X$4, 0))</f>
        <v>3469342</v>
      </c>
      <c r="P27" s="83" cm="1">
        <f t="array" ref="P27">INDEX(Inputs!$A$4:$X$328, MATCH(Forecasts!$B27&amp;Forecasts!$B$22, Inputs!$A$4:$A$328&amp;Inputs!$B$4:$B$328, 0), MATCH(Forecasts!P$23, Inputs!$A$4:$X$4, 0))</f>
        <v>3495716.3576143612</v>
      </c>
      <c r="Q27" s="83" cm="1">
        <f t="array" ref="Q27">INDEX(Inputs!$A$4:$X$328, MATCH(Forecasts!$B27&amp;Forecasts!$B$22, Inputs!$A$4:$A$328&amp;Inputs!$B$4:$B$328, 0), MATCH(Forecasts!Q$23, Inputs!$A$4:$X$4, 0))</f>
        <v>3520061.983159645</v>
      </c>
      <c r="R27" s="83" cm="1">
        <f t="array" ref="R27">INDEX(Inputs!$A$4:$X$328, MATCH(Forecasts!$B27&amp;Forecasts!$B$22, Inputs!$A$4:$A$328&amp;Inputs!$B$4:$B$328, 0), MATCH(Forecasts!R$23, Inputs!$A$4:$X$4, 0))</f>
        <v>3546355.5498043778</v>
      </c>
      <c r="S27" s="83" cm="1">
        <f t="array" ref="S27">INDEX(Inputs!$A$4:$X$328, MATCH(Forecasts!$B27&amp;Forecasts!$B$22, Inputs!$A$4:$A$328&amp;Inputs!$B$4:$B$328, 0), MATCH(Forecasts!S$23, Inputs!$A$4:$X$4, 0))</f>
        <v>3578180.2587717678</v>
      </c>
      <c r="T27" s="83" cm="1">
        <f t="array" ref="T27">INDEX(Inputs!$A$4:$X$328, MATCH(Forecasts!$B27&amp;Forecasts!$B$22, Inputs!$A$4:$A$328&amp;Inputs!$B$4:$B$328, 0), MATCH(Forecasts!T$23, Inputs!$A$4:$X$4, 0))</f>
        <v>3612008.7627182519</v>
      </c>
      <c r="U27" s="83" cm="1">
        <f t="array" ref="U27">INDEX(Inputs!$A$4:$X$328, MATCH(Forecasts!$B27&amp;Forecasts!$B$22, Inputs!$A$4:$A$328&amp;Inputs!$B$4:$B$328, 0), MATCH(Forecasts!U$23, Inputs!$A$4:$X$4, 0))</f>
        <v>3645147.1130694379</v>
      </c>
      <c r="V27" s="84">
        <f t="shared" si="7"/>
        <v>3491386.4615384615</v>
      </c>
      <c r="W27" s="84">
        <f t="shared" si="7"/>
        <v>3514605.3791208793</v>
      </c>
      <c r="X27" s="84">
        <f t="shared" si="7"/>
        <v>3537824.2967032967</v>
      </c>
      <c r="Y27" s="84">
        <f t="shared" si="7"/>
        <v>3561043.2142857146</v>
      </c>
      <c r="Z27" s="84">
        <f t="shared" si="7"/>
        <v>3584262.1318681319</v>
      </c>
      <c r="AA27" s="84">
        <f t="shared" si="7"/>
        <v>3607481.0494505498</v>
      </c>
      <c r="AB27" s="85">
        <f t="shared" si="1"/>
        <v>3495716.3576143612</v>
      </c>
      <c r="AC27" s="85">
        <f t="shared" si="2"/>
        <v>3520061.983159645</v>
      </c>
      <c r="AD27" s="85">
        <f t="shared" si="3"/>
        <v>3546355.5498043778</v>
      </c>
      <c r="AE27" s="85">
        <f t="shared" si="4"/>
        <v>3578180.2587717678</v>
      </c>
      <c r="AF27" s="85">
        <f t="shared" si="5"/>
        <v>3612008.7627182519</v>
      </c>
      <c r="AG27" s="85">
        <f t="shared" si="6"/>
        <v>3645147.1130694379</v>
      </c>
      <c r="AH27" s="81"/>
      <c r="AI27" s="86" t="s">
        <v>119</v>
      </c>
      <c r="AJ27" s="86" t="s">
        <v>119</v>
      </c>
      <c r="AK27" s="87" t="str">
        <f t="shared" si="8"/>
        <v>OK</v>
      </c>
    </row>
    <row r="28" spans="1:38" s="39" customFormat="1" ht="13.9" customHeight="1">
      <c r="B28" s="72" t="s">
        <v>100</v>
      </c>
      <c r="C28" s="63" cm="1">
        <f t="array" ref="C28">INDEX(Inputs!$A$4:$X$328, MATCH(Forecasts!$B28&amp;Forecasts!$B$22, Inputs!$A$4:$A$328&amp;Inputs!$B$4:$B$328, 0), MATCH(Forecasts!C$23, Inputs!$A$4:$X$4, 0))</f>
        <v>1892916.70205859</v>
      </c>
      <c r="D28" s="63" cm="1">
        <f t="array" ref="D28">INDEX(Inputs!$A$4:$X$328, MATCH(Forecasts!$B28&amp;Forecasts!$B$22, Inputs!$A$4:$A$328&amp;Inputs!$B$4:$B$328, 0), MATCH(Forecasts!D$23, Inputs!$A$4:$X$4, 0))</f>
        <v>1915212</v>
      </c>
      <c r="E28" s="63" cm="1">
        <f t="array" ref="E28">INDEX(Inputs!$A$4:$X$328, MATCH(Forecasts!$B28&amp;Forecasts!$B$22, Inputs!$A$4:$A$328&amp;Inputs!$B$4:$B$328, 0), MATCH(Forecasts!E$23, Inputs!$A$4:$X$4, 0))</f>
        <v>1927812</v>
      </c>
      <c r="F28" s="63" cm="1">
        <f t="array" ref="F28">INDEX(Inputs!$A$4:$X$328, MATCH(Forecasts!$B28&amp;Forecasts!$B$22, Inputs!$A$4:$A$328&amp;Inputs!$B$4:$B$328, 0), MATCH(Forecasts!F$23, Inputs!$A$4:$X$4, 0))</f>
        <v>1937283.99999999</v>
      </c>
      <c r="G28" s="63" cm="1">
        <f t="array" ref="G28">INDEX(Inputs!$A$4:$X$328, MATCH(Forecasts!$B28&amp;Forecasts!$B$22, Inputs!$A$4:$A$328&amp;Inputs!$B$4:$B$328, 0), MATCH(Forecasts!G$23, Inputs!$A$4:$X$4, 0))</f>
        <v>1948051.5</v>
      </c>
      <c r="H28" s="63" cm="1">
        <f t="array" ref="H28">INDEX(Inputs!$A$4:$X$328, MATCH(Forecasts!$B28&amp;Forecasts!$B$22, Inputs!$A$4:$A$328&amp;Inputs!$B$4:$B$328, 0), MATCH(Forecasts!H$23, Inputs!$A$4:$X$4, 0))</f>
        <v>1962918</v>
      </c>
      <c r="I28" s="63" cm="1">
        <f t="array" ref="I28">INDEX(Inputs!$A$4:$X$328, MATCH(Forecasts!$B28&amp;Forecasts!$B$22, Inputs!$A$4:$A$328&amp;Inputs!$B$4:$B$328, 0), MATCH(Forecasts!I$23, Inputs!$A$4:$X$4, 0))</f>
        <v>1973727</v>
      </c>
      <c r="J28" s="63" cm="1">
        <f t="array" ref="J28">INDEX(Inputs!$A$4:$X$328, MATCH(Forecasts!$B28&amp;Forecasts!$B$22, Inputs!$A$4:$A$328&amp;Inputs!$B$4:$B$328, 0), MATCH(Forecasts!J$23, Inputs!$A$4:$X$4, 0))</f>
        <v>1986644</v>
      </c>
      <c r="K28" s="63" cm="1">
        <f t="array" ref="K28">INDEX(Inputs!$A$4:$X$328, MATCH(Forecasts!$B28&amp;Forecasts!$B$22, Inputs!$A$4:$A$328&amp;Inputs!$B$4:$B$328, 0), MATCH(Forecasts!K$23, Inputs!$A$4:$X$4, 0))</f>
        <v>1998931</v>
      </c>
      <c r="L28" s="63" cm="1">
        <f t="array" ref="L28">INDEX(Inputs!$A$4:$X$328, MATCH(Forecasts!$B28&amp;Forecasts!$B$22, Inputs!$A$4:$A$328&amp;Inputs!$B$4:$B$328, 0), MATCH(Forecasts!L$23, Inputs!$A$4:$X$4, 0))</f>
        <v>2009679</v>
      </c>
      <c r="M28" s="63" cm="1">
        <f t="array" ref="M28">INDEX(Inputs!$A$4:$X$328, MATCH(Forecasts!$B28&amp;Forecasts!$B$22, Inputs!$A$4:$A$328&amp;Inputs!$B$4:$B$328, 0), MATCH(Forecasts!M$23, Inputs!$A$4:$X$4, 0))</f>
        <v>2019694</v>
      </c>
      <c r="N28" s="63" cm="1">
        <f t="array" ref="N28">INDEX(Inputs!$A$4:$X$328, MATCH(Forecasts!$B28&amp;Forecasts!$B$22, Inputs!$A$4:$A$328&amp;Inputs!$B$4:$B$328, 0), MATCH(Forecasts!N$23, Inputs!$A$4:$X$4, 0))</f>
        <v>2030432</v>
      </c>
      <c r="O28" s="73" cm="1">
        <f t="array" ref="O28">INDEX(Inputs!$A$4:$X$328, MATCH(Forecasts!$B28&amp;Forecasts!$B$22, Inputs!$A$4:$A$328&amp;Inputs!$B$4:$B$328, 0), MATCH(Forecasts!O$23, Inputs!$A$4:$X$4, 0))</f>
        <v>2048900.9999999998</v>
      </c>
      <c r="P28" s="83" cm="1">
        <f t="array" ref="P28">INDEX(Inputs!$A$4:$X$328, MATCH(Forecasts!$B28&amp;Forecasts!$B$22, Inputs!$A$4:$A$328&amp;Inputs!$B$4:$B$328, 0), MATCH(Forecasts!P$23, Inputs!$A$4:$X$4, 0))</f>
        <v>2067364.9999999998</v>
      </c>
      <c r="Q28" s="83" cm="1">
        <f t="array" ref="Q28">INDEX(Inputs!$A$4:$X$328, MATCH(Forecasts!$B28&amp;Forecasts!$B$22, Inputs!$A$4:$A$328&amp;Inputs!$B$4:$B$328, 0), MATCH(Forecasts!Q$23, Inputs!$A$4:$X$4, 0))</f>
        <v>2093011.9999999998</v>
      </c>
      <c r="R28" s="83" cm="1">
        <f t="array" ref="R28">INDEX(Inputs!$A$4:$X$328, MATCH(Forecasts!$B28&amp;Forecasts!$B$22, Inputs!$A$4:$A$328&amp;Inputs!$B$4:$B$328, 0), MATCH(Forecasts!R$23, Inputs!$A$4:$X$4, 0))</f>
        <v>2106335</v>
      </c>
      <c r="S28" s="83" cm="1">
        <f t="array" ref="S28">INDEX(Inputs!$A$4:$X$328, MATCH(Forecasts!$B28&amp;Forecasts!$B$22, Inputs!$A$4:$A$328&amp;Inputs!$B$4:$B$328, 0), MATCH(Forecasts!S$23, Inputs!$A$4:$X$4, 0))</f>
        <v>2120308.9999999995</v>
      </c>
      <c r="T28" s="83" cm="1">
        <f t="array" ref="T28">INDEX(Inputs!$A$4:$X$328, MATCH(Forecasts!$B28&amp;Forecasts!$B$22, Inputs!$A$4:$A$328&amp;Inputs!$B$4:$B$328, 0), MATCH(Forecasts!T$23, Inputs!$A$4:$X$4, 0))</f>
        <v>2133802</v>
      </c>
      <c r="U28" s="83" cm="1">
        <f t="array" ref="U28">INDEX(Inputs!$A$4:$X$328, MATCH(Forecasts!$B28&amp;Forecasts!$B$22, Inputs!$A$4:$A$328&amp;Inputs!$B$4:$B$328, 0), MATCH(Forecasts!U$23, Inputs!$A$4:$X$4, 0))</f>
        <v>2147116</v>
      </c>
      <c r="V28" s="84">
        <f t="shared" si="7"/>
        <v>2058715.6996832944</v>
      </c>
      <c r="W28" s="84">
        <f t="shared" si="7"/>
        <v>2070925.6106044399</v>
      </c>
      <c r="X28" s="84">
        <f t="shared" si="7"/>
        <v>2083135.5215255856</v>
      </c>
      <c r="Y28" s="84">
        <f t="shared" si="7"/>
        <v>2095345.432446731</v>
      </c>
      <c r="Z28" s="84">
        <f t="shared" si="7"/>
        <v>2107555.3433678765</v>
      </c>
      <c r="AA28" s="84">
        <f t="shared" si="7"/>
        <v>2119765.2542890222</v>
      </c>
      <c r="AB28" s="85">
        <f t="shared" si="1"/>
        <v>2067364.9999999998</v>
      </c>
      <c r="AC28" s="85">
        <f t="shared" si="2"/>
        <v>2093011.9999999998</v>
      </c>
      <c r="AD28" s="85">
        <f t="shared" si="3"/>
        <v>2106335</v>
      </c>
      <c r="AE28" s="85">
        <f t="shared" si="4"/>
        <v>2120308.9999999995</v>
      </c>
      <c r="AF28" s="85">
        <f t="shared" si="5"/>
        <v>2133802</v>
      </c>
      <c r="AG28" s="85">
        <f t="shared" si="6"/>
        <v>2147116</v>
      </c>
      <c r="AH28" s="81"/>
      <c r="AI28" s="86" t="s">
        <v>119</v>
      </c>
      <c r="AJ28" s="86" t="s">
        <v>119</v>
      </c>
      <c r="AK28" s="87" t="str">
        <f t="shared" si="8"/>
        <v>OK</v>
      </c>
    </row>
    <row r="29" spans="1:38" s="39" customFormat="1" ht="13.9" customHeight="1">
      <c r="B29" s="72" t="s">
        <v>101</v>
      </c>
      <c r="C29" s="63" cm="1">
        <f t="array" ref="C29">INDEX(Inputs!$A$4:$X$328, MATCH(Forecasts!$B29&amp;Forecasts!$B$22, Inputs!$A$4:$A$328&amp;Inputs!$B$4:$B$328, 0), MATCH(Forecasts!C$23, Inputs!$A$4:$X$4, 0))</f>
        <v>3931966</v>
      </c>
      <c r="D29" s="63" cm="1">
        <f t="array" ref="D29">INDEX(Inputs!$A$4:$X$328, MATCH(Forecasts!$B29&amp;Forecasts!$B$22, Inputs!$A$4:$A$328&amp;Inputs!$B$4:$B$328, 0), MATCH(Forecasts!D$23, Inputs!$A$4:$X$4, 0))</f>
        <v>3959798</v>
      </c>
      <c r="E29" s="63" cm="1">
        <f t="array" ref="E29">INDEX(Inputs!$A$4:$X$328, MATCH(Forecasts!$B29&amp;Forecasts!$B$22, Inputs!$A$4:$A$328&amp;Inputs!$B$4:$B$328, 0), MATCH(Forecasts!E$23, Inputs!$A$4:$X$4, 0))</f>
        <v>3977974</v>
      </c>
      <c r="F29" s="63" cm="1">
        <f t="array" ref="F29">INDEX(Inputs!$A$4:$X$328, MATCH(Forecasts!$B29&amp;Forecasts!$B$22, Inputs!$A$4:$A$328&amp;Inputs!$B$4:$B$328, 0), MATCH(Forecasts!F$23, Inputs!$A$4:$X$4, 0))</f>
        <v>3998069</v>
      </c>
      <c r="G29" s="63" cm="1">
        <f t="array" ref="G29">INDEX(Inputs!$A$4:$X$328, MATCH(Forecasts!$B29&amp;Forecasts!$B$22, Inputs!$A$4:$A$328&amp;Inputs!$B$4:$B$328, 0), MATCH(Forecasts!G$23, Inputs!$A$4:$X$4, 0))</f>
        <v>4029312</v>
      </c>
      <c r="H29" s="63" cm="1">
        <f t="array" ref="H29">INDEX(Inputs!$A$4:$X$328, MATCH(Forecasts!$B29&amp;Forecasts!$B$22, Inputs!$A$4:$A$328&amp;Inputs!$B$4:$B$328, 0), MATCH(Forecasts!H$23, Inputs!$A$4:$X$4, 0))</f>
        <v>4078664</v>
      </c>
      <c r="I29" s="63" cm="1">
        <f t="array" ref="I29">INDEX(Inputs!$A$4:$X$328, MATCH(Forecasts!$B29&amp;Forecasts!$B$22, Inputs!$A$4:$A$328&amp;Inputs!$B$4:$B$328, 0), MATCH(Forecasts!I$23, Inputs!$A$4:$X$4, 0))</f>
        <v>4130813</v>
      </c>
      <c r="J29" s="63" cm="1">
        <f t="array" ref="J29">INDEX(Inputs!$A$4:$X$328, MATCH(Forecasts!$B29&amp;Forecasts!$B$22, Inputs!$A$4:$A$328&amp;Inputs!$B$4:$B$328, 0), MATCH(Forecasts!J$23, Inputs!$A$4:$X$4, 0))</f>
        <v>4171055.9999999995</v>
      </c>
      <c r="K29" s="63" cm="1">
        <f t="array" ref="K29">INDEX(Inputs!$A$4:$X$328, MATCH(Forecasts!$B29&amp;Forecasts!$B$22, Inputs!$A$4:$A$328&amp;Inputs!$B$4:$B$328, 0), MATCH(Forecasts!K$23, Inputs!$A$4:$X$4, 0))</f>
        <v>4230941.2141629541</v>
      </c>
      <c r="L29" s="63" cm="1">
        <f t="array" ref="L29">INDEX(Inputs!$A$4:$X$328, MATCH(Forecasts!$B29&amp;Forecasts!$B$22, Inputs!$A$4:$A$328&amp;Inputs!$B$4:$B$328, 0), MATCH(Forecasts!L$23, Inputs!$A$4:$X$4, 0))</f>
        <v>4211245</v>
      </c>
      <c r="M29" s="63" cm="1">
        <f t="array" ref="M29">INDEX(Inputs!$A$4:$X$328, MATCH(Forecasts!$B29&amp;Forecasts!$B$22, Inputs!$A$4:$A$328&amp;Inputs!$B$4:$B$328, 0), MATCH(Forecasts!M$23, Inputs!$A$4:$X$4, 0))</f>
        <v>4226574.1693041101</v>
      </c>
      <c r="N29" s="63" cm="1">
        <f t="array" ref="N29">INDEX(Inputs!$A$4:$X$328, MATCH(Forecasts!$B29&amp;Forecasts!$B$22, Inputs!$A$4:$A$328&amp;Inputs!$B$4:$B$328, 0), MATCH(Forecasts!N$23, Inputs!$A$4:$X$4, 0))</f>
        <v>4239889</v>
      </c>
      <c r="O29" s="73" cm="1">
        <f t="array" ref="O29">INDEX(Inputs!$A$4:$X$328, MATCH(Forecasts!$B29&amp;Forecasts!$B$22, Inputs!$A$4:$A$328&amp;Inputs!$B$4:$B$328, 0), MATCH(Forecasts!O$23, Inputs!$A$4:$X$4, 0))</f>
        <v>4280522.8233333342</v>
      </c>
      <c r="P29" s="83" cm="1">
        <f t="array" ref="P29">INDEX(Inputs!$A$4:$X$328, MATCH(Forecasts!$B29&amp;Forecasts!$B$22, Inputs!$A$4:$A$328&amp;Inputs!$B$4:$B$328, 0), MATCH(Forecasts!P$23, Inputs!$A$4:$X$4, 0))</f>
        <v>4294603.7529345062</v>
      </c>
      <c r="Q29" s="83" cm="1">
        <f t="array" ref="Q29">INDEX(Inputs!$A$4:$X$328, MATCH(Forecasts!$B29&amp;Forecasts!$B$22, Inputs!$A$4:$A$328&amp;Inputs!$B$4:$B$328, 0), MATCH(Forecasts!Q$23, Inputs!$A$4:$X$4, 0))</f>
        <v>4318559.5846930202</v>
      </c>
      <c r="R29" s="83" cm="1">
        <f t="array" ref="R29">INDEX(Inputs!$A$4:$X$328, MATCH(Forecasts!$B29&amp;Forecasts!$B$22, Inputs!$A$4:$A$328&amp;Inputs!$B$4:$B$328, 0), MATCH(Forecasts!R$23, Inputs!$A$4:$X$4, 0))</f>
        <v>4342499.8018994005</v>
      </c>
      <c r="S29" s="83" cm="1">
        <f t="array" ref="S29">INDEX(Inputs!$A$4:$X$328, MATCH(Forecasts!$B29&amp;Forecasts!$B$22, Inputs!$A$4:$A$328&amp;Inputs!$B$4:$B$328, 0), MATCH(Forecasts!S$23, Inputs!$A$4:$X$4, 0))</f>
        <v>4365890.5052064611</v>
      </c>
      <c r="T29" s="83" cm="1">
        <f t="array" ref="T29">INDEX(Inputs!$A$4:$X$328, MATCH(Forecasts!$B29&amp;Forecasts!$B$22, Inputs!$A$4:$A$328&amp;Inputs!$B$4:$B$328, 0), MATCH(Forecasts!T$23, Inputs!$A$4:$X$4, 0))</f>
        <v>4388469.7212728281</v>
      </c>
      <c r="U29" s="83" cm="1">
        <f t="array" ref="U29">INDEX(Inputs!$A$4:$X$328, MATCH(Forecasts!$B29&amp;Forecasts!$B$22, Inputs!$A$4:$A$328&amp;Inputs!$B$4:$B$328, 0), MATCH(Forecasts!U$23, Inputs!$A$4:$X$4, 0))</f>
        <v>4410819.5580756934</v>
      </c>
      <c r="V29" s="84">
        <f t="shared" si="7"/>
        <v>4329039.3638131982</v>
      </c>
      <c r="W29" s="84">
        <f t="shared" si="7"/>
        <v>4359926.0398876071</v>
      </c>
      <c r="X29" s="84">
        <f t="shared" si="7"/>
        <v>4390812.7159620151</v>
      </c>
      <c r="Y29" s="84">
        <f t="shared" si="7"/>
        <v>4421699.392036424</v>
      </c>
      <c r="Z29" s="84">
        <f t="shared" si="7"/>
        <v>4452586.0681108329</v>
      </c>
      <c r="AA29" s="84">
        <f t="shared" si="7"/>
        <v>4483472.7441852409</v>
      </c>
      <c r="AB29" s="85">
        <f t="shared" si="1"/>
        <v>4294603.7529345062</v>
      </c>
      <c r="AC29" s="85">
        <f t="shared" si="2"/>
        <v>4318559.5846930202</v>
      </c>
      <c r="AD29" s="85">
        <f t="shared" si="3"/>
        <v>4342499.8018994005</v>
      </c>
      <c r="AE29" s="85">
        <f t="shared" si="4"/>
        <v>4365890.5052064611</v>
      </c>
      <c r="AF29" s="85">
        <f t="shared" si="5"/>
        <v>4388469.7212728281</v>
      </c>
      <c r="AG29" s="85">
        <f t="shared" si="6"/>
        <v>4410819.5580756934</v>
      </c>
      <c r="AH29" s="81"/>
      <c r="AI29" s="86" t="s">
        <v>119</v>
      </c>
      <c r="AJ29" s="86" t="s">
        <v>119</v>
      </c>
      <c r="AK29" s="87" t="str">
        <f t="shared" si="8"/>
        <v>OK</v>
      </c>
    </row>
    <row r="30" spans="1:38" s="39" customFormat="1" ht="13.9" customHeight="1">
      <c r="B30" s="72" t="s">
        <v>102</v>
      </c>
      <c r="C30" s="63" cm="1">
        <f t="array" ref="C30">INDEX(Inputs!$A$4:$X$328, MATCH(Forecasts!$B30&amp;Forecasts!$B$22, Inputs!$A$4:$A$328&amp;Inputs!$B$4:$B$328, 0), MATCH(Forecasts!C$23, Inputs!$A$4:$X$4, 0))</f>
        <v>703460.91666666698</v>
      </c>
      <c r="D30" s="63" cm="1">
        <f t="array" ref="D30">INDEX(Inputs!$A$4:$X$328, MATCH(Forecasts!$B30&amp;Forecasts!$B$22, Inputs!$A$4:$A$328&amp;Inputs!$B$4:$B$328, 0), MATCH(Forecasts!D$23, Inputs!$A$4:$X$4, 0))</f>
        <v>708940.33333333302</v>
      </c>
      <c r="E30" s="63" cm="1">
        <f t="array" ref="E30">INDEX(Inputs!$A$4:$X$328, MATCH(Forecasts!$B30&amp;Forecasts!$B$22, Inputs!$A$4:$A$328&amp;Inputs!$B$4:$B$328, 0), MATCH(Forecasts!E$23, Inputs!$A$4:$X$4, 0))</f>
        <v>714175.58333333291</v>
      </c>
      <c r="F30" s="63" cm="1">
        <f t="array" ref="F30">INDEX(Inputs!$A$4:$X$328, MATCH(Forecasts!$B30&amp;Forecasts!$B$22, Inputs!$A$4:$A$328&amp;Inputs!$B$4:$B$328, 0), MATCH(Forecasts!F$23, Inputs!$A$4:$X$4, 0))</f>
        <v>720614.66666666709</v>
      </c>
      <c r="G30" s="63" cm="1">
        <f t="array" ref="G30">INDEX(Inputs!$A$4:$X$328, MATCH(Forecasts!$B30&amp;Forecasts!$B$22, Inputs!$A$4:$A$328&amp;Inputs!$B$4:$B$328, 0), MATCH(Forecasts!G$23, Inputs!$A$4:$X$4, 0))</f>
        <v>724318.25</v>
      </c>
      <c r="H30" s="63" cm="1">
        <f t="array" ref="H30">INDEX(Inputs!$A$4:$X$328, MATCH(Forecasts!$B30&amp;Forecasts!$B$22, Inputs!$A$4:$A$328&amp;Inputs!$B$4:$B$328, 0), MATCH(Forecasts!H$23, Inputs!$A$4:$X$4, 0))</f>
        <v>733502.99242424301</v>
      </c>
      <c r="I30" s="63" cm="1">
        <f t="array" ref="I30">INDEX(Inputs!$A$4:$X$328, MATCH(Forecasts!$B30&amp;Forecasts!$B$22, Inputs!$A$4:$A$328&amp;Inputs!$B$4:$B$328, 0), MATCH(Forecasts!I$23, Inputs!$A$4:$X$4, 0))</f>
        <v>746344</v>
      </c>
      <c r="J30" s="63" cm="1">
        <f t="array" ref="J30">INDEX(Inputs!$A$4:$X$328, MATCH(Forecasts!$B30&amp;Forecasts!$B$22, Inputs!$A$4:$A$328&amp;Inputs!$B$4:$B$328, 0), MATCH(Forecasts!J$23, Inputs!$A$4:$X$4, 0))</f>
        <v>758087.33333333302</v>
      </c>
      <c r="K30" s="63" cm="1">
        <f t="array" ref="K30">INDEX(Inputs!$A$4:$X$328, MATCH(Forecasts!$B30&amp;Forecasts!$B$22, Inputs!$A$4:$A$328&amp;Inputs!$B$4:$B$328, 0), MATCH(Forecasts!K$23, Inputs!$A$4:$X$4, 0))</f>
        <v>765306</v>
      </c>
      <c r="L30" s="63" cm="1">
        <f t="array" ref="L30">INDEX(Inputs!$A$4:$X$328, MATCH(Forecasts!$B30&amp;Forecasts!$B$22, Inputs!$A$4:$A$328&amp;Inputs!$B$4:$B$328, 0), MATCH(Forecasts!L$23, Inputs!$A$4:$X$4, 0))</f>
        <v>769286</v>
      </c>
      <c r="M30" s="63" cm="1">
        <f t="array" ref="M30">INDEX(Inputs!$A$4:$X$328, MATCH(Forecasts!$B30&amp;Forecasts!$B$22, Inputs!$A$4:$A$328&amp;Inputs!$B$4:$B$328, 0), MATCH(Forecasts!M$23, Inputs!$A$4:$X$4, 0))</f>
        <v>776044.25</v>
      </c>
      <c r="N30" s="63" cm="1">
        <f t="array" ref="N30">INDEX(Inputs!$A$4:$X$328, MATCH(Forecasts!$B30&amp;Forecasts!$B$22, Inputs!$A$4:$A$328&amp;Inputs!$B$4:$B$328, 0), MATCH(Forecasts!N$23, Inputs!$A$4:$X$4, 0))</f>
        <v>783077</v>
      </c>
      <c r="O30" s="73" cm="1">
        <f t="array" ref="O30">INDEX(Inputs!$A$4:$X$328, MATCH(Forecasts!$B30&amp;Forecasts!$B$22, Inputs!$A$4:$A$328&amp;Inputs!$B$4:$B$328, 0), MATCH(Forecasts!O$23, Inputs!$A$4:$X$4, 0))</f>
        <v>789475.99999999988</v>
      </c>
      <c r="P30" s="83" cm="1">
        <f t="array" ref="P30">INDEX(Inputs!$A$4:$X$328, MATCH(Forecasts!$B30&amp;Forecasts!$B$22, Inputs!$A$4:$A$328&amp;Inputs!$B$4:$B$328, 0), MATCH(Forecasts!P$23, Inputs!$A$4:$X$4, 0))</f>
        <v>809569.63787952915</v>
      </c>
      <c r="Q30" s="83" cm="1">
        <f t="array" ref="Q30">INDEX(Inputs!$A$4:$X$328, MATCH(Forecasts!$B30&amp;Forecasts!$B$22, Inputs!$A$4:$A$328&amp;Inputs!$B$4:$B$328, 0), MATCH(Forecasts!Q$23, Inputs!$A$4:$X$4, 0))</f>
        <v>821296.94850324793</v>
      </c>
      <c r="R30" s="83" cm="1">
        <f t="array" ref="R30">INDEX(Inputs!$A$4:$X$328, MATCH(Forecasts!$B30&amp;Forecasts!$B$22, Inputs!$A$4:$A$328&amp;Inputs!$B$4:$B$328, 0), MATCH(Forecasts!R$23, Inputs!$A$4:$X$4, 0))</f>
        <v>832310.05753898411</v>
      </c>
      <c r="S30" s="83" cm="1">
        <f t="array" ref="S30">INDEX(Inputs!$A$4:$X$328, MATCH(Forecasts!$B30&amp;Forecasts!$B$22, Inputs!$A$4:$A$328&amp;Inputs!$B$4:$B$328, 0), MATCH(Forecasts!S$23, Inputs!$A$4:$X$4, 0))</f>
        <v>842557.27495947375</v>
      </c>
      <c r="T30" s="83" cm="1">
        <f t="array" ref="T30">INDEX(Inputs!$A$4:$X$328, MATCH(Forecasts!$B30&amp;Forecasts!$B$22, Inputs!$A$4:$A$328&amp;Inputs!$B$4:$B$328, 0), MATCH(Forecasts!T$23, Inputs!$A$4:$X$4, 0))</f>
        <v>851988.57117771113</v>
      </c>
      <c r="U30" s="83" cm="1">
        <f t="array" ref="U30">INDEX(Inputs!$A$4:$X$328, MATCH(Forecasts!$B30&amp;Forecasts!$B$22, Inputs!$A$4:$A$328&amp;Inputs!$B$4:$B$328, 0), MATCH(Forecasts!U$23, Inputs!$A$4:$X$4, 0))</f>
        <v>860899.5053412508</v>
      </c>
      <c r="V30" s="84">
        <f t="shared" si="7"/>
        <v>798926.49970862479</v>
      </c>
      <c r="W30" s="84">
        <f t="shared" si="7"/>
        <v>806546.40268065268</v>
      </c>
      <c r="X30" s="84">
        <f t="shared" si="7"/>
        <v>814166.30565268069</v>
      </c>
      <c r="Y30" s="84">
        <f t="shared" si="7"/>
        <v>821786.2086247087</v>
      </c>
      <c r="Z30" s="84">
        <f t="shared" si="7"/>
        <v>829406.11159673659</v>
      </c>
      <c r="AA30" s="84">
        <f t="shared" si="7"/>
        <v>837026.0145687646</v>
      </c>
      <c r="AB30" s="85">
        <f t="shared" si="1"/>
        <v>798926.49970862479</v>
      </c>
      <c r="AC30" s="85">
        <f t="shared" si="2"/>
        <v>806546.40268065268</v>
      </c>
      <c r="AD30" s="85">
        <f t="shared" si="3"/>
        <v>814166.30565268069</v>
      </c>
      <c r="AE30" s="85">
        <f t="shared" si="4"/>
        <v>821786.2086247087</v>
      </c>
      <c r="AF30" s="85">
        <f t="shared" si="5"/>
        <v>829406.11159673659</v>
      </c>
      <c r="AG30" s="85">
        <f t="shared" si="6"/>
        <v>837026.0145687646</v>
      </c>
      <c r="AH30" s="81"/>
      <c r="AI30" s="86" t="s">
        <v>120</v>
      </c>
      <c r="AJ30" s="86" t="s">
        <v>120</v>
      </c>
      <c r="AK30" s="87" t="str">
        <f t="shared" si="8"/>
        <v>OK</v>
      </c>
    </row>
    <row r="31" spans="1:38" s="39" customFormat="1" ht="13.9" customHeight="1">
      <c r="B31" s="72" t="s">
        <v>103</v>
      </c>
      <c r="C31" s="63" cm="1">
        <f t="array" ref="C31">INDEX(Inputs!$A$4:$X$328, MATCH(Forecasts!$B31&amp;Forecasts!$B$22, Inputs!$A$4:$A$328&amp;Inputs!$B$4:$B$328, 0), MATCH(Forecasts!C$23, Inputs!$A$4:$X$4, 0))</f>
        <v>5598146</v>
      </c>
      <c r="D31" s="63" cm="1">
        <f t="array" ref="D31">INDEX(Inputs!$A$4:$X$328, MATCH(Forecasts!$B31&amp;Forecasts!$B$22, Inputs!$A$4:$A$328&amp;Inputs!$B$4:$B$328, 0), MATCH(Forecasts!D$23, Inputs!$A$4:$X$4, 0))</f>
        <v>5626013</v>
      </c>
      <c r="E31" s="63" cm="1">
        <f t="array" ref="E31">INDEX(Inputs!$A$4:$X$328, MATCH(Forecasts!$B31&amp;Forecasts!$B$22, Inputs!$A$4:$A$328&amp;Inputs!$B$4:$B$328, 0), MATCH(Forecasts!E$23, Inputs!$A$4:$X$4, 0))</f>
        <v>5654531</v>
      </c>
      <c r="F31" s="63" cm="1">
        <f t="array" ref="F31">INDEX(Inputs!$A$4:$X$328, MATCH(Forecasts!$B31&amp;Forecasts!$B$22, Inputs!$A$4:$A$328&amp;Inputs!$B$4:$B$328, 0), MATCH(Forecasts!F$23, Inputs!$A$4:$X$4, 0))</f>
        <v>5689333</v>
      </c>
      <c r="G31" s="63" cm="1">
        <f t="array" ref="G31">INDEX(Inputs!$A$4:$X$328, MATCH(Forecasts!$B31&amp;Forecasts!$B$22, Inputs!$A$4:$A$328&amp;Inputs!$B$4:$B$328, 0), MATCH(Forecasts!G$23, Inputs!$A$4:$X$4, 0))</f>
        <v>5744204</v>
      </c>
      <c r="H31" s="63" cm="1">
        <f t="array" ref="H31">INDEX(Inputs!$A$4:$X$328, MATCH(Forecasts!$B31&amp;Forecasts!$B$22, Inputs!$A$4:$A$328&amp;Inputs!$B$4:$B$328, 0), MATCH(Forecasts!H$23, Inputs!$A$4:$X$4, 0))</f>
        <v>5795378</v>
      </c>
      <c r="I31" s="63" cm="1">
        <f t="array" ref="I31">INDEX(Inputs!$A$4:$X$328, MATCH(Forecasts!$B31&amp;Forecasts!$B$22, Inputs!$A$4:$A$328&amp;Inputs!$B$4:$B$328, 0), MATCH(Forecasts!I$23, Inputs!$A$4:$X$4, 0))</f>
        <v>5838399</v>
      </c>
      <c r="J31" s="63" cm="1">
        <f t="array" ref="J31">INDEX(Inputs!$A$4:$X$328, MATCH(Forecasts!$B31&amp;Forecasts!$B$22, Inputs!$A$4:$A$328&amp;Inputs!$B$4:$B$328, 0), MATCH(Forecasts!J$23, Inputs!$A$4:$X$4, 0))</f>
        <v>5899939</v>
      </c>
      <c r="K31" s="63" cm="1">
        <f t="array" ref="K31">INDEX(Inputs!$A$4:$X$328, MATCH(Forecasts!$B31&amp;Forecasts!$B$22, Inputs!$A$4:$A$328&amp;Inputs!$B$4:$B$328, 0), MATCH(Forecasts!K$23, Inputs!$A$4:$X$4, 0))</f>
        <v>5976431</v>
      </c>
      <c r="L31" s="63" cm="1">
        <f t="array" ref="L31">INDEX(Inputs!$A$4:$X$328, MATCH(Forecasts!$B31&amp;Forecasts!$B$22, Inputs!$A$4:$A$328&amp;Inputs!$B$4:$B$328, 0), MATCH(Forecasts!L$23, Inputs!$A$4:$X$4, 0))</f>
        <v>6037733</v>
      </c>
      <c r="M31" s="63" cm="1">
        <f t="array" ref="M31">INDEX(Inputs!$A$4:$X$328, MATCH(Forecasts!$B31&amp;Forecasts!$B$22, Inputs!$A$4:$A$328&amp;Inputs!$B$4:$B$328, 0), MATCH(Forecasts!M$23, Inputs!$A$4:$X$4, 0))</f>
        <v>6085769</v>
      </c>
      <c r="N31" s="63" cm="1">
        <f t="array" ref="N31">INDEX(Inputs!$A$4:$X$328, MATCH(Forecasts!$B31&amp;Forecasts!$B$22, Inputs!$A$4:$A$328&amp;Inputs!$B$4:$B$328, 0), MATCH(Forecasts!N$23, Inputs!$A$4:$X$4, 0))</f>
        <v>6139595.5</v>
      </c>
      <c r="O31" s="73" cm="1">
        <f t="array" ref="O31">INDEX(Inputs!$A$4:$X$328, MATCH(Forecasts!$B31&amp;Forecasts!$B$22, Inputs!$A$4:$A$328&amp;Inputs!$B$4:$B$328, 0), MATCH(Forecasts!O$23, Inputs!$A$4:$X$4, 0))</f>
        <v>6185237</v>
      </c>
      <c r="P31" s="83" cm="1">
        <f t="array" ref="P31">INDEX(Inputs!$A$4:$X$328, MATCH(Forecasts!$B31&amp;Forecasts!$B$22, Inputs!$A$4:$A$328&amp;Inputs!$B$4:$B$328, 0), MATCH(Forecasts!P$23, Inputs!$A$4:$X$4, 0))</f>
        <v>6251249.5090587754</v>
      </c>
      <c r="Q31" s="83" cm="1">
        <f t="array" ref="Q31">INDEX(Inputs!$A$4:$X$328, MATCH(Forecasts!$B31&amp;Forecasts!$B$22, Inputs!$A$4:$A$328&amp;Inputs!$B$4:$B$328, 0), MATCH(Forecasts!Q$23, Inputs!$A$4:$X$4, 0))</f>
        <v>6339215.4187759403</v>
      </c>
      <c r="R31" s="83" cm="1">
        <f t="array" ref="R31">INDEX(Inputs!$A$4:$X$328, MATCH(Forecasts!$B31&amp;Forecasts!$B$22, Inputs!$A$4:$A$328&amp;Inputs!$B$4:$B$328, 0), MATCH(Forecasts!R$23, Inputs!$A$4:$X$4, 0))</f>
        <v>6424889.2200927222</v>
      </c>
      <c r="S31" s="83" cm="1">
        <f t="array" ref="S31">INDEX(Inputs!$A$4:$X$328, MATCH(Forecasts!$B31&amp;Forecasts!$B$22, Inputs!$A$4:$A$328&amp;Inputs!$B$4:$B$328, 0), MATCH(Forecasts!S$23, Inputs!$A$4:$X$4, 0))</f>
        <v>6508314.5214095032</v>
      </c>
      <c r="T31" s="83" cm="1">
        <f t="array" ref="T31">INDEX(Inputs!$A$4:$X$328, MATCH(Forecasts!$B31&amp;Forecasts!$B$22, Inputs!$A$4:$A$328&amp;Inputs!$B$4:$B$328, 0), MATCH(Forecasts!T$23, Inputs!$A$4:$X$4, 0))</f>
        <v>6587807.8227262842</v>
      </c>
      <c r="U31" s="83" cm="1">
        <f t="array" ref="U31">INDEX(Inputs!$A$4:$X$328, MATCH(Forecasts!$B31&amp;Forecasts!$B$22, Inputs!$A$4:$A$328&amp;Inputs!$B$4:$B$328, 0), MATCH(Forecasts!U$23, Inputs!$A$4:$X$4, 0))</f>
        <v>6663800.6240430651</v>
      </c>
      <c r="V31" s="84">
        <f t="shared" si="7"/>
        <v>6229655.480769231</v>
      </c>
      <c r="W31" s="84">
        <f t="shared" si="7"/>
        <v>6281466.6098901099</v>
      </c>
      <c r="X31" s="84">
        <f t="shared" si="7"/>
        <v>6333277.7390109887</v>
      </c>
      <c r="Y31" s="84">
        <f t="shared" si="7"/>
        <v>6385088.8681318685</v>
      </c>
      <c r="Z31" s="84">
        <f t="shared" si="7"/>
        <v>6436899.9972527474</v>
      </c>
      <c r="AA31" s="84">
        <f t="shared" si="7"/>
        <v>6488711.1263736263</v>
      </c>
      <c r="AB31" s="85">
        <f t="shared" si="1"/>
        <v>6229655.480769231</v>
      </c>
      <c r="AC31" s="85">
        <f t="shared" si="2"/>
        <v>6281466.6098901099</v>
      </c>
      <c r="AD31" s="85">
        <f t="shared" si="3"/>
        <v>6333277.7390109887</v>
      </c>
      <c r="AE31" s="85">
        <f t="shared" si="4"/>
        <v>6385088.8681318685</v>
      </c>
      <c r="AF31" s="85">
        <f t="shared" si="5"/>
        <v>6436899.9972527474</v>
      </c>
      <c r="AG31" s="85">
        <f t="shared" si="6"/>
        <v>6488711.1263736263</v>
      </c>
      <c r="AH31" s="81"/>
      <c r="AI31" s="86" t="s">
        <v>120</v>
      </c>
      <c r="AJ31" s="86" t="s">
        <v>120</v>
      </c>
      <c r="AK31" s="87" t="str">
        <f t="shared" si="8"/>
        <v>OK</v>
      </c>
    </row>
    <row r="32" spans="1:38" s="39" customFormat="1" ht="13.9" customHeight="1">
      <c r="B32" s="72" t="s">
        <v>104</v>
      </c>
      <c r="C32" s="63" cm="1">
        <f t="array" ref="C32">INDEX(Inputs!$A$4:$X$328, MATCH(Forecasts!$B32&amp;Forecasts!$B$22, Inputs!$A$4:$A$328&amp;Inputs!$B$4:$B$328, 0), MATCH(Forecasts!C$23, Inputs!$A$4:$X$4, 0))</f>
        <v>1401623.99999999</v>
      </c>
      <c r="D32" s="63" cm="1">
        <f t="array" ref="D32">INDEX(Inputs!$A$4:$X$328, MATCH(Forecasts!$B32&amp;Forecasts!$B$22, Inputs!$A$4:$A$328&amp;Inputs!$B$4:$B$328, 0), MATCH(Forecasts!D$23, Inputs!$A$4:$X$4, 0))</f>
        <v>1405862.99999999</v>
      </c>
      <c r="E32" s="63" cm="1">
        <f t="array" ref="E32">INDEX(Inputs!$A$4:$X$328, MATCH(Forecasts!$B32&amp;Forecasts!$B$22, Inputs!$A$4:$A$328&amp;Inputs!$B$4:$B$328, 0), MATCH(Forecasts!E$23, Inputs!$A$4:$X$4, 0))</f>
        <v>1415234</v>
      </c>
      <c r="F32" s="63" cm="1">
        <f t="array" ref="F32">INDEX(Inputs!$A$4:$X$328, MATCH(Forecasts!$B32&amp;Forecasts!$B$22, Inputs!$A$4:$A$328&amp;Inputs!$B$4:$B$328, 0), MATCH(Forecasts!F$23, Inputs!$A$4:$X$4, 0))</f>
        <v>1414887</v>
      </c>
      <c r="G32" s="63" cm="1">
        <f t="array" ref="G32">INDEX(Inputs!$A$4:$X$328, MATCH(Forecasts!$B32&amp;Forecasts!$B$22, Inputs!$A$4:$A$328&amp;Inputs!$B$4:$B$328, 0), MATCH(Forecasts!G$23, Inputs!$A$4:$X$4, 0))</f>
        <v>1433299.99999999</v>
      </c>
      <c r="H32" s="63" cm="1">
        <f t="array" ref="H32">INDEX(Inputs!$A$4:$X$328, MATCH(Forecasts!$B32&amp;Forecasts!$B$22, Inputs!$A$4:$A$328&amp;Inputs!$B$4:$B$328, 0), MATCH(Forecasts!H$23, Inputs!$A$4:$X$4, 0))</f>
        <v>1438234</v>
      </c>
      <c r="I32" s="63" cm="1">
        <f t="array" ref="I32">INDEX(Inputs!$A$4:$X$328, MATCH(Forecasts!$B32&amp;Forecasts!$B$22, Inputs!$A$4:$A$328&amp;Inputs!$B$4:$B$328, 0), MATCH(Forecasts!I$23, Inputs!$A$4:$X$4, 0))</f>
        <v>1449909</v>
      </c>
      <c r="J32" s="63" cm="1">
        <f t="array" ref="J32">INDEX(Inputs!$A$4:$X$328, MATCH(Forecasts!$B32&amp;Forecasts!$B$22, Inputs!$A$4:$A$328&amp;Inputs!$B$4:$B$328, 0), MATCH(Forecasts!J$23, Inputs!$A$4:$X$4, 0))</f>
        <v>1458152</v>
      </c>
      <c r="K32" s="63" cm="1">
        <f t="array" ref="K32">INDEX(Inputs!$A$4:$X$328, MATCH(Forecasts!$B32&amp;Forecasts!$B$22, Inputs!$A$4:$A$328&amp;Inputs!$B$4:$B$328, 0), MATCH(Forecasts!K$23, Inputs!$A$4:$X$4, 0))</f>
        <v>1464332</v>
      </c>
      <c r="L32" s="63" cm="1">
        <f t="array" ref="L32">INDEX(Inputs!$A$4:$X$328, MATCH(Forecasts!$B32&amp;Forecasts!$B$22, Inputs!$A$4:$A$328&amp;Inputs!$B$4:$B$328, 0), MATCH(Forecasts!L$23, Inputs!$A$4:$X$4, 0))</f>
        <v>1473875</v>
      </c>
      <c r="M32" s="63" cm="1">
        <f t="array" ref="M32">INDEX(Inputs!$A$4:$X$328, MATCH(Forecasts!$B32&amp;Forecasts!$B$22, Inputs!$A$4:$A$328&amp;Inputs!$B$4:$B$328, 0), MATCH(Forecasts!M$23, Inputs!$A$4:$X$4, 0))</f>
        <v>1480334</v>
      </c>
      <c r="N32" s="63" cm="1">
        <f t="array" ref="N32">INDEX(Inputs!$A$4:$X$328, MATCH(Forecasts!$B32&amp;Forecasts!$B$22, Inputs!$A$4:$A$328&amp;Inputs!$B$4:$B$328, 0), MATCH(Forecasts!N$23, Inputs!$A$4:$X$4, 0))</f>
        <v>1488246</v>
      </c>
      <c r="O32" s="73" cm="1">
        <f t="array" ref="O32">INDEX(Inputs!$A$4:$X$328, MATCH(Forecasts!$B32&amp;Forecasts!$B$22, Inputs!$A$4:$A$328&amp;Inputs!$B$4:$B$328, 0), MATCH(Forecasts!O$23, Inputs!$A$4:$X$4, 0))</f>
        <v>1493190</v>
      </c>
      <c r="P32" s="83" cm="1">
        <f t="array" ref="P32">INDEX(Inputs!$A$4:$X$328, MATCH(Forecasts!$B32&amp;Forecasts!$B$22, Inputs!$A$4:$A$328&amp;Inputs!$B$4:$B$328, 0), MATCH(Forecasts!P$23, Inputs!$A$4:$X$4, 0))</f>
        <v>1499743</v>
      </c>
      <c r="Q32" s="83" cm="1">
        <f t="array" ref="Q32">INDEX(Inputs!$A$4:$X$328, MATCH(Forecasts!$B32&amp;Forecasts!$B$22, Inputs!$A$4:$A$328&amp;Inputs!$B$4:$B$328, 0), MATCH(Forecasts!Q$23, Inputs!$A$4:$X$4, 0))</f>
        <v>1508898.0000000002</v>
      </c>
      <c r="R32" s="83" cm="1">
        <f t="array" ref="R32">INDEX(Inputs!$A$4:$X$328, MATCH(Forecasts!$B32&amp;Forecasts!$B$22, Inputs!$A$4:$A$328&amp;Inputs!$B$4:$B$328, 0), MATCH(Forecasts!R$23, Inputs!$A$4:$X$4, 0))</f>
        <v>1517908</v>
      </c>
      <c r="S32" s="83" cm="1">
        <f t="array" ref="S32">INDEX(Inputs!$A$4:$X$328, MATCH(Forecasts!$B32&amp;Forecasts!$B$22, Inputs!$A$4:$A$328&amp;Inputs!$B$4:$B$328, 0), MATCH(Forecasts!S$23, Inputs!$A$4:$X$4, 0))</f>
        <v>1526778</v>
      </c>
      <c r="T32" s="83" cm="1">
        <f t="array" ref="T32">INDEX(Inputs!$A$4:$X$328, MATCH(Forecasts!$B32&amp;Forecasts!$B$22, Inputs!$A$4:$A$328&amp;Inputs!$B$4:$B$328, 0), MATCH(Forecasts!T$23, Inputs!$A$4:$X$4, 0))</f>
        <v>1535542</v>
      </c>
      <c r="U32" s="83" cm="1">
        <f t="array" ref="U32">INDEX(Inputs!$A$4:$X$328, MATCH(Forecasts!$B32&amp;Forecasts!$B$22, Inputs!$A$4:$A$328&amp;Inputs!$B$4:$B$328, 0), MATCH(Forecasts!U$23, Inputs!$A$4:$X$4, 0))</f>
        <v>1544149.9999999998</v>
      </c>
      <c r="V32" s="84">
        <f t="shared" si="7"/>
        <v>1504423.7307692335</v>
      </c>
      <c r="W32" s="84">
        <f t="shared" si="7"/>
        <v>1512559.2087912124</v>
      </c>
      <c r="X32" s="84">
        <f t="shared" si="7"/>
        <v>1520694.686813191</v>
      </c>
      <c r="Y32" s="84">
        <f t="shared" si="7"/>
        <v>1528830.1648351699</v>
      </c>
      <c r="Z32" s="84">
        <f t="shared" si="7"/>
        <v>1536965.6428571485</v>
      </c>
      <c r="AA32" s="84">
        <f t="shared" si="7"/>
        <v>1545101.1208791272</v>
      </c>
      <c r="AB32" s="85">
        <f t="shared" si="1"/>
        <v>1499743</v>
      </c>
      <c r="AC32" s="85">
        <f t="shared" si="2"/>
        <v>1508898.0000000002</v>
      </c>
      <c r="AD32" s="85">
        <f t="shared" si="3"/>
        <v>1517908</v>
      </c>
      <c r="AE32" s="85">
        <f t="shared" si="4"/>
        <v>1526778</v>
      </c>
      <c r="AF32" s="85">
        <f t="shared" si="5"/>
        <v>1535542</v>
      </c>
      <c r="AG32" s="85">
        <f t="shared" si="6"/>
        <v>1544149.9999999998</v>
      </c>
      <c r="AH32" s="81"/>
      <c r="AI32" s="86" t="s">
        <v>119</v>
      </c>
      <c r="AJ32" s="86" t="s">
        <v>119</v>
      </c>
      <c r="AK32" s="87" t="str">
        <f t="shared" si="8"/>
        <v>OK</v>
      </c>
    </row>
    <row r="33" spans="1:38" s="39" customFormat="1" ht="13.9" customHeight="1">
      <c r="B33" s="72" t="s">
        <v>105</v>
      </c>
      <c r="C33" s="63" cm="1">
        <f t="array" ref="C33">INDEX(Inputs!$A$4:$X$328, MATCH(Forecasts!$B33&amp;Forecasts!$B$22, Inputs!$A$4:$A$328&amp;Inputs!$B$4:$B$328, 0), MATCH(Forecasts!C$23, Inputs!$A$4:$X$4, 0))</f>
        <v>1185549</v>
      </c>
      <c r="D33" s="63" cm="1">
        <f t="array" ref="D33">INDEX(Inputs!$A$4:$X$328, MATCH(Forecasts!$B33&amp;Forecasts!$B$22, Inputs!$A$4:$A$328&amp;Inputs!$B$4:$B$328, 0), MATCH(Forecasts!D$23, Inputs!$A$4:$X$4, 0))</f>
        <v>1194462</v>
      </c>
      <c r="E33" s="63" cm="1">
        <f t="array" ref="E33">INDEX(Inputs!$A$4:$X$328, MATCH(Forecasts!$B33&amp;Forecasts!$B$22, Inputs!$A$4:$A$328&amp;Inputs!$B$4:$B$328, 0), MATCH(Forecasts!E$23, Inputs!$A$4:$X$4, 0))</f>
        <v>1202569</v>
      </c>
      <c r="F33" s="63" cm="1">
        <f t="array" ref="F33">INDEX(Inputs!$A$4:$X$328, MATCH(Forecasts!$B33&amp;Forecasts!$B$22, Inputs!$A$4:$A$328&amp;Inputs!$B$4:$B$328, 0), MATCH(Forecasts!F$23, Inputs!$A$4:$X$4, 0))</f>
        <v>1210396</v>
      </c>
      <c r="G33" s="63" cm="1">
        <f t="array" ref="G33">INDEX(Inputs!$A$4:$X$328, MATCH(Forecasts!$B33&amp;Forecasts!$B$22, Inputs!$A$4:$A$328&amp;Inputs!$B$4:$B$328, 0), MATCH(Forecasts!G$23, Inputs!$A$4:$X$4, 0))</f>
        <v>1220295.99999999</v>
      </c>
      <c r="H33" s="63" cm="1">
        <f t="array" ref="H33">INDEX(Inputs!$A$4:$X$328, MATCH(Forecasts!$B33&amp;Forecasts!$B$22, Inputs!$A$4:$A$328&amp;Inputs!$B$4:$B$328, 0), MATCH(Forecasts!H$23, Inputs!$A$4:$X$4, 0))</f>
        <v>1230391.99999999</v>
      </c>
      <c r="I33" s="63" cm="1">
        <f t="array" ref="I33">INDEX(Inputs!$A$4:$X$328, MATCH(Forecasts!$B33&amp;Forecasts!$B$22, Inputs!$A$4:$A$328&amp;Inputs!$B$4:$B$328, 0), MATCH(Forecasts!I$23, Inputs!$A$4:$X$4, 0))</f>
        <v>1238193</v>
      </c>
      <c r="J33" s="63" cm="1">
        <f t="array" ref="J33">INDEX(Inputs!$A$4:$X$328, MATCH(Forecasts!$B33&amp;Forecasts!$B$22, Inputs!$A$4:$A$328&amp;Inputs!$B$4:$B$328, 0), MATCH(Forecasts!J$23, Inputs!$A$4:$X$4, 0))</f>
        <v>1249447</v>
      </c>
      <c r="K33" s="63" cm="1">
        <f t="array" ref="K33">INDEX(Inputs!$A$4:$X$328, MATCH(Forecasts!$B33&amp;Forecasts!$B$22, Inputs!$A$4:$A$328&amp;Inputs!$B$4:$B$328, 0), MATCH(Forecasts!K$23, Inputs!$A$4:$X$4, 0))</f>
        <v>1258523</v>
      </c>
      <c r="L33" s="63" cm="1">
        <f t="array" ref="L33">INDEX(Inputs!$A$4:$X$328, MATCH(Forecasts!$B33&amp;Forecasts!$B$22, Inputs!$A$4:$A$328&amp;Inputs!$B$4:$B$328, 0), MATCH(Forecasts!L$23, Inputs!$A$4:$X$4, 0))</f>
        <v>1265356</v>
      </c>
      <c r="M33" s="63" cm="1">
        <f t="array" ref="M33">INDEX(Inputs!$A$4:$X$328, MATCH(Forecasts!$B33&amp;Forecasts!$B$22, Inputs!$A$4:$A$328&amp;Inputs!$B$4:$B$328, 0), MATCH(Forecasts!M$23, Inputs!$A$4:$X$4, 0))</f>
        <v>1276441</v>
      </c>
      <c r="N33" s="63" cm="1">
        <f t="array" ref="N33">INDEX(Inputs!$A$4:$X$328, MATCH(Forecasts!$B33&amp;Forecasts!$B$22, Inputs!$A$4:$A$328&amp;Inputs!$B$4:$B$328, 0), MATCH(Forecasts!N$23, Inputs!$A$4:$X$4, 0))</f>
        <v>1287146</v>
      </c>
      <c r="O33" s="73" cm="1">
        <f t="array" ref="O33">INDEX(Inputs!$A$4:$X$328, MATCH(Forecasts!$B33&amp;Forecasts!$B$22, Inputs!$A$4:$A$328&amp;Inputs!$B$4:$B$328, 0), MATCH(Forecasts!O$23, Inputs!$A$4:$X$4, 0))</f>
        <v>1295388.0000000002</v>
      </c>
      <c r="P33" s="83" cm="1">
        <f t="array" ref="P33">INDEX(Inputs!$A$4:$X$328, MATCH(Forecasts!$B33&amp;Forecasts!$B$22, Inputs!$A$4:$A$328&amp;Inputs!$B$4:$B$328, 0), MATCH(Forecasts!P$23, Inputs!$A$4:$X$4, 0))</f>
        <v>1299656.1946841876</v>
      </c>
      <c r="Q33" s="83" cm="1">
        <f t="array" ref="Q33">INDEX(Inputs!$A$4:$X$328, MATCH(Forecasts!$B33&amp;Forecasts!$B$22, Inputs!$A$4:$A$328&amp;Inputs!$B$4:$B$328, 0), MATCH(Forecasts!Q$23, Inputs!$A$4:$X$4, 0))</f>
        <v>1305533.4227896964</v>
      </c>
      <c r="R33" s="83" cm="1">
        <f t="array" ref="R33">INDEX(Inputs!$A$4:$X$328, MATCH(Forecasts!$B33&amp;Forecasts!$B$22, Inputs!$A$4:$A$328&amp;Inputs!$B$4:$B$328, 0), MATCH(Forecasts!R$23, Inputs!$A$4:$X$4, 0))</f>
        <v>1311684.1950426537</v>
      </c>
      <c r="S33" s="83" cm="1">
        <f t="array" ref="S33">INDEX(Inputs!$A$4:$X$328, MATCH(Forecasts!$B33&amp;Forecasts!$B$22, Inputs!$A$4:$A$328&amp;Inputs!$B$4:$B$328, 0), MATCH(Forecasts!S$23, Inputs!$A$4:$X$4, 0))</f>
        <v>1317838.4430550747</v>
      </c>
      <c r="T33" s="83" cm="1">
        <f t="array" ref="T33">INDEX(Inputs!$A$4:$X$328, MATCH(Forecasts!$B33&amp;Forecasts!$B$22, Inputs!$A$4:$A$328&amp;Inputs!$B$4:$B$328, 0), MATCH(Forecasts!T$23, Inputs!$A$4:$X$4, 0))</f>
        <v>1323664.5332172983</v>
      </c>
      <c r="U33" s="83" cm="1">
        <f t="array" ref="U33">INDEX(Inputs!$A$4:$X$328, MATCH(Forecasts!$B33&amp;Forecasts!$B$22, Inputs!$A$4:$A$328&amp;Inputs!$B$4:$B$328, 0), MATCH(Forecasts!U$23, Inputs!$A$4:$X$4, 0))</f>
        <v>1328943.4550353738</v>
      </c>
      <c r="V33" s="84">
        <f t="shared" si="7"/>
        <v>1304101.8076923075</v>
      </c>
      <c r="W33" s="84">
        <f t="shared" si="7"/>
        <v>1313323.4065934066</v>
      </c>
      <c r="X33" s="84">
        <f t="shared" si="7"/>
        <v>1322545.0054945056</v>
      </c>
      <c r="Y33" s="84">
        <f t="shared" si="7"/>
        <v>1331766.6043956047</v>
      </c>
      <c r="Z33" s="84">
        <f t="shared" si="7"/>
        <v>1340988.2032967038</v>
      </c>
      <c r="AA33" s="84">
        <f t="shared" si="7"/>
        <v>1350209.8021978028</v>
      </c>
      <c r="AB33" s="85">
        <f t="shared" si="1"/>
        <v>1299656.1946841876</v>
      </c>
      <c r="AC33" s="85">
        <f t="shared" si="2"/>
        <v>1305533.4227896964</v>
      </c>
      <c r="AD33" s="85">
        <f t="shared" si="3"/>
        <v>1311684.1950426537</v>
      </c>
      <c r="AE33" s="85">
        <f t="shared" si="4"/>
        <v>1317838.4430550747</v>
      </c>
      <c r="AF33" s="85">
        <f t="shared" si="5"/>
        <v>1323664.5332172983</v>
      </c>
      <c r="AG33" s="85">
        <f t="shared" si="6"/>
        <v>1328943.4550353738</v>
      </c>
      <c r="AH33" s="81"/>
      <c r="AI33" s="86" t="s">
        <v>119</v>
      </c>
      <c r="AJ33" s="86" t="s">
        <v>119</v>
      </c>
      <c r="AK33" s="87" t="str">
        <f t="shared" si="8"/>
        <v>OK</v>
      </c>
    </row>
    <row r="34" spans="1:38" s="39" customFormat="1" ht="13.9" customHeight="1">
      <c r="B34" s="72" t="s">
        <v>106</v>
      </c>
      <c r="C34" s="63" cm="1">
        <f t="array" ref="C34">INDEX(Inputs!$A$4:$X$328, MATCH(Forecasts!$B34&amp;Forecasts!$B$22, Inputs!$A$4:$A$328&amp;Inputs!$B$4:$B$328, 0), MATCH(Forecasts!C$23, Inputs!$A$4:$X$4, 0))</f>
        <v>2222495</v>
      </c>
      <c r="D34" s="63" cm="1">
        <f t="array" ref="D34">INDEX(Inputs!$A$4:$X$328, MATCH(Forecasts!$B34&amp;Forecasts!$B$22, Inputs!$A$4:$A$328&amp;Inputs!$B$4:$B$328, 0), MATCH(Forecasts!D$23, Inputs!$A$4:$X$4, 0))</f>
        <v>2230116</v>
      </c>
      <c r="E34" s="63" cm="1">
        <f t="array" ref="E34">INDEX(Inputs!$A$4:$X$328, MATCH(Forecasts!$B34&amp;Forecasts!$B$22, Inputs!$A$4:$A$328&amp;Inputs!$B$4:$B$328, 0), MATCH(Forecasts!E$23, Inputs!$A$4:$X$4, 0))</f>
        <v>2236741</v>
      </c>
      <c r="F34" s="63" cm="1">
        <f t="array" ref="F34">INDEX(Inputs!$A$4:$X$328, MATCH(Forecasts!$B34&amp;Forecasts!$B$22, Inputs!$A$4:$A$328&amp;Inputs!$B$4:$B$328, 0), MATCH(Forecasts!F$23, Inputs!$A$4:$X$4, 0))</f>
        <v>2244730</v>
      </c>
      <c r="G34" s="63" cm="1">
        <f t="array" ref="G34">INDEX(Inputs!$A$4:$X$328, MATCH(Forecasts!$B34&amp;Forecasts!$B$22, Inputs!$A$4:$A$328&amp;Inputs!$B$4:$B$328, 0), MATCH(Forecasts!G$23, Inputs!$A$4:$X$4, 0))</f>
        <v>2258368</v>
      </c>
      <c r="H34" s="63" cm="1">
        <f t="array" ref="H34">INDEX(Inputs!$A$4:$X$328, MATCH(Forecasts!$B34&amp;Forecasts!$B$22, Inputs!$A$4:$A$328&amp;Inputs!$B$4:$B$328, 0), MATCH(Forecasts!H$23, Inputs!$A$4:$X$4, 0))</f>
        <v>2271915.1739725997</v>
      </c>
      <c r="I34" s="63" cm="1">
        <f t="array" ref="I34">INDEX(Inputs!$A$4:$X$328, MATCH(Forecasts!$B34&amp;Forecasts!$B$22, Inputs!$A$4:$A$328&amp;Inputs!$B$4:$B$328, 0), MATCH(Forecasts!I$23, Inputs!$A$4:$X$4, 0))</f>
        <v>2283120</v>
      </c>
      <c r="J34" s="63" cm="1">
        <f t="array" ref="J34">INDEX(Inputs!$A$4:$X$328, MATCH(Forecasts!$B34&amp;Forecasts!$B$22, Inputs!$A$4:$A$328&amp;Inputs!$B$4:$B$328, 0), MATCH(Forecasts!J$23, Inputs!$A$4:$X$4, 0))</f>
        <v>2299162</v>
      </c>
      <c r="K34" s="63" cm="1">
        <f t="array" ref="K34">INDEX(Inputs!$A$4:$X$328, MATCH(Forecasts!$B34&amp;Forecasts!$B$22, Inputs!$A$4:$A$328&amp;Inputs!$B$4:$B$328, 0), MATCH(Forecasts!K$23, Inputs!$A$4:$X$4, 0))</f>
        <v>2312979</v>
      </c>
      <c r="L34" s="63" cm="1">
        <f t="array" ref="L34">INDEX(Inputs!$A$4:$X$328, MATCH(Forecasts!$B34&amp;Forecasts!$B$22, Inputs!$A$4:$A$328&amp;Inputs!$B$4:$B$328, 0), MATCH(Forecasts!L$23, Inputs!$A$4:$X$4, 0))</f>
        <v>2328741</v>
      </c>
      <c r="M34" s="63" cm="1">
        <f t="array" ref="M34">INDEX(Inputs!$A$4:$X$328, MATCH(Forecasts!$B34&amp;Forecasts!$B$22, Inputs!$A$4:$A$328&amp;Inputs!$B$4:$B$328, 0), MATCH(Forecasts!M$23, Inputs!$A$4:$X$4, 0))</f>
        <v>2344982.25</v>
      </c>
      <c r="N34" s="63" cm="1">
        <f t="array" ref="N34">INDEX(Inputs!$A$4:$X$328, MATCH(Forecasts!$B34&amp;Forecasts!$B$22, Inputs!$A$4:$A$328&amp;Inputs!$B$4:$B$328, 0), MATCH(Forecasts!N$23, Inputs!$A$4:$X$4, 0))</f>
        <v>2362299</v>
      </c>
      <c r="O34" s="73" cm="1">
        <f t="array" ref="O34">INDEX(Inputs!$A$4:$X$328, MATCH(Forecasts!$B34&amp;Forecasts!$B$22, Inputs!$A$4:$A$328&amp;Inputs!$B$4:$B$328, 0), MATCH(Forecasts!O$23, Inputs!$A$4:$X$4, 0))</f>
        <v>2378428.0000000005</v>
      </c>
      <c r="P34" s="83" cm="1">
        <f t="array" ref="P34">INDEX(Inputs!$A$4:$X$328, MATCH(Forecasts!$B34&amp;Forecasts!$B$22, Inputs!$A$4:$A$328&amp;Inputs!$B$4:$B$328, 0), MATCH(Forecasts!P$23, Inputs!$A$4:$X$4, 0))</f>
        <v>2386851.8089687522</v>
      </c>
      <c r="Q34" s="83" cm="1">
        <f t="array" ref="Q34">INDEX(Inputs!$A$4:$X$328, MATCH(Forecasts!$B34&amp;Forecasts!$B$22, Inputs!$A$4:$A$328&amp;Inputs!$B$4:$B$328, 0), MATCH(Forecasts!Q$23, Inputs!$A$4:$X$4, 0))</f>
        <v>2397453.5624439484</v>
      </c>
      <c r="R34" s="83" cm="1">
        <f t="array" ref="R34">INDEX(Inputs!$A$4:$X$328, MATCH(Forecasts!$B34&amp;Forecasts!$B$22, Inputs!$A$4:$A$328&amp;Inputs!$B$4:$B$328, 0), MATCH(Forecasts!R$23, Inputs!$A$4:$X$4, 0))</f>
        <v>2409254.3159191441</v>
      </c>
      <c r="S34" s="83" cm="1">
        <f t="array" ref="S34">INDEX(Inputs!$A$4:$X$328, MATCH(Forecasts!$B34&amp;Forecasts!$B$22, Inputs!$A$4:$A$328&amp;Inputs!$B$4:$B$328, 0), MATCH(Forecasts!S$23, Inputs!$A$4:$X$4, 0))</f>
        <v>2420748.0365243657</v>
      </c>
      <c r="T34" s="83" cm="1">
        <f t="array" ref="T34">INDEX(Inputs!$A$4:$X$328, MATCH(Forecasts!$B34&amp;Forecasts!$B$22, Inputs!$A$4:$A$328&amp;Inputs!$B$4:$B$328, 0), MATCH(Forecasts!T$23, Inputs!$A$4:$X$4, 0))</f>
        <v>2431947.7735645743</v>
      </c>
      <c r="U34" s="83" cm="1">
        <f t="array" ref="U34">INDEX(Inputs!$A$4:$X$328, MATCH(Forecasts!$B34&amp;Forecasts!$B$22, Inputs!$A$4:$A$328&amp;Inputs!$B$4:$B$328, 0), MATCH(Forecasts!U$23, Inputs!$A$4:$X$4, 0))</f>
        <v>2442929.4721298078</v>
      </c>
      <c r="V34" s="84">
        <f t="shared" si="7"/>
        <v>2383312.7951527922</v>
      </c>
      <c r="W34" s="84">
        <f t="shared" si="7"/>
        <v>2396598.3985925033</v>
      </c>
      <c r="X34" s="84">
        <f t="shared" si="7"/>
        <v>2409884.0020322143</v>
      </c>
      <c r="Y34" s="84">
        <f t="shared" si="7"/>
        <v>2423169.6054719253</v>
      </c>
      <c r="Z34" s="84">
        <f t="shared" si="7"/>
        <v>2436455.2089116364</v>
      </c>
      <c r="AA34" s="84">
        <f t="shared" si="7"/>
        <v>2449740.8123513474</v>
      </c>
      <c r="AB34" s="85">
        <f t="shared" si="1"/>
        <v>2386851.8089687522</v>
      </c>
      <c r="AC34" s="85">
        <f t="shared" si="2"/>
        <v>2397453.5624439484</v>
      </c>
      <c r="AD34" s="85">
        <f t="shared" si="3"/>
        <v>2409254.3159191441</v>
      </c>
      <c r="AE34" s="85">
        <f t="shared" si="4"/>
        <v>2420748.0365243657</v>
      </c>
      <c r="AF34" s="85">
        <f t="shared" si="5"/>
        <v>2431947.7735645743</v>
      </c>
      <c r="AG34" s="85">
        <f t="shared" si="6"/>
        <v>2442929.4721298078</v>
      </c>
      <c r="AH34" s="81"/>
      <c r="AI34" s="86" t="s">
        <v>119</v>
      </c>
      <c r="AJ34" s="86" t="s">
        <v>119</v>
      </c>
      <c r="AK34" s="87" t="str">
        <f t="shared" si="8"/>
        <v>OK</v>
      </c>
    </row>
    <row r="35" spans="1:38" s="39" customFormat="1" ht="13.9" customHeight="1">
      <c r="B35" s="74" t="s">
        <v>114</v>
      </c>
      <c r="C35" s="75">
        <f t="shared" ref="C35:N35" si="9">SUM(C25:C34)</f>
        <v>24040687.618725248</v>
      </c>
      <c r="D35" s="75">
        <f t="shared" si="9"/>
        <v>24176583.333333321</v>
      </c>
      <c r="E35" s="75">
        <f t="shared" si="9"/>
        <v>24291633.583333332</v>
      </c>
      <c r="F35" s="75">
        <f t="shared" si="9"/>
        <v>24416559.666666649</v>
      </c>
      <c r="G35" s="75">
        <f t="shared" si="9"/>
        <v>24586203.249999978</v>
      </c>
      <c r="H35" s="75">
        <f t="shared" si="9"/>
        <v>24799907.16639683</v>
      </c>
      <c r="I35" s="75">
        <f>SUM(I25:I34)</f>
        <v>24996453</v>
      </c>
      <c r="J35" s="75">
        <f t="shared" si="9"/>
        <v>25225943.333333332</v>
      </c>
      <c r="K35" s="75">
        <f t="shared" si="9"/>
        <v>25479471.214162953</v>
      </c>
      <c r="L35" s="75">
        <f t="shared" si="9"/>
        <v>25643224</v>
      </c>
      <c r="M35" s="75">
        <f t="shared" si="9"/>
        <v>25813283.66930411</v>
      </c>
      <c r="N35" s="75">
        <f t="shared" si="9"/>
        <v>25994951.269230768</v>
      </c>
      <c r="O35" s="75">
        <f>SUM( O25:O34)</f>
        <v>26178056.823333334</v>
      </c>
      <c r="P35" s="76">
        <f t="shared" ref="P35:U35" si="10">SUM( P25:P34)</f>
        <v>26395906.261140112</v>
      </c>
      <c r="Q35" s="76">
        <f t="shared" si="10"/>
        <v>26623275.920365501</v>
      </c>
      <c r="R35" s="76">
        <f t="shared" si="10"/>
        <v>26838164.140297286</v>
      </c>
      <c r="S35" s="76">
        <f t="shared" si="10"/>
        <v>27054112.039926644</v>
      </c>
      <c r="T35" s="76">
        <f t="shared" si="10"/>
        <v>27264261.184676949</v>
      </c>
      <c r="U35" s="76">
        <f t="shared" si="10"/>
        <v>27468039.727694627</v>
      </c>
      <c r="V35" s="88">
        <f t="shared" ref="V35:AG35" si="11">SUM(V25:V34)</f>
        <v>26353120.623150807</v>
      </c>
      <c r="W35" s="88">
        <f t="shared" si="11"/>
        <v>26539358.097580925</v>
      </c>
      <c r="X35" s="88">
        <f t="shared" si="11"/>
        <v>26725595.572011042</v>
      </c>
      <c r="Y35" s="88">
        <f t="shared" si="11"/>
        <v>26911833.046441168</v>
      </c>
      <c r="Z35" s="88">
        <f>SUM(Z25:Z34)</f>
        <v>27098070.520871282</v>
      </c>
      <c r="AA35" s="88">
        <f t="shared" si="11"/>
        <v>27284307.995301399</v>
      </c>
      <c r="AB35" s="89">
        <f t="shared" si="11"/>
        <v>26363669.094679665</v>
      </c>
      <c r="AC35" s="89">
        <f t="shared" si="11"/>
        <v>26550776.565657075</v>
      </c>
      <c r="AD35" s="89">
        <f t="shared" si="11"/>
        <v>26728408.907329246</v>
      </c>
      <c r="AE35" s="89">
        <f t="shared" si="11"/>
        <v>26910115.320314247</v>
      </c>
      <c r="AF35" s="89">
        <f t="shared" si="11"/>
        <v>27090770.89962244</v>
      </c>
      <c r="AG35" s="89">
        <f t="shared" si="11"/>
        <v>27269076.739252701</v>
      </c>
      <c r="AH35" s="81"/>
      <c r="AI35" s="86" t="s">
        <v>119</v>
      </c>
      <c r="AJ35" s="86" t="s">
        <v>119</v>
      </c>
      <c r="AK35" s="87" t="str">
        <f t="shared" si="8"/>
        <v>OK</v>
      </c>
    </row>
    <row r="36" spans="1:38" s="39" customFormat="1" ht="13.15">
      <c r="C36" s="80"/>
    </row>
    <row r="37" spans="1:38" s="41" customFormat="1" ht="13.15">
      <c r="A37" s="40" t="s">
        <v>121</v>
      </c>
      <c r="D37" s="42"/>
      <c r="E37" s="42"/>
      <c r="F37" s="42"/>
      <c r="G37" s="42"/>
      <c r="H37" s="42"/>
      <c r="I37" s="42"/>
      <c r="J37" s="42"/>
      <c r="K37" s="42"/>
      <c r="L37" s="42"/>
      <c r="M37" s="42"/>
      <c r="N37" s="42"/>
      <c r="O37" s="42"/>
      <c r="P37" s="42"/>
      <c r="Q37" s="42"/>
      <c r="R37" s="42"/>
      <c r="S37" s="42"/>
      <c r="T37" s="42"/>
      <c r="U37" s="42"/>
      <c r="V37" s="42"/>
      <c r="W37" s="42"/>
      <c r="X37" s="42"/>
      <c r="Y37" s="42"/>
      <c r="Z37" s="42"/>
      <c r="AA37" s="42"/>
      <c r="AB37" s="42"/>
      <c r="AC37" s="42"/>
      <c r="AD37" s="42"/>
      <c r="AE37" s="42"/>
      <c r="AF37" s="42"/>
      <c r="AG37" s="42"/>
      <c r="AH37" s="42"/>
      <c r="AI37" s="42"/>
      <c r="AJ37" s="42"/>
      <c r="AK37" s="42"/>
      <c r="AL37" s="42"/>
    </row>
    <row r="38" spans="1:38" s="39" customFormat="1" ht="13.15">
      <c r="A38" s="90"/>
    </row>
    <row r="39" spans="1:38" s="39" customFormat="1" ht="13.15" customHeight="1">
      <c r="B39" s="43" t="s">
        <v>72</v>
      </c>
      <c r="C39" s="183" t="s">
        <v>112</v>
      </c>
      <c r="D39" s="183"/>
      <c r="E39" s="183"/>
      <c r="F39" s="183"/>
      <c r="G39" s="183"/>
      <c r="H39" s="183"/>
      <c r="I39" s="183"/>
      <c r="J39" s="183"/>
      <c r="K39" s="183"/>
      <c r="L39" s="183"/>
      <c r="M39" s="183"/>
      <c r="N39" s="183"/>
      <c r="O39" s="183"/>
      <c r="P39" s="186" t="s">
        <v>113</v>
      </c>
      <c r="Q39" s="186"/>
      <c r="R39" s="186"/>
      <c r="S39" s="186"/>
      <c r="T39" s="186"/>
      <c r="U39" s="187"/>
      <c r="V39" s="190"/>
      <c r="W39" s="190"/>
      <c r="X39" s="190"/>
      <c r="Y39" s="190"/>
      <c r="Z39" s="190"/>
      <c r="AA39" s="191"/>
      <c r="AB39" s="188"/>
      <c r="AC39" s="188"/>
      <c r="AD39" s="188"/>
      <c r="AE39" s="188"/>
      <c r="AF39" s="188"/>
      <c r="AG39" s="189"/>
      <c r="AI39" s="192" t="s">
        <v>116</v>
      </c>
      <c r="AJ39" s="192" t="s">
        <v>117</v>
      </c>
      <c r="AK39" s="192" t="s">
        <v>118</v>
      </c>
    </row>
    <row r="40" spans="1:38" s="39" customFormat="1" ht="13.15">
      <c r="C40" s="45" t="s">
        <v>14</v>
      </c>
      <c r="D40" s="45" t="s">
        <v>15</v>
      </c>
      <c r="E40" s="45" t="s">
        <v>16</v>
      </c>
      <c r="F40" s="45" t="s">
        <v>17</v>
      </c>
      <c r="G40" s="45" t="s">
        <v>18</v>
      </c>
      <c r="H40" s="45" t="s">
        <v>19</v>
      </c>
      <c r="I40" s="45" t="s">
        <v>20</v>
      </c>
      <c r="J40" s="45" t="s">
        <v>21</v>
      </c>
      <c r="K40" s="47" t="s">
        <v>22</v>
      </c>
      <c r="L40" s="47" t="s">
        <v>23</v>
      </c>
      <c r="M40" s="46" t="s">
        <v>24</v>
      </c>
      <c r="N40" s="46" t="s">
        <v>25</v>
      </c>
      <c r="O40" s="47" t="s">
        <v>26</v>
      </c>
      <c r="P40" s="48" t="s">
        <v>27</v>
      </c>
      <c r="Q40" s="48" t="s">
        <v>28</v>
      </c>
      <c r="R40" s="48" t="s">
        <v>29</v>
      </c>
      <c r="S40" s="48" t="s">
        <v>30</v>
      </c>
      <c r="T40" s="48" t="s">
        <v>31</v>
      </c>
      <c r="U40" s="49" t="s">
        <v>32</v>
      </c>
      <c r="V40" s="50" t="s">
        <v>27</v>
      </c>
      <c r="W40" s="50" t="s">
        <v>28</v>
      </c>
      <c r="X40" s="50" t="s">
        <v>29</v>
      </c>
      <c r="Y40" s="50" t="s">
        <v>30</v>
      </c>
      <c r="Z40" s="50" t="s">
        <v>31</v>
      </c>
      <c r="AA40" s="50" t="s">
        <v>32</v>
      </c>
      <c r="AB40" s="44" t="s">
        <v>27</v>
      </c>
      <c r="AC40" s="44" t="s">
        <v>28</v>
      </c>
      <c r="AD40" s="44" t="s">
        <v>29</v>
      </c>
      <c r="AE40" s="44" t="s">
        <v>30</v>
      </c>
      <c r="AF40" s="44" t="s">
        <v>31</v>
      </c>
      <c r="AG40" s="51" t="s">
        <v>32</v>
      </c>
      <c r="AI40" s="193"/>
      <c r="AJ40" s="193"/>
      <c r="AK40" s="193"/>
    </row>
    <row r="41" spans="1:38" s="39" customFormat="1" ht="13.15">
      <c r="B41" s="91"/>
      <c r="C41" s="55">
        <v>1</v>
      </c>
      <c r="D41" s="55">
        <v>2</v>
      </c>
      <c r="E41" s="55">
        <v>3</v>
      </c>
      <c r="F41" s="55">
        <v>4</v>
      </c>
      <c r="G41" s="55">
        <v>5</v>
      </c>
      <c r="H41" s="55">
        <v>6</v>
      </c>
      <c r="I41" s="55">
        <v>7</v>
      </c>
      <c r="J41" s="55">
        <v>8</v>
      </c>
      <c r="K41" s="56">
        <v>9</v>
      </c>
      <c r="L41" s="56">
        <v>10</v>
      </c>
      <c r="M41" s="56">
        <v>11</v>
      </c>
      <c r="N41" s="56">
        <v>12</v>
      </c>
      <c r="O41" s="56">
        <v>13</v>
      </c>
      <c r="P41" s="57">
        <v>14</v>
      </c>
      <c r="Q41" s="57">
        <v>15</v>
      </c>
      <c r="R41" s="57">
        <v>16</v>
      </c>
      <c r="S41" s="57">
        <v>17</v>
      </c>
      <c r="T41" s="57">
        <v>18</v>
      </c>
      <c r="U41" s="58">
        <v>19</v>
      </c>
      <c r="V41" s="59">
        <v>14</v>
      </c>
      <c r="W41" s="59">
        <v>15</v>
      </c>
      <c r="X41" s="59">
        <v>16</v>
      </c>
      <c r="Y41" s="59">
        <v>17</v>
      </c>
      <c r="Z41" s="59">
        <v>18</v>
      </c>
      <c r="AA41" s="59">
        <v>19</v>
      </c>
      <c r="AB41" s="44">
        <v>14</v>
      </c>
      <c r="AC41" s="44">
        <v>15</v>
      </c>
      <c r="AD41" s="44">
        <v>16</v>
      </c>
      <c r="AE41" s="44">
        <v>17</v>
      </c>
      <c r="AF41" s="44">
        <v>18</v>
      </c>
      <c r="AG41" s="60">
        <v>19</v>
      </c>
      <c r="AI41" s="81"/>
      <c r="AJ41" s="53"/>
      <c r="AK41" s="53"/>
    </row>
    <row r="42" spans="1:38" s="39" customFormat="1" ht="12.75" customHeight="1">
      <c r="B42" s="72" t="s">
        <v>33</v>
      </c>
      <c r="C42" s="63" cm="1">
        <f t="array" ref="C42">INDEX(Inputs!$A$4:$X$328, MATCH(Forecasts!$B42&amp;Forecasts!$B$39, Inputs!$A$4:$A$328&amp;Inputs!$B$4:$B$328, 0), MATCH(Forecasts!C$40, Inputs!$A$4:$X$4, 0))</f>
        <v>75931.41283600009</v>
      </c>
      <c r="D42" s="63" cm="1">
        <f t="array" ref="D42">INDEX(Inputs!$A$4:$X$328, MATCH(Forecasts!$B42&amp;Forecasts!$B$39, Inputs!$A$4:$A$328&amp;Inputs!$B$4:$B$328, 0), MATCH(Forecasts!D$40, Inputs!$A$4:$X$4, 0))</f>
        <v>75950.187623999998</v>
      </c>
      <c r="E42" s="63" cm="1">
        <f t="array" ref="E42">INDEX(Inputs!$A$4:$X$328, MATCH(Forecasts!$B42&amp;Forecasts!$B$39, Inputs!$A$4:$A$328&amp;Inputs!$B$4:$B$328, 0), MATCH(Forecasts!E$40, Inputs!$A$4:$X$4, 0))</f>
        <v>76186.317648000302</v>
      </c>
      <c r="F42" s="63" cm="1">
        <f t="array" ref="F42">INDEX(Inputs!$A$4:$X$328, MATCH(Forecasts!$B42&amp;Forecasts!$B$39, Inputs!$A$4:$A$328&amp;Inputs!$B$4:$B$328, 0), MATCH(Forecasts!F$40, Inputs!$A$4:$X$4, 0))</f>
        <v>76334.80060200009</v>
      </c>
      <c r="G42" s="63" cm="1">
        <f t="array" ref="G42">INDEX(Inputs!$A$4:$X$328, MATCH(Forecasts!$B42&amp;Forecasts!$B$39, Inputs!$A$4:$A$328&amp;Inputs!$B$4:$B$328, 0), MATCH(Forecasts!G$40, Inputs!$A$4:$X$4, 0))</f>
        <v>76578.795947999693</v>
      </c>
      <c r="H42" s="63" cm="1">
        <f t="array" ref="H42">INDEX(Inputs!$A$4:$X$328, MATCH(Forecasts!$B42&amp;Forecasts!$B$39, Inputs!$A$4:$A$328&amp;Inputs!$B$4:$B$328, 0), MATCH(Forecasts!H$40, Inputs!$A$4:$X$4, 0))</f>
        <v>76824.468977000215</v>
      </c>
      <c r="I42" s="63" cm="1">
        <f t="array" ref="I42">INDEX(Inputs!$A$4:$X$328, MATCH(Forecasts!$B42&amp;Forecasts!$B$39, Inputs!$A$4:$A$328&amp;Inputs!$B$4:$B$328, 0), MATCH(Forecasts!I$40, Inputs!$A$4:$X$4, 0))</f>
        <v>76436.800000000003</v>
      </c>
      <c r="J42" s="63" cm="1">
        <f t="array" ref="J42">INDEX(Inputs!$A$4:$X$328, MATCH(Forecasts!$B42&amp;Forecasts!$B$39, Inputs!$A$4:$A$328&amp;Inputs!$B$4:$B$328, 0), MATCH(Forecasts!J$40, Inputs!$A$4:$X$4, 0))</f>
        <v>76568.513041845901</v>
      </c>
      <c r="K42" s="63" cm="1">
        <f t="array" ref="K42">INDEX(Inputs!$A$4:$X$328, MATCH(Forecasts!$B42&amp;Forecasts!$B$39, Inputs!$A$4:$A$328&amp;Inputs!$B$4:$B$328, 0), MATCH(Forecasts!K$40, Inputs!$A$4:$X$4, 0))</f>
        <v>76857</v>
      </c>
      <c r="L42" s="63" cm="1">
        <f t="array" ref="L42">INDEX(Inputs!$A$4:$X$328, MATCH(Forecasts!$B42&amp;Forecasts!$B$39, Inputs!$A$4:$A$328&amp;Inputs!$B$4:$B$328, 0), MATCH(Forecasts!L$40, Inputs!$A$4:$X$4, 0))</f>
        <v>77004</v>
      </c>
      <c r="M42" s="63" cm="1">
        <f t="array" ref="M42">INDEX(Inputs!$A$4:$X$328, MATCH(Forecasts!$B42&amp;Forecasts!$B$39, Inputs!$A$4:$A$328&amp;Inputs!$B$4:$B$328, 0), MATCH(Forecasts!M$40, Inputs!$A$4:$X$4, 0))</f>
        <v>77037</v>
      </c>
      <c r="N42" s="92" cm="1">
        <f t="array" ref="N42">INDEX(Inputs!$A$4:$X$328, MATCH(Forecasts!$B42&amp;Forecasts!$B$39, Inputs!$A$4:$A$328&amp;Inputs!$B$4:$B$328, 0), MATCH(Forecasts!N$40, Inputs!$A$4:$X$4, 0))</f>
        <v>77284</v>
      </c>
      <c r="O42" s="166" cm="1">
        <f t="array" ref="O42">INDEX(Inputs!$A$4:$X$328, MATCH(Forecasts!$B42&amp;Forecasts!$B$39, Inputs!$A$4:$A$328&amp;Inputs!$B$4:$B$328, 0), MATCH(Forecasts!O$40, Inputs!$A$4:$X$4, 0))</f>
        <v>77780</v>
      </c>
      <c r="P42" s="83" cm="1">
        <f t="array" ref="P42">INDEX(Inputs!$A$4:$X$328, MATCH(Forecasts!$B42&amp;Forecasts!$B$39, Inputs!$A$4:$A$328&amp;Inputs!$B$4:$B$328, 0), MATCH(Forecasts!P$40, Inputs!$A$4:$X$4, 0))</f>
        <v>77882</v>
      </c>
      <c r="Q42" s="83" cm="1">
        <f t="array" ref="Q42">INDEX(Inputs!$A$4:$X$328, MATCH(Forecasts!$B42&amp;Forecasts!$B$39, Inputs!$A$4:$A$328&amp;Inputs!$B$4:$B$328, 0), MATCH(Forecasts!Q$40, Inputs!$A$4:$X$4, 0))</f>
        <v>77992</v>
      </c>
      <c r="R42" s="83" cm="1">
        <f t="array" ref="R42">INDEX(Inputs!$A$4:$X$328, MATCH(Forecasts!$B42&amp;Forecasts!$B$39, Inputs!$A$4:$A$328&amp;Inputs!$B$4:$B$328, 0), MATCH(Forecasts!R$40, Inputs!$A$4:$X$4, 0))</f>
        <v>78085</v>
      </c>
      <c r="S42" s="83" cm="1">
        <f t="array" ref="S42">INDEX(Inputs!$A$4:$X$328, MATCH(Forecasts!$B42&amp;Forecasts!$B$39, Inputs!$A$4:$A$328&amp;Inputs!$B$4:$B$328, 0), MATCH(Forecasts!S$40, Inputs!$A$4:$X$4, 0))</f>
        <v>78182</v>
      </c>
      <c r="T42" s="83" cm="1">
        <f t="array" ref="T42">INDEX(Inputs!$A$4:$X$328, MATCH(Forecasts!$B42&amp;Forecasts!$B$39, Inputs!$A$4:$A$328&amp;Inputs!$B$4:$B$328, 0), MATCH(Forecasts!T$40, Inputs!$A$4:$X$4, 0))</f>
        <v>78268</v>
      </c>
      <c r="U42" s="83" cm="1">
        <f t="array" ref="U42">INDEX(Inputs!$A$4:$X$328, MATCH(Forecasts!$B42&amp;Forecasts!$B$39, Inputs!$A$4:$A$328&amp;Inputs!$B$4:$B$328, 0), MATCH(Forecasts!U$40, Inputs!$A$4:$X$4, 0))</f>
        <v>78357</v>
      </c>
      <c r="V42" s="84">
        <f>INTERCEPT($C42:$O42,$C$41:$O$41)+SLOPE($C42:$O42,$C$41:$O$41)*V$41</f>
        <v>77577.613768789888</v>
      </c>
      <c r="W42" s="84">
        <f t="shared" ref="W42:AA42" si="12">INTERCEPT($C42:$O42,$C$41:$O$41)+SLOPE($C42:$O42,$C$41:$O$41)*W$41</f>
        <v>77706.57731073958</v>
      </c>
      <c r="X42" s="84">
        <f t="shared" si="12"/>
        <v>77835.540852689272</v>
      </c>
      <c r="Y42" s="84">
        <f t="shared" si="12"/>
        <v>77964.504394638978</v>
      </c>
      <c r="Z42" s="84">
        <f t="shared" si="12"/>
        <v>78093.46793658867</v>
      </c>
      <c r="AA42" s="84">
        <f t="shared" si="12"/>
        <v>78222.431478538361</v>
      </c>
      <c r="AB42" s="85">
        <f t="shared" ref="AB42:AB51" si="13">IF($AI42="Company forecast",P42, IF($AI42="Ofwat forecast",V42))</f>
        <v>77882</v>
      </c>
      <c r="AC42" s="85">
        <f t="shared" ref="AC42:AC51" si="14">IF($AI42="Company forecast",Q42, IF($AI42="Ofwat forecast",W42))</f>
        <v>77992</v>
      </c>
      <c r="AD42" s="85">
        <f t="shared" ref="AD42:AD51" si="15">IF($AI42="Company forecast",R42, IF($AI42="Ofwat forecast",X42))</f>
        <v>78085</v>
      </c>
      <c r="AE42" s="85">
        <f t="shared" ref="AE42:AE51" si="16">IF($AI42="Company forecast",S42, IF($AI42="Ofwat forecast",Y42))</f>
        <v>78182</v>
      </c>
      <c r="AF42" s="85">
        <f t="shared" ref="AF42:AF51" si="17">IF($AI42="Company forecast",T42, IF($AI42="Ofwat forecast",Z42))</f>
        <v>78268</v>
      </c>
      <c r="AG42" s="85">
        <f t="shared" ref="AG42:AG51" si="18">IF($AI42="Company forecast",U42, IF($AI42="Ofwat forecast",AA42))</f>
        <v>78357</v>
      </c>
      <c r="AI42" s="86" t="s">
        <v>119</v>
      </c>
      <c r="AJ42" s="86" t="s">
        <v>119</v>
      </c>
      <c r="AK42" s="87" t="str">
        <f t="shared" ref="AK42:AK52" si="19" xml:space="preserve"> IF(AI42=AJ42, "OK", "error")</f>
        <v>OK</v>
      </c>
    </row>
    <row r="43" spans="1:38" s="39" customFormat="1" ht="12.75" customHeight="1">
      <c r="B43" s="72" t="s">
        <v>98</v>
      </c>
      <c r="C43" s="63" cm="1">
        <f t="array" ref="C43">INDEX(Inputs!$A$4:$X$328, MATCH(Forecasts!$B43&amp;Forecasts!$B$39, Inputs!$A$4:$A$328&amp;Inputs!$B$4:$B$328, 0), MATCH(Forecasts!C$40, Inputs!$A$4:$X$4, 0))</f>
        <v>29834</v>
      </c>
      <c r="D43" s="63" cm="1">
        <f t="array" ref="D43">INDEX(Inputs!$A$4:$X$328, MATCH(Forecasts!$B43&amp;Forecasts!$B$39, Inputs!$A$4:$A$328&amp;Inputs!$B$4:$B$328, 0), MATCH(Forecasts!D$40, Inputs!$A$4:$X$4, 0))</f>
        <v>29864</v>
      </c>
      <c r="E43" s="63" cm="1">
        <f t="array" ref="E43">INDEX(Inputs!$A$4:$X$328, MATCH(Forecasts!$B43&amp;Forecasts!$B$39, Inputs!$A$4:$A$328&amp;Inputs!$B$4:$B$328, 0), MATCH(Forecasts!E$40, Inputs!$A$4:$X$4, 0))</f>
        <v>29878</v>
      </c>
      <c r="F43" s="63" cm="1">
        <f t="array" ref="F43">INDEX(Inputs!$A$4:$X$328, MATCH(Forecasts!$B43&amp;Forecasts!$B$39, Inputs!$A$4:$A$328&amp;Inputs!$B$4:$B$328, 0), MATCH(Forecasts!F$40, Inputs!$A$4:$X$4, 0))</f>
        <v>29924</v>
      </c>
      <c r="G43" s="63" cm="1">
        <f t="array" ref="G43">INDEX(Inputs!$A$4:$X$328, MATCH(Forecasts!$B43&amp;Forecasts!$B$39, Inputs!$A$4:$A$328&amp;Inputs!$B$4:$B$328, 0), MATCH(Forecasts!G$40, Inputs!$A$4:$X$4, 0))</f>
        <v>29965</v>
      </c>
      <c r="H43" s="63" cm="1">
        <f t="array" ref="H43">INDEX(Inputs!$A$4:$X$328, MATCH(Forecasts!$B43&amp;Forecasts!$B$39, Inputs!$A$4:$A$328&amp;Inputs!$B$4:$B$328, 0), MATCH(Forecasts!H$40, Inputs!$A$4:$X$4, 0))</f>
        <v>29983</v>
      </c>
      <c r="I43" s="63" cm="1">
        <f t="array" ref="I43">INDEX(Inputs!$A$4:$X$328, MATCH(Forecasts!$B43&amp;Forecasts!$B$39, Inputs!$A$4:$A$328&amp;Inputs!$B$4:$B$328, 0), MATCH(Forecasts!I$40, Inputs!$A$4:$X$4, 0))</f>
        <v>30026</v>
      </c>
      <c r="J43" s="63" cm="1">
        <f t="array" ref="J43">INDEX(Inputs!$A$4:$X$328, MATCH(Forecasts!$B43&amp;Forecasts!$B$39, Inputs!$A$4:$A$328&amp;Inputs!$B$4:$B$328, 0), MATCH(Forecasts!J$40, Inputs!$A$4:$X$4, 0))</f>
        <v>30070</v>
      </c>
      <c r="K43" s="63" cm="1">
        <f t="array" ref="K43">INDEX(Inputs!$A$4:$X$328, MATCH(Forecasts!$B43&amp;Forecasts!$B$39, Inputs!$A$4:$A$328&amp;Inputs!$B$4:$B$328, 0), MATCH(Forecasts!K$40, Inputs!$A$4:$X$4, 0))</f>
        <v>30106</v>
      </c>
      <c r="L43" s="63" cm="1">
        <f t="array" ref="L43">INDEX(Inputs!$A$4:$X$328, MATCH(Forecasts!$B43&amp;Forecasts!$B$39, Inputs!$A$4:$A$328&amp;Inputs!$B$4:$B$328, 0), MATCH(Forecasts!L$40, Inputs!$A$4:$X$4, 0))</f>
        <v>30150</v>
      </c>
      <c r="M43" s="63" cm="1">
        <f t="array" ref="M43">INDEX(Inputs!$A$4:$X$328, MATCH(Forecasts!$B43&amp;Forecasts!$B$39, Inputs!$A$4:$A$328&amp;Inputs!$B$4:$B$328, 0), MATCH(Forecasts!M$40, Inputs!$A$4:$X$4, 0))</f>
        <v>30180</v>
      </c>
      <c r="N43" s="92" cm="1">
        <f t="array" ref="N43">INDEX(Inputs!$A$4:$X$328, MATCH(Forecasts!$B43&amp;Forecasts!$B$39, Inputs!$A$4:$A$328&amp;Inputs!$B$4:$B$328, 0), MATCH(Forecasts!N$40, Inputs!$A$4:$X$4, 0))</f>
        <v>30237</v>
      </c>
      <c r="O43" s="166" cm="1">
        <f t="array" ref="O43">INDEX(Inputs!$A$4:$X$328, MATCH(Forecasts!$B43&amp;Forecasts!$B$39, Inputs!$A$4:$A$328&amp;Inputs!$B$4:$B$328, 0), MATCH(Forecasts!O$40, Inputs!$A$4:$X$4, 0))</f>
        <v>30261</v>
      </c>
      <c r="P43" s="83" cm="1">
        <f t="array" ref="P43">INDEX(Inputs!$A$4:$X$328, MATCH(Forecasts!$B43&amp;Forecasts!$B$39, Inputs!$A$4:$A$328&amp;Inputs!$B$4:$B$328, 0), MATCH(Forecasts!P$40, Inputs!$A$4:$X$4, 0))</f>
        <v>30283</v>
      </c>
      <c r="Q43" s="83" cm="1">
        <f t="array" ref="Q43">INDEX(Inputs!$A$4:$X$328, MATCH(Forecasts!$B43&amp;Forecasts!$B$39, Inputs!$A$4:$A$328&amp;Inputs!$B$4:$B$328, 0), MATCH(Forecasts!Q$40, Inputs!$A$4:$X$4, 0))</f>
        <v>30318</v>
      </c>
      <c r="R43" s="83" cm="1">
        <f t="array" ref="R43">INDEX(Inputs!$A$4:$X$328, MATCH(Forecasts!$B43&amp;Forecasts!$B$39, Inputs!$A$4:$A$328&amp;Inputs!$B$4:$B$328, 0), MATCH(Forecasts!R$40, Inputs!$A$4:$X$4, 0))</f>
        <v>30353</v>
      </c>
      <c r="S43" s="83" cm="1">
        <f t="array" ref="S43">INDEX(Inputs!$A$4:$X$328, MATCH(Forecasts!$B43&amp;Forecasts!$B$39, Inputs!$A$4:$A$328&amp;Inputs!$B$4:$B$328, 0), MATCH(Forecasts!S$40, Inputs!$A$4:$X$4, 0))</f>
        <v>30389</v>
      </c>
      <c r="T43" s="83" cm="1">
        <f t="array" ref="T43">INDEX(Inputs!$A$4:$X$328, MATCH(Forecasts!$B43&amp;Forecasts!$B$39, Inputs!$A$4:$A$328&amp;Inputs!$B$4:$B$328, 0), MATCH(Forecasts!T$40, Inputs!$A$4:$X$4, 0))</f>
        <v>30425.666666666672</v>
      </c>
      <c r="U43" s="83" cm="1">
        <f t="array" ref="U43">INDEX(Inputs!$A$4:$X$328, MATCH(Forecasts!$B43&amp;Forecasts!$B$39, Inputs!$A$4:$A$328&amp;Inputs!$B$4:$B$328, 0), MATCH(Forecasts!U$40, Inputs!$A$4:$X$4, 0))</f>
        <v>30460.666666666672</v>
      </c>
      <c r="V43" s="84">
        <f t="shared" ref="V43:AA51" si="20">INTERCEPT($C43:$O43,$C$41:$O$41)+SLOPE($C43:$O43,$C$41:$O$41)*V$41</f>
        <v>30293.76923076923</v>
      </c>
      <c r="W43" s="84">
        <f t="shared" si="20"/>
        <v>30330.483516483517</v>
      </c>
      <c r="X43" s="84">
        <f t="shared" si="20"/>
        <v>30367.197802197803</v>
      </c>
      <c r="Y43" s="84">
        <f t="shared" si="20"/>
        <v>30403.912087912089</v>
      </c>
      <c r="Z43" s="84">
        <f t="shared" si="20"/>
        <v>30440.626373626372</v>
      </c>
      <c r="AA43" s="84">
        <f t="shared" si="20"/>
        <v>30477.340659340658</v>
      </c>
      <c r="AB43" s="85">
        <f t="shared" si="13"/>
        <v>30283</v>
      </c>
      <c r="AC43" s="85">
        <f t="shared" si="14"/>
        <v>30318</v>
      </c>
      <c r="AD43" s="85">
        <f t="shared" si="15"/>
        <v>30353</v>
      </c>
      <c r="AE43" s="85">
        <f t="shared" si="16"/>
        <v>30389</v>
      </c>
      <c r="AF43" s="85">
        <f t="shared" si="17"/>
        <v>30425.666666666672</v>
      </c>
      <c r="AG43" s="85">
        <f t="shared" si="18"/>
        <v>30460.666666666672</v>
      </c>
      <c r="AI43" s="86" t="s">
        <v>119</v>
      </c>
      <c r="AJ43" s="86" t="s">
        <v>119</v>
      </c>
      <c r="AK43" s="87" t="str">
        <f t="shared" si="19"/>
        <v>OK</v>
      </c>
    </row>
    <row r="44" spans="1:38" s="39" customFormat="1" ht="12.75" customHeight="1">
      <c r="B44" s="72" t="s">
        <v>99</v>
      </c>
      <c r="C44" s="63" cm="1">
        <f t="array" ref="C44">INDEX(Inputs!$A$4:$X$328, MATCH(Forecasts!$B44&amp;Forecasts!$B$39, Inputs!$A$4:$A$328&amp;Inputs!$B$4:$B$328, 0), MATCH(Forecasts!C$40, Inputs!$A$4:$X$4, 0))</f>
        <v>76637.780333813105</v>
      </c>
      <c r="D44" s="63" cm="1">
        <f t="array" ref="D44">INDEX(Inputs!$A$4:$X$328, MATCH(Forecasts!$B44&amp;Forecasts!$B$39, Inputs!$A$4:$A$328&amp;Inputs!$B$4:$B$328, 0), MATCH(Forecasts!D$40, Inputs!$A$4:$X$4, 0))</f>
        <v>76745.4793074138</v>
      </c>
      <c r="E44" s="63" cm="1">
        <f t="array" ref="E44">INDEX(Inputs!$A$4:$X$328, MATCH(Forecasts!$B44&amp;Forecasts!$B$39, Inputs!$A$4:$A$328&amp;Inputs!$B$4:$B$328, 0), MATCH(Forecasts!E$40, Inputs!$A$4:$X$4, 0))</f>
        <v>76997.599098396895</v>
      </c>
      <c r="F44" s="63" cm="1">
        <f t="array" ref="F44">INDEX(Inputs!$A$4:$X$328, MATCH(Forecasts!$B44&amp;Forecasts!$B$39, Inputs!$A$4:$A$328&amp;Inputs!$B$4:$B$328, 0), MATCH(Forecasts!F$40, Inputs!$A$4:$X$4, 0))</f>
        <v>77100.743257196998</v>
      </c>
      <c r="G44" s="63" cm="1">
        <f t="array" ref="G44">INDEX(Inputs!$A$4:$X$328, MATCH(Forecasts!$B44&amp;Forecasts!$B$39, Inputs!$A$4:$A$328&amp;Inputs!$B$4:$B$328, 0), MATCH(Forecasts!G$40, Inputs!$A$4:$X$4, 0))</f>
        <v>77192.356066762703</v>
      </c>
      <c r="H44" s="63" cm="1">
        <f t="array" ref="H44">INDEX(Inputs!$A$4:$X$328, MATCH(Forecasts!$B44&amp;Forecasts!$B$39, Inputs!$A$4:$A$328&amp;Inputs!$B$4:$B$328, 0), MATCH(Forecasts!H$40, Inputs!$A$4:$X$4, 0))</f>
        <v>77331</v>
      </c>
      <c r="I44" s="63" cm="1">
        <f t="array" ref="I44">INDEX(Inputs!$A$4:$X$328, MATCH(Forecasts!$B44&amp;Forecasts!$B$39, Inputs!$A$4:$A$328&amp;Inputs!$B$4:$B$328, 0), MATCH(Forecasts!I$40, Inputs!$A$4:$X$4, 0))</f>
        <v>77339</v>
      </c>
      <c r="J44" s="63" cm="1">
        <f t="array" ref="J44">INDEX(Inputs!$A$4:$X$328, MATCH(Forecasts!$B44&amp;Forecasts!$B$39, Inputs!$A$4:$A$328&amp;Inputs!$B$4:$B$328, 0), MATCH(Forecasts!J$40, Inputs!$A$4:$X$4, 0))</f>
        <v>78490</v>
      </c>
      <c r="K44" s="63" cm="1">
        <f t="array" ref="K44">INDEX(Inputs!$A$4:$X$328, MATCH(Forecasts!$B44&amp;Forecasts!$B$39, Inputs!$A$4:$A$328&amp;Inputs!$B$4:$B$328, 0), MATCH(Forecasts!K$40, Inputs!$A$4:$X$4, 0))</f>
        <v>78655</v>
      </c>
      <c r="L44" s="63" cm="1">
        <f t="array" ref="L44">INDEX(Inputs!$A$4:$X$328, MATCH(Forecasts!$B44&amp;Forecasts!$B$39, Inputs!$A$4:$A$328&amp;Inputs!$B$4:$B$328, 0), MATCH(Forecasts!L$40, Inputs!$A$4:$X$4, 0))</f>
        <v>79127</v>
      </c>
      <c r="M44" s="63" cm="1">
        <f t="array" ref="M44">INDEX(Inputs!$A$4:$X$328, MATCH(Forecasts!$B44&amp;Forecasts!$B$39, Inputs!$A$4:$A$328&amp;Inputs!$B$4:$B$328, 0), MATCH(Forecasts!M$40, Inputs!$A$4:$X$4, 0))</f>
        <v>78847</v>
      </c>
      <c r="N44" s="92" cm="1">
        <f t="array" ref="N44">INDEX(Inputs!$A$4:$X$328, MATCH(Forecasts!$B44&amp;Forecasts!$B$39, Inputs!$A$4:$A$328&amp;Inputs!$B$4:$B$328, 0), MATCH(Forecasts!N$40, Inputs!$A$4:$X$4, 0))</f>
        <v>79039</v>
      </c>
      <c r="O44" s="166" cm="1">
        <f t="array" ref="O44">INDEX(Inputs!$A$4:$X$328, MATCH(Forecasts!$B44&amp;Forecasts!$B$39, Inputs!$A$4:$A$328&amp;Inputs!$B$4:$B$328, 0), MATCH(Forecasts!O$40, Inputs!$A$4:$X$4, 0))</f>
        <v>79141</v>
      </c>
      <c r="P44" s="83" cm="1">
        <f t="array" ref="P44">INDEX(Inputs!$A$4:$X$328, MATCH(Forecasts!$B44&amp;Forecasts!$B$39, Inputs!$A$4:$A$328&amp;Inputs!$B$4:$B$328, 0), MATCH(Forecasts!P$40, Inputs!$A$4:$X$4, 0))</f>
        <v>79270.465999999986</v>
      </c>
      <c r="Q44" s="83" cm="1">
        <f t="array" ref="Q44">INDEX(Inputs!$A$4:$X$328, MATCH(Forecasts!$B44&amp;Forecasts!$B$39, Inputs!$A$4:$A$328&amp;Inputs!$B$4:$B$328, 0), MATCH(Forecasts!Q$40, Inputs!$A$4:$X$4, 0))</f>
        <v>79386.198999999993</v>
      </c>
      <c r="R44" s="83" cm="1">
        <f t="array" ref="R44">INDEX(Inputs!$A$4:$X$328, MATCH(Forecasts!$B44&amp;Forecasts!$B$39, Inputs!$A$4:$A$328&amp;Inputs!$B$4:$B$328, 0), MATCH(Forecasts!R$40, Inputs!$A$4:$X$4, 0))</f>
        <v>79501.932000000001</v>
      </c>
      <c r="S44" s="83" cm="1">
        <f t="array" ref="S44">INDEX(Inputs!$A$4:$X$328, MATCH(Forecasts!$B44&amp;Forecasts!$B$39, Inputs!$A$4:$A$328&amp;Inputs!$B$4:$B$328, 0), MATCH(Forecasts!S$40, Inputs!$A$4:$X$4, 0))</f>
        <v>79617.665000000008</v>
      </c>
      <c r="T44" s="83" cm="1">
        <f t="array" ref="T44">INDEX(Inputs!$A$4:$X$328, MATCH(Forecasts!$B44&amp;Forecasts!$B$39, Inputs!$A$4:$A$328&amp;Inputs!$B$4:$B$328, 0), MATCH(Forecasts!T$40, Inputs!$A$4:$X$4, 0))</f>
        <v>79733.398000000001</v>
      </c>
      <c r="U44" s="83" cm="1">
        <f t="array" ref="U44">INDEX(Inputs!$A$4:$X$328, MATCH(Forecasts!$B44&amp;Forecasts!$B$39, Inputs!$A$4:$A$328&amp;Inputs!$B$4:$B$328, 0), MATCH(Forecasts!U$40, Inputs!$A$4:$X$4, 0))</f>
        <v>79849.130999999994</v>
      </c>
      <c r="V44" s="84">
        <f t="shared" si="20"/>
        <v>79589.749972635196</v>
      </c>
      <c r="W44" s="84">
        <f t="shared" si="20"/>
        <v>79831.769660334918</v>
      </c>
      <c r="X44" s="84">
        <f t="shared" si="20"/>
        <v>80073.789348034625</v>
      </c>
      <c r="Y44" s="84">
        <f t="shared" si="20"/>
        <v>80315.809035734346</v>
      </c>
      <c r="Z44" s="84">
        <f t="shared" si="20"/>
        <v>80557.828723434068</v>
      </c>
      <c r="AA44" s="84">
        <f t="shared" si="20"/>
        <v>80799.848411133775</v>
      </c>
      <c r="AB44" s="85">
        <f t="shared" si="13"/>
        <v>79270.465999999986</v>
      </c>
      <c r="AC44" s="85">
        <f t="shared" si="14"/>
        <v>79386.198999999993</v>
      </c>
      <c r="AD44" s="85">
        <f t="shared" si="15"/>
        <v>79501.932000000001</v>
      </c>
      <c r="AE44" s="85">
        <f t="shared" si="16"/>
        <v>79617.665000000008</v>
      </c>
      <c r="AF44" s="85">
        <f t="shared" si="17"/>
        <v>79733.398000000001</v>
      </c>
      <c r="AG44" s="85">
        <f t="shared" si="18"/>
        <v>79849.130999999994</v>
      </c>
      <c r="AI44" s="86" t="s">
        <v>119</v>
      </c>
      <c r="AJ44" s="86" t="s">
        <v>119</v>
      </c>
      <c r="AK44" s="87" t="str">
        <f t="shared" si="19"/>
        <v>OK</v>
      </c>
    </row>
    <row r="45" spans="1:38" s="39" customFormat="1" ht="12.75" customHeight="1">
      <c r="B45" s="72" t="s">
        <v>100</v>
      </c>
      <c r="C45" s="63" cm="1">
        <f t="array" ref="C45">INDEX(Inputs!$A$4:$X$328, MATCH(Forecasts!$B45&amp;Forecasts!$B$39, Inputs!$A$4:$A$328&amp;Inputs!$B$4:$B$328, 0), MATCH(Forecasts!C$40, Inputs!$A$4:$X$4, 0))</f>
        <v>38917.660000000003</v>
      </c>
      <c r="D45" s="63" cm="1">
        <f t="array" ref="D45">INDEX(Inputs!$A$4:$X$328, MATCH(Forecasts!$B45&amp;Forecasts!$B$39, Inputs!$A$4:$A$328&amp;Inputs!$B$4:$B$328, 0), MATCH(Forecasts!D$40, Inputs!$A$4:$X$4, 0))</f>
        <v>39138.6499999999</v>
      </c>
      <c r="E45" s="63" cm="1">
        <f t="array" ref="E45">INDEX(Inputs!$A$4:$X$328, MATCH(Forecasts!$B45&amp;Forecasts!$B$39, Inputs!$A$4:$A$328&amp;Inputs!$B$4:$B$328, 0), MATCH(Forecasts!E$40, Inputs!$A$4:$X$4, 0))</f>
        <v>39271.85</v>
      </c>
      <c r="F45" s="63" cm="1">
        <f t="array" ref="F45">INDEX(Inputs!$A$4:$X$328, MATCH(Forecasts!$B45&amp;Forecasts!$B$39, Inputs!$A$4:$A$328&amp;Inputs!$B$4:$B$328, 0), MATCH(Forecasts!F$40, Inputs!$A$4:$X$4, 0))</f>
        <v>39412.699999999997</v>
      </c>
      <c r="G45" s="63" cm="1">
        <f t="array" ref="G45">INDEX(Inputs!$A$4:$X$328, MATCH(Forecasts!$B45&amp;Forecasts!$B$39, Inputs!$A$4:$A$328&amp;Inputs!$B$4:$B$328, 0), MATCH(Forecasts!G$40, Inputs!$A$4:$X$4, 0))</f>
        <v>39407.17</v>
      </c>
      <c r="H45" s="63" cm="1">
        <f t="array" ref="H45">INDEX(Inputs!$A$4:$X$328, MATCH(Forecasts!$B45&amp;Forecasts!$B$39, Inputs!$A$4:$A$328&amp;Inputs!$B$4:$B$328, 0), MATCH(Forecasts!H$40, Inputs!$A$4:$X$4, 0))</f>
        <v>39442</v>
      </c>
      <c r="I45" s="63" cm="1">
        <f t="array" ref="I45">INDEX(Inputs!$A$4:$X$328, MATCH(Forecasts!$B45&amp;Forecasts!$B$39, Inputs!$A$4:$A$328&amp;Inputs!$B$4:$B$328, 0), MATCH(Forecasts!I$40, Inputs!$A$4:$X$4, 0))</f>
        <v>39541</v>
      </c>
      <c r="J45" s="63" cm="1">
        <f t="array" ref="J45">INDEX(Inputs!$A$4:$X$328, MATCH(Forecasts!$B45&amp;Forecasts!$B$39, Inputs!$A$4:$A$328&amp;Inputs!$B$4:$B$328, 0), MATCH(Forecasts!J$40, Inputs!$A$4:$X$4, 0))</f>
        <v>39621</v>
      </c>
      <c r="K45" s="63" cm="1">
        <f t="array" ref="K45">INDEX(Inputs!$A$4:$X$328, MATCH(Forecasts!$B45&amp;Forecasts!$B$39, Inputs!$A$4:$A$328&amp;Inputs!$B$4:$B$328, 0), MATCH(Forecasts!K$40, Inputs!$A$4:$X$4, 0))</f>
        <v>39687</v>
      </c>
      <c r="L45" s="63" cm="1">
        <f t="array" ref="L45">INDEX(Inputs!$A$4:$X$328, MATCH(Forecasts!$B45&amp;Forecasts!$B$39, Inputs!$A$4:$A$328&amp;Inputs!$B$4:$B$328, 0), MATCH(Forecasts!L$40, Inputs!$A$4:$X$4, 0))</f>
        <v>39835</v>
      </c>
      <c r="M45" s="63" cm="1">
        <f t="array" ref="M45">INDEX(Inputs!$A$4:$X$328, MATCH(Forecasts!$B45&amp;Forecasts!$B$39, Inputs!$A$4:$A$328&amp;Inputs!$B$4:$B$328, 0), MATCH(Forecasts!M$40, Inputs!$A$4:$X$4, 0))</f>
        <v>39900</v>
      </c>
      <c r="N45" s="92" cm="1">
        <f t="array" ref="N45">INDEX(Inputs!$A$4:$X$328, MATCH(Forecasts!$B45&amp;Forecasts!$B$39, Inputs!$A$4:$A$328&amp;Inputs!$B$4:$B$328, 0), MATCH(Forecasts!N$40, Inputs!$A$4:$X$4, 0))</f>
        <v>39973</v>
      </c>
      <c r="O45" s="166" cm="1">
        <f t="array" ref="O45">INDEX(Inputs!$A$4:$X$328, MATCH(Forecasts!$B45&amp;Forecasts!$B$39, Inputs!$A$4:$A$328&amp;Inputs!$B$4:$B$328, 0), MATCH(Forecasts!O$40, Inputs!$A$4:$X$4, 0))</f>
        <v>40031</v>
      </c>
      <c r="P45" s="83" cm="1">
        <f t="array" ref="P45">INDEX(Inputs!$A$4:$X$328, MATCH(Forecasts!$B45&amp;Forecasts!$B$39, Inputs!$A$4:$A$328&amp;Inputs!$B$4:$B$328, 0), MATCH(Forecasts!P$40, Inputs!$A$4:$X$4, 0))</f>
        <v>40095</v>
      </c>
      <c r="Q45" s="83" cm="1">
        <f t="array" ref="Q45">INDEX(Inputs!$A$4:$X$328, MATCH(Forecasts!$B45&amp;Forecasts!$B$39, Inputs!$A$4:$A$328&amp;Inputs!$B$4:$B$328, 0), MATCH(Forecasts!Q$40, Inputs!$A$4:$X$4, 0))</f>
        <v>40162</v>
      </c>
      <c r="R45" s="83" cm="1">
        <f t="array" ref="R45">INDEX(Inputs!$A$4:$X$328, MATCH(Forecasts!$B45&amp;Forecasts!$B$39, Inputs!$A$4:$A$328&amp;Inputs!$B$4:$B$328, 0), MATCH(Forecasts!R$40, Inputs!$A$4:$X$4, 0))</f>
        <v>40228</v>
      </c>
      <c r="S45" s="83" cm="1">
        <f t="array" ref="S45">INDEX(Inputs!$A$4:$X$328, MATCH(Forecasts!$B45&amp;Forecasts!$B$39, Inputs!$A$4:$A$328&amp;Inputs!$B$4:$B$328, 0), MATCH(Forecasts!S$40, Inputs!$A$4:$X$4, 0))</f>
        <v>40295</v>
      </c>
      <c r="T45" s="83" cm="1">
        <f t="array" ref="T45">INDEX(Inputs!$A$4:$X$328, MATCH(Forecasts!$B45&amp;Forecasts!$B$39, Inputs!$A$4:$A$328&amp;Inputs!$B$4:$B$328, 0), MATCH(Forecasts!T$40, Inputs!$A$4:$X$4, 0))</f>
        <v>40359</v>
      </c>
      <c r="U45" s="83" cm="1">
        <f t="array" ref="U45">INDEX(Inputs!$A$4:$X$328, MATCH(Forecasts!$B45&amp;Forecasts!$B$39, Inputs!$A$4:$A$328&amp;Inputs!$B$4:$B$328, 0), MATCH(Forecasts!U$40, Inputs!$A$4:$X$4, 0))</f>
        <v>40427</v>
      </c>
      <c r="V45" s="84">
        <f t="shared" si="20"/>
        <v>40143.308076923087</v>
      </c>
      <c r="W45" s="84">
        <f t="shared" si="20"/>
        <v>40227.758351648365</v>
      </c>
      <c r="X45" s="84">
        <f t="shared" si="20"/>
        <v>40312.208626373642</v>
      </c>
      <c r="Y45" s="84">
        <f t="shared" si="20"/>
        <v>40396.658901098919</v>
      </c>
      <c r="Z45" s="84">
        <f t="shared" si="20"/>
        <v>40481.109175824196</v>
      </c>
      <c r="AA45" s="84">
        <f t="shared" si="20"/>
        <v>40565.559450549481</v>
      </c>
      <c r="AB45" s="85">
        <f t="shared" si="13"/>
        <v>40095</v>
      </c>
      <c r="AC45" s="85">
        <f t="shared" si="14"/>
        <v>40162</v>
      </c>
      <c r="AD45" s="85">
        <f t="shared" si="15"/>
        <v>40228</v>
      </c>
      <c r="AE45" s="85">
        <f t="shared" si="16"/>
        <v>40295</v>
      </c>
      <c r="AF45" s="85">
        <f t="shared" si="17"/>
        <v>40359</v>
      </c>
      <c r="AG45" s="85">
        <f t="shared" si="18"/>
        <v>40427</v>
      </c>
      <c r="AI45" s="86" t="s">
        <v>119</v>
      </c>
      <c r="AJ45" s="86" t="s">
        <v>119</v>
      </c>
      <c r="AK45" s="87" t="str">
        <f t="shared" si="19"/>
        <v>OK</v>
      </c>
    </row>
    <row r="46" spans="1:38" s="39" customFormat="1" ht="12.75" customHeight="1">
      <c r="B46" s="72" t="s">
        <v>101</v>
      </c>
      <c r="C46" s="63" cm="1">
        <f t="array" ref="C46">INDEX(Inputs!$A$4:$X$328, MATCH(Forecasts!$B46&amp;Forecasts!$B$39, Inputs!$A$4:$A$328&amp;Inputs!$B$4:$B$328, 0), MATCH(Forecasts!C$40, Inputs!$A$4:$X$4, 0))</f>
        <v>92190.366897806001</v>
      </c>
      <c r="D46" s="63" cm="1">
        <f t="array" ref="D46">INDEX(Inputs!$A$4:$X$328, MATCH(Forecasts!$B46&amp;Forecasts!$B$39, Inputs!$A$4:$A$328&amp;Inputs!$B$4:$B$328, 0), MATCH(Forecasts!D$40, Inputs!$A$4:$X$4, 0))</f>
        <v>92928.662743405992</v>
      </c>
      <c r="E46" s="63" cm="1">
        <f t="array" ref="E46">INDEX(Inputs!$A$4:$X$328, MATCH(Forecasts!$B46&amp;Forecasts!$B$39, Inputs!$A$4:$A$328&amp;Inputs!$B$4:$B$328, 0), MATCH(Forecasts!E$40, Inputs!$A$4:$X$4, 0))</f>
        <v>93369.846379206894</v>
      </c>
      <c r="F46" s="63" cm="1">
        <f t="array" ref="F46">INDEX(Inputs!$A$4:$X$328, MATCH(Forecasts!$B46&amp;Forecasts!$B$39, Inputs!$A$4:$A$328&amp;Inputs!$B$4:$B$328, 0), MATCH(Forecasts!F$40, Inputs!$A$4:$X$4, 0))</f>
        <v>93139.023198998897</v>
      </c>
      <c r="G46" s="63" cm="1">
        <f t="array" ref="G46">INDEX(Inputs!$A$4:$X$328, MATCH(Forecasts!$B46&amp;Forecasts!$B$39, Inputs!$A$4:$A$328&amp;Inputs!$B$4:$B$328, 0), MATCH(Forecasts!G$40, Inputs!$A$4:$X$4, 0))</f>
        <v>93272.250955998898</v>
      </c>
      <c r="H46" s="63" cm="1">
        <f t="array" ref="H46">INDEX(Inputs!$A$4:$X$328, MATCH(Forecasts!$B46&amp;Forecasts!$B$39, Inputs!$A$4:$A$328&amp;Inputs!$B$4:$B$328, 0), MATCH(Forecasts!H$40, Inputs!$A$4:$X$4, 0))</f>
        <v>93727.061857998997</v>
      </c>
      <c r="I46" s="63" cm="1">
        <f t="array" ref="I46">INDEX(Inputs!$A$4:$X$328, MATCH(Forecasts!$B46&amp;Forecasts!$B$39, Inputs!$A$4:$A$328&amp;Inputs!$B$4:$B$328, 0), MATCH(Forecasts!I$40, Inputs!$A$4:$X$4, 0))</f>
        <v>94027</v>
      </c>
      <c r="J46" s="63" cm="1">
        <f t="array" ref="J46">INDEX(Inputs!$A$4:$X$328, MATCH(Forecasts!$B46&amp;Forecasts!$B$39, Inputs!$A$4:$A$328&amp;Inputs!$B$4:$B$328, 0), MATCH(Forecasts!J$40, Inputs!$A$4:$X$4, 0))</f>
        <v>92724.367356999006</v>
      </c>
      <c r="K46" s="63" cm="1">
        <f t="array" ref="K46">INDEX(Inputs!$A$4:$X$328, MATCH(Forecasts!$B46&amp;Forecasts!$B$39, Inputs!$A$4:$A$328&amp;Inputs!$B$4:$B$328, 0), MATCH(Forecasts!K$40, Inputs!$A$4:$X$4, 0))</f>
        <v>92873.681216999001</v>
      </c>
      <c r="L46" s="63" cm="1">
        <f t="array" ref="L46">INDEX(Inputs!$A$4:$X$328, MATCH(Forecasts!$B46&amp;Forecasts!$B$39, Inputs!$A$4:$A$328&amp;Inputs!$B$4:$B$328, 0), MATCH(Forecasts!L$40, Inputs!$A$4:$X$4, 0))</f>
        <v>92895</v>
      </c>
      <c r="M46" s="63" cm="1">
        <f t="array" ref="M46">INDEX(Inputs!$A$4:$X$328, MATCH(Forecasts!$B46&amp;Forecasts!$B$39, Inputs!$A$4:$A$328&amp;Inputs!$B$4:$B$328, 0), MATCH(Forecasts!M$40, Inputs!$A$4:$X$4, 0))</f>
        <v>92933</v>
      </c>
      <c r="N46" s="92" cm="1">
        <f t="array" ref="N46">INDEX(Inputs!$A$4:$X$328, MATCH(Forecasts!$B46&amp;Forecasts!$B$39, Inputs!$A$4:$A$328&amp;Inputs!$B$4:$B$328, 0), MATCH(Forecasts!N$40, Inputs!$A$4:$X$4, 0))</f>
        <v>93071</v>
      </c>
      <c r="O46" s="166" cm="1">
        <f t="array" ref="O46">INDEX(Inputs!$A$4:$X$328, MATCH(Forecasts!$B46&amp;Forecasts!$B$39, Inputs!$A$4:$A$328&amp;Inputs!$B$4:$B$328, 0), MATCH(Forecasts!O$40, Inputs!$A$4:$X$4, 0))</f>
        <v>93296</v>
      </c>
      <c r="P46" s="83" cm="1">
        <f t="array" ref="P46">INDEX(Inputs!$A$4:$X$328, MATCH(Forecasts!$B46&amp;Forecasts!$B$39, Inputs!$A$4:$A$328&amp;Inputs!$B$4:$B$328, 0), MATCH(Forecasts!P$40, Inputs!$A$4:$X$4, 0))</f>
        <v>93760</v>
      </c>
      <c r="Q46" s="83" cm="1">
        <f t="array" ref="Q46">INDEX(Inputs!$A$4:$X$328, MATCH(Forecasts!$B46&amp;Forecasts!$B$39, Inputs!$A$4:$A$328&amp;Inputs!$B$4:$B$328, 0), MATCH(Forecasts!Q$40, Inputs!$A$4:$X$4, 0))</f>
        <v>94096</v>
      </c>
      <c r="R46" s="83" cm="1">
        <f t="array" ref="R46">INDEX(Inputs!$A$4:$X$328, MATCH(Forecasts!$B46&amp;Forecasts!$B$39, Inputs!$A$4:$A$328&amp;Inputs!$B$4:$B$328, 0), MATCH(Forecasts!R$40, Inputs!$A$4:$X$4, 0))</f>
        <v>94425</v>
      </c>
      <c r="S46" s="83" cm="1">
        <f t="array" ref="S46">INDEX(Inputs!$A$4:$X$328, MATCH(Forecasts!$B46&amp;Forecasts!$B$39, Inputs!$A$4:$A$328&amp;Inputs!$B$4:$B$328, 0), MATCH(Forecasts!S$40, Inputs!$A$4:$X$4, 0))</f>
        <v>94749</v>
      </c>
      <c r="T46" s="83" cm="1">
        <f t="array" ref="T46">INDEX(Inputs!$A$4:$X$328, MATCH(Forecasts!$B46&amp;Forecasts!$B$39, Inputs!$A$4:$A$328&amp;Inputs!$B$4:$B$328, 0), MATCH(Forecasts!T$40, Inputs!$A$4:$X$4, 0))</f>
        <v>95066</v>
      </c>
      <c r="U46" s="83" cm="1">
        <f t="array" ref="U46">INDEX(Inputs!$A$4:$X$328, MATCH(Forecasts!$B46&amp;Forecasts!$B$39, Inputs!$A$4:$A$328&amp;Inputs!$B$4:$B$328, 0), MATCH(Forecasts!U$40, Inputs!$A$4:$X$4, 0))</f>
        <v>95377</v>
      </c>
      <c r="V46" s="84">
        <f t="shared" si="20"/>
        <v>93229.258346851435</v>
      </c>
      <c r="W46" s="84">
        <f t="shared" si="20"/>
        <v>93246.105576539951</v>
      </c>
      <c r="X46" s="84">
        <f t="shared" si="20"/>
        <v>93262.952806228466</v>
      </c>
      <c r="Y46" s="84">
        <f t="shared" si="20"/>
        <v>93279.800035916982</v>
      </c>
      <c r="Z46" s="84">
        <f t="shared" si="20"/>
        <v>93296.647265605498</v>
      </c>
      <c r="AA46" s="84">
        <f t="shared" si="20"/>
        <v>93313.494495294013</v>
      </c>
      <c r="AB46" s="85">
        <f t="shared" si="13"/>
        <v>93760</v>
      </c>
      <c r="AC46" s="85">
        <f t="shared" si="14"/>
        <v>94096</v>
      </c>
      <c r="AD46" s="85">
        <f t="shared" si="15"/>
        <v>94425</v>
      </c>
      <c r="AE46" s="85">
        <f t="shared" si="16"/>
        <v>94749</v>
      </c>
      <c r="AF46" s="85">
        <f t="shared" si="17"/>
        <v>95066</v>
      </c>
      <c r="AG46" s="85">
        <f t="shared" si="18"/>
        <v>95377</v>
      </c>
      <c r="AI46" s="86" t="s">
        <v>119</v>
      </c>
      <c r="AJ46" s="86" t="s">
        <v>119</v>
      </c>
      <c r="AK46" s="87" t="str">
        <f t="shared" si="19"/>
        <v>OK</v>
      </c>
    </row>
    <row r="47" spans="1:38" s="39" customFormat="1" ht="12.75" customHeight="1">
      <c r="B47" s="72" t="s">
        <v>102</v>
      </c>
      <c r="C47" s="63" cm="1">
        <f t="array" ref="C47">INDEX(Inputs!$A$4:$X$328, MATCH(Forecasts!$B47&amp;Forecasts!$B$39, Inputs!$A$4:$A$328&amp;Inputs!$B$4:$B$328, 0), MATCH(Forecasts!C$40, Inputs!$A$4:$X$4, 0))</f>
        <v>22520.400000000001</v>
      </c>
      <c r="D47" s="63" cm="1">
        <f t="array" ref="D47">INDEX(Inputs!$A$4:$X$328, MATCH(Forecasts!$B47&amp;Forecasts!$B$39, Inputs!$A$4:$A$328&amp;Inputs!$B$4:$B$328, 0), MATCH(Forecasts!D$40, Inputs!$A$4:$X$4, 0))</f>
        <v>22495</v>
      </c>
      <c r="E47" s="63" cm="1">
        <f t="array" ref="E47">INDEX(Inputs!$A$4:$X$328, MATCH(Forecasts!$B47&amp;Forecasts!$B$39, Inputs!$A$4:$A$328&amp;Inputs!$B$4:$B$328, 0), MATCH(Forecasts!E$40, Inputs!$A$4:$X$4, 0))</f>
        <v>22558.799999999999</v>
      </c>
      <c r="F47" s="63" cm="1">
        <f t="array" ref="F47">INDEX(Inputs!$A$4:$X$328, MATCH(Forecasts!$B47&amp;Forecasts!$B$39, Inputs!$A$4:$A$328&amp;Inputs!$B$4:$B$328, 0), MATCH(Forecasts!F$40, Inputs!$A$4:$X$4, 0))</f>
        <v>22622.5</v>
      </c>
      <c r="G47" s="63" cm="1">
        <f t="array" ref="G47">INDEX(Inputs!$A$4:$X$328, MATCH(Forecasts!$B47&amp;Forecasts!$B$39, Inputs!$A$4:$A$328&amp;Inputs!$B$4:$B$328, 0), MATCH(Forecasts!G$40, Inputs!$A$4:$X$4, 0))</f>
        <v>22628.5</v>
      </c>
      <c r="H47" s="63" cm="1">
        <f t="array" ref="H47">INDEX(Inputs!$A$4:$X$328, MATCH(Forecasts!$B47&amp;Forecasts!$B$39, Inputs!$A$4:$A$328&amp;Inputs!$B$4:$B$328, 0), MATCH(Forecasts!H$40, Inputs!$A$4:$X$4, 0))</f>
        <v>22626.6</v>
      </c>
      <c r="I47" s="63" cm="1">
        <f t="array" ref="I47">INDEX(Inputs!$A$4:$X$328, MATCH(Forecasts!$B47&amp;Forecasts!$B$39, Inputs!$A$4:$A$328&amp;Inputs!$B$4:$B$328, 0), MATCH(Forecasts!I$40, Inputs!$A$4:$X$4, 0))</f>
        <v>22712</v>
      </c>
      <c r="J47" s="63" cm="1">
        <f t="array" ref="J47">INDEX(Inputs!$A$4:$X$328, MATCH(Forecasts!$B47&amp;Forecasts!$B$39, Inputs!$A$4:$A$328&amp;Inputs!$B$4:$B$328, 0), MATCH(Forecasts!J$40, Inputs!$A$4:$X$4, 0))</f>
        <v>22759.59</v>
      </c>
      <c r="K47" s="63" cm="1">
        <f t="array" ref="K47">INDEX(Inputs!$A$4:$X$328, MATCH(Forecasts!$B47&amp;Forecasts!$B$39, Inputs!$A$4:$A$328&amp;Inputs!$B$4:$B$328, 0), MATCH(Forecasts!K$40, Inputs!$A$4:$X$4, 0))</f>
        <v>22782.959999999999</v>
      </c>
      <c r="L47" s="63" cm="1">
        <f t="array" ref="L47">INDEX(Inputs!$A$4:$X$328, MATCH(Forecasts!$B47&amp;Forecasts!$B$39, Inputs!$A$4:$A$328&amp;Inputs!$B$4:$B$328, 0), MATCH(Forecasts!L$40, Inputs!$A$4:$X$4, 0))</f>
        <v>22834</v>
      </c>
      <c r="M47" s="63" cm="1">
        <f t="array" ref="M47">INDEX(Inputs!$A$4:$X$328, MATCH(Forecasts!$B47&amp;Forecasts!$B$39, Inputs!$A$4:$A$328&amp;Inputs!$B$4:$B$328, 0), MATCH(Forecasts!M$40, Inputs!$A$4:$X$4, 0))</f>
        <v>22982</v>
      </c>
      <c r="N47" s="92" cm="1">
        <f t="array" ref="N47">INDEX(Inputs!$A$4:$X$328, MATCH(Forecasts!$B47&amp;Forecasts!$B$39, Inputs!$A$4:$A$328&amp;Inputs!$B$4:$B$328, 0), MATCH(Forecasts!N$40, Inputs!$A$4:$X$4, 0))</f>
        <v>23028</v>
      </c>
      <c r="O47" s="166" cm="1">
        <f t="array" ref="O47">INDEX(Inputs!$A$4:$X$328, MATCH(Forecasts!$B47&amp;Forecasts!$B$39, Inputs!$A$4:$A$328&amp;Inputs!$B$4:$B$328, 0), MATCH(Forecasts!O$40, Inputs!$A$4:$X$4, 0))</f>
        <v>23065</v>
      </c>
      <c r="P47" s="83" cm="1">
        <f t="array" ref="P47">INDEX(Inputs!$A$4:$X$328, MATCH(Forecasts!$B47&amp;Forecasts!$B$39, Inputs!$A$4:$A$328&amp;Inputs!$B$4:$B$328, 0), MATCH(Forecasts!P$40, Inputs!$A$4:$X$4, 0))</f>
        <v>25437</v>
      </c>
      <c r="Q47" s="83" cm="1">
        <f t="array" ref="Q47">INDEX(Inputs!$A$4:$X$328, MATCH(Forecasts!$B47&amp;Forecasts!$B$39, Inputs!$A$4:$A$328&amp;Inputs!$B$4:$B$328, 0), MATCH(Forecasts!Q$40, Inputs!$A$4:$X$4, 0))</f>
        <v>25516</v>
      </c>
      <c r="R47" s="83" cm="1">
        <f t="array" ref="R47">INDEX(Inputs!$A$4:$X$328, MATCH(Forecasts!$B47&amp;Forecasts!$B$39, Inputs!$A$4:$A$328&amp;Inputs!$B$4:$B$328, 0), MATCH(Forecasts!R$40, Inputs!$A$4:$X$4, 0))</f>
        <v>25663</v>
      </c>
      <c r="S47" s="83" cm="1">
        <f t="array" ref="S47">INDEX(Inputs!$A$4:$X$328, MATCH(Forecasts!$B47&amp;Forecasts!$B$39, Inputs!$A$4:$A$328&amp;Inputs!$B$4:$B$328, 0), MATCH(Forecasts!S$40, Inputs!$A$4:$X$4, 0))</f>
        <v>25765</v>
      </c>
      <c r="T47" s="83" cm="1">
        <f t="array" ref="T47">INDEX(Inputs!$A$4:$X$328, MATCH(Forecasts!$B47&amp;Forecasts!$B$39, Inputs!$A$4:$A$328&amp;Inputs!$B$4:$B$328, 0), MATCH(Forecasts!T$40, Inputs!$A$4:$X$4, 0))</f>
        <v>25892</v>
      </c>
      <c r="U47" s="83" cm="1">
        <f t="array" ref="U47">INDEX(Inputs!$A$4:$X$328, MATCH(Forecasts!$B47&amp;Forecasts!$B$39, Inputs!$A$4:$A$328&amp;Inputs!$B$4:$B$328, 0), MATCH(Forecasts!U$40, Inputs!$A$4:$X$4, 0))</f>
        <v>26133</v>
      </c>
      <c r="V47" s="84">
        <f t="shared" si="20"/>
        <v>23074.327307692303</v>
      </c>
      <c r="W47" s="84">
        <f t="shared" si="20"/>
        <v>23122.139450549446</v>
      </c>
      <c r="X47" s="84">
        <f t="shared" si="20"/>
        <v>23169.951593406589</v>
      </c>
      <c r="Y47" s="84">
        <f t="shared" si="20"/>
        <v>23217.763736263732</v>
      </c>
      <c r="Z47" s="84">
        <f t="shared" si="20"/>
        <v>23265.575879120875</v>
      </c>
      <c r="AA47" s="84">
        <f t="shared" si="20"/>
        <v>23313.388021978019</v>
      </c>
      <c r="AB47" s="85">
        <f t="shared" si="13"/>
        <v>23074.327307692303</v>
      </c>
      <c r="AC47" s="85">
        <f t="shared" si="14"/>
        <v>23122.139450549446</v>
      </c>
      <c r="AD47" s="85">
        <f t="shared" si="15"/>
        <v>23169.951593406589</v>
      </c>
      <c r="AE47" s="85">
        <f t="shared" si="16"/>
        <v>23217.763736263732</v>
      </c>
      <c r="AF47" s="85">
        <f t="shared" si="17"/>
        <v>23265.575879120875</v>
      </c>
      <c r="AG47" s="85">
        <f t="shared" si="18"/>
        <v>23313.388021978019</v>
      </c>
      <c r="AI47" s="86" t="s">
        <v>120</v>
      </c>
      <c r="AJ47" s="86" t="s">
        <v>120</v>
      </c>
      <c r="AK47" s="87" t="str">
        <f t="shared" si="19"/>
        <v>OK</v>
      </c>
    </row>
    <row r="48" spans="1:38" s="39" customFormat="1" ht="12.75" customHeight="1">
      <c r="B48" s="72" t="s">
        <v>103</v>
      </c>
      <c r="C48" s="63" cm="1">
        <f t="array" ref="C48">INDEX(Inputs!$A$4:$X$328, MATCH(Forecasts!$B48&amp;Forecasts!$B$39, Inputs!$A$4:$A$328&amp;Inputs!$B$4:$B$328, 0), MATCH(Forecasts!C$40, Inputs!$A$4:$X$4, 0))</f>
        <v>108657.14</v>
      </c>
      <c r="D48" s="63" cm="1">
        <f t="array" ref="D48">INDEX(Inputs!$A$4:$X$328, MATCH(Forecasts!$B48&amp;Forecasts!$B$39, Inputs!$A$4:$A$328&amp;Inputs!$B$4:$B$328, 0), MATCH(Forecasts!D$40, Inputs!$A$4:$X$4, 0))</f>
        <v>108758.58</v>
      </c>
      <c r="E48" s="63" cm="1">
        <f t="array" ref="E48">INDEX(Inputs!$A$4:$X$328, MATCH(Forecasts!$B48&amp;Forecasts!$B$39, Inputs!$A$4:$A$328&amp;Inputs!$B$4:$B$328, 0), MATCH(Forecasts!E$40, Inputs!$A$4:$X$4, 0))</f>
        <v>108748.4099999999</v>
      </c>
      <c r="F48" s="63" cm="1">
        <f t="array" ref="F48">INDEX(Inputs!$A$4:$X$328, MATCH(Forecasts!$B48&amp;Forecasts!$B$39, Inputs!$A$4:$A$328&amp;Inputs!$B$4:$B$328, 0), MATCH(Forecasts!F$40, Inputs!$A$4:$X$4, 0))</f>
        <v>108799.55</v>
      </c>
      <c r="G48" s="63" cm="1">
        <f t="array" ref="G48">INDEX(Inputs!$A$4:$X$328, MATCH(Forecasts!$B48&amp;Forecasts!$B$39, Inputs!$A$4:$A$328&amp;Inputs!$B$4:$B$328, 0), MATCH(Forecasts!G$40, Inputs!$A$4:$X$4, 0))</f>
        <v>108844.48</v>
      </c>
      <c r="H48" s="63" cm="1">
        <f t="array" ref="H48">INDEX(Inputs!$A$4:$X$328, MATCH(Forecasts!$B48&amp;Forecasts!$B$39, Inputs!$A$4:$A$328&amp;Inputs!$B$4:$B$328, 0), MATCH(Forecasts!H$40, Inputs!$A$4:$X$4, 0))</f>
        <v>108901.66</v>
      </c>
      <c r="I48" s="63" cm="1">
        <f t="array" ref="I48">INDEX(Inputs!$A$4:$X$328, MATCH(Forecasts!$B48&amp;Forecasts!$B$39, Inputs!$A$4:$A$328&amp;Inputs!$B$4:$B$328, 0), MATCH(Forecasts!I$40, Inputs!$A$4:$X$4, 0))</f>
        <v>108980.01</v>
      </c>
      <c r="J48" s="63" cm="1">
        <f t="array" ref="J48">INDEX(Inputs!$A$4:$X$328, MATCH(Forecasts!$B48&amp;Forecasts!$B$39, Inputs!$A$4:$A$328&amp;Inputs!$B$4:$B$328, 0), MATCH(Forecasts!J$40, Inputs!$A$4:$X$4, 0))</f>
        <v>109063.67</v>
      </c>
      <c r="K48" s="63" cm="1">
        <f t="array" ref="K48">INDEX(Inputs!$A$4:$X$328, MATCH(Forecasts!$B48&amp;Forecasts!$B$39, Inputs!$A$4:$A$328&amp;Inputs!$B$4:$B$328, 0), MATCH(Forecasts!K$40, Inputs!$A$4:$X$4, 0))</f>
        <v>109140.64</v>
      </c>
      <c r="L48" s="63" cm="1">
        <f t="array" ref="L48">INDEX(Inputs!$A$4:$X$328, MATCH(Forecasts!$B48&amp;Forecasts!$B$39, Inputs!$A$4:$A$328&amp;Inputs!$B$4:$B$328, 0), MATCH(Forecasts!L$40, Inputs!$A$4:$X$4, 0))</f>
        <v>109233.18000000001</v>
      </c>
      <c r="M48" s="63" cm="1">
        <f t="array" ref="M48">INDEX(Inputs!$A$4:$X$328, MATCH(Forecasts!$B48&amp;Forecasts!$B$39, Inputs!$A$4:$A$328&amp;Inputs!$B$4:$B$328, 0), MATCH(Forecasts!M$40, Inputs!$A$4:$X$4, 0))</f>
        <v>109291.76000000001</v>
      </c>
      <c r="N48" s="92" cm="1">
        <f t="array" ref="N48">INDEX(Inputs!$A$4:$X$328, MATCH(Forecasts!$B48&amp;Forecasts!$B$39, Inputs!$A$4:$A$328&amp;Inputs!$B$4:$B$328, 0), MATCH(Forecasts!N$40, Inputs!$A$4:$X$4, 0))</f>
        <v>109354.85</v>
      </c>
      <c r="O48" s="166" cm="1">
        <f t="array" ref="O48">INDEX(Inputs!$A$4:$X$328, MATCH(Forecasts!$B48&amp;Forecasts!$B$39, Inputs!$A$4:$A$328&amp;Inputs!$B$4:$B$328, 0), MATCH(Forecasts!O$40, Inputs!$A$4:$X$4, 0))</f>
        <v>109401</v>
      </c>
      <c r="P48" s="83" cm="1">
        <f t="array" ref="P48">INDEX(Inputs!$A$4:$X$328, MATCH(Forecasts!$B48&amp;Forecasts!$B$39, Inputs!$A$4:$A$328&amp;Inputs!$B$4:$B$328, 0), MATCH(Forecasts!P$40, Inputs!$A$4:$X$4, 0))</f>
        <v>109435</v>
      </c>
      <c r="Q48" s="83" cm="1">
        <f t="array" ref="Q48">INDEX(Inputs!$A$4:$X$328, MATCH(Forecasts!$B48&amp;Forecasts!$B$39, Inputs!$A$4:$A$328&amp;Inputs!$B$4:$B$328, 0), MATCH(Forecasts!Q$40, Inputs!$A$4:$X$4, 0))</f>
        <v>109480</v>
      </c>
      <c r="R48" s="83" cm="1">
        <f t="array" ref="R48">INDEX(Inputs!$A$4:$X$328, MATCH(Forecasts!$B48&amp;Forecasts!$B$39, Inputs!$A$4:$A$328&amp;Inputs!$B$4:$B$328, 0), MATCH(Forecasts!R$40, Inputs!$A$4:$X$4, 0))</f>
        <v>109521</v>
      </c>
      <c r="S48" s="83" cm="1">
        <f t="array" ref="S48">INDEX(Inputs!$A$4:$X$328, MATCH(Forecasts!$B48&amp;Forecasts!$B$39, Inputs!$A$4:$A$328&amp;Inputs!$B$4:$B$328, 0), MATCH(Forecasts!S$40, Inputs!$A$4:$X$4, 0))</f>
        <v>109563</v>
      </c>
      <c r="T48" s="83" cm="1">
        <f t="array" ref="T48">INDEX(Inputs!$A$4:$X$328, MATCH(Forecasts!$B48&amp;Forecasts!$B$39, Inputs!$A$4:$A$328&amp;Inputs!$B$4:$B$328, 0), MATCH(Forecasts!T$40, Inputs!$A$4:$X$4, 0))</f>
        <v>109602</v>
      </c>
      <c r="U48" s="83" cm="1">
        <f t="array" ref="U48">INDEX(Inputs!$A$4:$X$328, MATCH(Forecasts!$B48&amp;Forecasts!$B$39, Inputs!$A$4:$A$328&amp;Inputs!$B$4:$B$328, 0), MATCH(Forecasts!U$40, Inputs!$A$4:$X$4, 0))</f>
        <v>109641</v>
      </c>
      <c r="V48" s="84">
        <f t="shared" si="20"/>
        <v>109462.42269230774</v>
      </c>
      <c r="W48" s="84">
        <f t="shared" si="20"/>
        <v>109526.56076923081</v>
      </c>
      <c r="X48" s="84">
        <f t="shared" si="20"/>
        <v>109590.69884615389</v>
      </c>
      <c r="Y48" s="84">
        <f t="shared" si="20"/>
        <v>109654.83692307697</v>
      </c>
      <c r="Z48" s="84">
        <f t="shared" si="20"/>
        <v>109718.97500000005</v>
      </c>
      <c r="AA48" s="84">
        <f t="shared" si="20"/>
        <v>109783.11307692312</v>
      </c>
      <c r="AB48" s="85">
        <f t="shared" si="13"/>
        <v>109435</v>
      </c>
      <c r="AC48" s="85">
        <f t="shared" si="14"/>
        <v>109480</v>
      </c>
      <c r="AD48" s="85">
        <f t="shared" si="15"/>
        <v>109521</v>
      </c>
      <c r="AE48" s="85">
        <f t="shared" si="16"/>
        <v>109563</v>
      </c>
      <c r="AF48" s="85">
        <f t="shared" si="17"/>
        <v>109602</v>
      </c>
      <c r="AG48" s="85">
        <f t="shared" si="18"/>
        <v>109641</v>
      </c>
      <c r="AI48" s="86" t="s">
        <v>119</v>
      </c>
      <c r="AJ48" s="86" t="s">
        <v>119</v>
      </c>
      <c r="AK48" s="87" t="str">
        <f t="shared" si="19"/>
        <v>OK</v>
      </c>
    </row>
    <row r="49" spans="1:38" s="39" customFormat="1" ht="12.75" customHeight="1">
      <c r="B49" s="72" t="s">
        <v>104</v>
      </c>
      <c r="C49" s="63" cm="1">
        <f t="array" ref="C49">INDEX(Inputs!$A$4:$X$328, MATCH(Forecasts!$B49&amp;Forecasts!$B$39, Inputs!$A$4:$A$328&amp;Inputs!$B$4:$B$328, 0), MATCH(Forecasts!C$40, Inputs!$A$4:$X$4, 0))</f>
        <v>35768.6</v>
      </c>
      <c r="D49" s="63" cm="1">
        <f t="array" ref="D49">INDEX(Inputs!$A$4:$X$328, MATCH(Forecasts!$B49&amp;Forecasts!$B$39, Inputs!$A$4:$A$328&amp;Inputs!$B$4:$B$328, 0), MATCH(Forecasts!D$40, Inputs!$A$4:$X$4, 0))</f>
        <v>35840.199999999997</v>
      </c>
      <c r="E49" s="63" cm="1">
        <f t="array" ref="E49">INDEX(Inputs!$A$4:$X$328, MATCH(Forecasts!$B49&amp;Forecasts!$B$39, Inputs!$A$4:$A$328&amp;Inputs!$B$4:$B$328, 0), MATCH(Forecasts!E$40, Inputs!$A$4:$X$4, 0))</f>
        <v>35926.309999999896</v>
      </c>
      <c r="F49" s="63" cm="1">
        <f t="array" ref="F49">INDEX(Inputs!$A$4:$X$328, MATCH(Forecasts!$B49&amp;Forecasts!$B$39, Inputs!$A$4:$A$328&amp;Inputs!$B$4:$B$328, 0), MATCH(Forecasts!F$40, Inputs!$A$4:$X$4, 0))</f>
        <v>35987</v>
      </c>
      <c r="G49" s="63" cm="1">
        <f t="array" ref="G49">INDEX(Inputs!$A$4:$X$328, MATCH(Forecasts!$B49&amp;Forecasts!$B$39, Inputs!$A$4:$A$328&amp;Inputs!$B$4:$B$328, 0), MATCH(Forecasts!G$40, Inputs!$A$4:$X$4, 0))</f>
        <v>36050.199999999997</v>
      </c>
      <c r="H49" s="63" cm="1">
        <f t="array" ref="H49">INDEX(Inputs!$A$4:$X$328, MATCH(Forecasts!$B49&amp;Forecasts!$B$39, Inputs!$A$4:$A$328&amp;Inputs!$B$4:$B$328, 0), MATCH(Forecasts!H$40, Inputs!$A$4:$X$4, 0))</f>
        <v>36118.5</v>
      </c>
      <c r="I49" s="63" cm="1">
        <f t="array" ref="I49">INDEX(Inputs!$A$4:$X$328, MATCH(Forecasts!$B49&amp;Forecasts!$B$39, Inputs!$A$4:$A$328&amp;Inputs!$B$4:$B$328, 0), MATCH(Forecasts!I$40, Inputs!$A$4:$X$4, 0))</f>
        <v>36260</v>
      </c>
      <c r="J49" s="63" cm="1">
        <f t="array" ref="J49">INDEX(Inputs!$A$4:$X$328, MATCH(Forecasts!$B49&amp;Forecasts!$B$39, Inputs!$A$4:$A$328&amp;Inputs!$B$4:$B$328, 0), MATCH(Forecasts!J$40, Inputs!$A$4:$X$4, 0))</f>
        <v>36454</v>
      </c>
      <c r="K49" s="63" cm="1">
        <f t="array" ref="K49">INDEX(Inputs!$A$4:$X$328, MATCH(Forecasts!$B49&amp;Forecasts!$B$39, Inputs!$A$4:$A$328&amp;Inputs!$B$4:$B$328, 0), MATCH(Forecasts!K$40, Inputs!$A$4:$X$4, 0))</f>
        <v>36630</v>
      </c>
      <c r="L49" s="63" cm="1">
        <f t="array" ref="L49">INDEX(Inputs!$A$4:$X$328, MATCH(Forecasts!$B49&amp;Forecasts!$B$39, Inputs!$A$4:$A$328&amp;Inputs!$B$4:$B$328, 0), MATCH(Forecasts!L$40, Inputs!$A$4:$X$4, 0))</f>
        <v>36782</v>
      </c>
      <c r="M49" s="63" cm="1">
        <f t="array" ref="M49">INDEX(Inputs!$A$4:$X$328, MATCH(Forecasts!$B49&amp;Forecasts!$B$39, Inputs!$A$4:$A$328&amp;Inputs!$B$4:$B$328, 0), MATCH(Forecasts!M$40, Inputs!$A$4:$X$4, 0))</f>
        <v>36959</v>
      </c>
      <c r="N49" s="92" cm="1">
        <f t="array" ref="N49">INDEX(Inputs!$A$4:$X$328, MATCH(Forecasts!$B49&amp;Forecasts!$B$39, Inputs!$A$4:$A$328&amp;Inputs!$B$4:$B$328, 0), MATCH(Forecasts!N$40, Inputs!$A$4:$X$4, 0))</f>
        <v>37125</v>
      </c>
      <c r="O49" s="166" cm="1">
        <f t="array" ref="O49">INDEX(Inputs!$A$4:$X$328, MATCH(Forecasts!$B49&amp;Forecasts!$B$39, Inputs!$A$4:$A$328&amp;Inputs!$B$4:$B$328, 0), MATCH(Forecasts!O$40, Inputs!$A$4:$X$4, 0))</f>
        <v>37392</v>
      </c>
      <c r="P49" s="83" cm="1">
        <f t="array" ref="P49">INDEX(Inputs!$A$4:$X$328, MATCH(Forecasts!$B49&amp;Forecasts!$B$39, Inputs!$A$4:$A$328&amp;Inputs!$B$4:$B$328, 0), MATCH(Forecasts!P$40, Inputs!$A$4:$X$4, 0))</f>
        <v>37558</v>
      </c>
      <c r="Q49" s="83" cm="1">
        <f t="array" ref="Q49">INDEX(Inputs!$A$4:$X$328, MATCH(Forecasts!$B49&amp;Forecasts!$B$39, Inputs!$A$4:$A$328&amp;Inputs!$B$4:$B$328, 0), MATCH(Forecasts!Q$40, Inputs!$A$4:$X$4, 0))</f>
        <v>37626</v>
      </c>
      <c r="R49" s="83" cm="1">
        <f t="array" ref="R49">INDEX(Inputs!$A$4:$X$328, MATCH(Forecasts!$B49&amp;Forecasts!$B$39, Inputs!$A$4:$A$328&amp;Inputs!$B$4:$B$328, 0), MATCH(Forecasts!R$40, Inputs!$A$4:$X$4, 0))</f>
        <v>37698</v>
      </c>
      <c r="S49" s="83" cm="1">
        <f t="array" ref="S49">INDEX(Inputs!$A$4:$X$328, MATCH(Forecasts!$B49&amp;Forecasts!$B$39, Inputs!$A$4:$A$328&amp;Inputs!$B$4:$B$328, 0), MATCH(Forecasts!S$40, Inputs!$A$4:$X$4, 0))</f>
        <v>37770</v>
      </c>
      <c r="T49" s="83" cm="1">
        <f t="array" ref="T49">INDEX(Inputs!$A$4:$X$328, MATCH(Forecasts!$B49&amp;Forecasts!$B$39, Inputs!$A$4:$A$328&amp;Inputs!$B$4:$B$328, 0), MATCH(Forecasts!T$40, Inputs!$A$4:$X$4, 0))</f>
        <v>37847</v>
      </c>
      <c r="U49" s="83" cm="1">
        <f t="array" ref="U49">INDEX(Inputs!$A$4:$X$328, MATCH(Forecasts!$B49&amp;Forecasts!$B$39, Inputs!$A$4:$A$328&amp;Inputs!$B$4:$B$328, 0), MATCH(Forecasts!U$40, Inputs!$A$4:$X$4, 0))</f>
        <v>37918</v>
      </c>
      <c r="V49" s="84">
        <f t="shared" si="20"/>
        <v>37336.956923076927</v>
      </c>
      <c r="W49" s="84">
        <f t="shared" si="20"/>
        <v>37469.788021978027</v>
      </c>
      <c r="X49" s="84">
        <f t="shared" si="20"/>
        <v>37602.619120879135</v>
      </c>
      <c r="Y49" s="84">
        <f t="shared" si="20"/>
        <v>37735.450219780236</v>
      </c>
      <c r="Z49" s="84">
        <f t="shared" si="20"/>
        <v>37868.281318681336</v>
      </c>
      <c r="AA49" s="84">
        <f t="shared" si="20"/>
        <v>38001.112417582437</v>
      </c>
      <c r="AB49" s="85">
        <f t="shared" si="13"/>
        <v>37558</v>
      </c>
      <c r="AC49" s="85">
        <f t="shared" si="14"/>
        <v>37626</v>
      </c>
      <c r="AD49" s="85">
        <f t="shared" si="15"/>
        <v>37698</v>
      </c>
      <c r="AE49" s="85">
        <f t="shared" si="16"/>
        <v>37770</v>
      </c>
      <c r="AF49" s="85">
        <f t="shared" si="17"/>
        <v>37847</v>
      </c>
      <c r="AG49" s="85">
        <f t="shared" si="18"/>
        <v>37918</v>
      </c>
      <c r="AI49" s="86" t="s">
        <v>119</v>
      </c>
      <c r="AJ49" s="86" t="s">
        <v>119</v>
      </c>
      <c r="AK49" s="87" t="str">
        <f t="shared" si="19"/>
        <v>OK</v>
      </c>
    </row>
    <row r="50" spans="1:38" s="39" customFormat="1" ht="12.75" customHeight="1">
      <c r="B50" s="72" t="s">
        <v>105</v>
      </c>
      <c r="C50" s="63" cm="1">
        <f t="array" ref="C50">INDEX(Inputs!$A$4:$X$328, MATCH(Forecasts!$B50&amp;Forecasts!$B$39, Inputs!$A$4:$A$328&amp;Inputs!$B$4:$B$328, 0), MATCH(Forecasts!C$40, Inputs!$A$4:$X$4, 0))</f>
        <v>34288.04</v>
      </c>
      <c r="D50" s="63" cm="1">
        <f t="array" ref="D50">INDEX(Inputs!$A$4:$X$328, MATCH(Forecasts!$B50&amp;Forecasts!$B$39, Inputs!$A$4:$A$328&amp;Inputs!$B$4:$B$328, 0), MATCH(Forecasts!D$40, Inputs!$A$4:$X$4, 0))</f>
        <v>34553.83</v>
      </c>
      <c r="E50" s="63" cm="1">
        <f t="array" ref="E50">INDEX(Inputs!$A$4:$X$328, MATCH(Forecasts!$B50&amp;Forecasts!$B$39, Inputs!$A$4:$A$328&amp;Inputs!$B$4:$B$328, 0), MATCH(Forecasts!E$40, Inputs!$A$4:$X$4, 0))</f>
        <v>34577.17</v>
      </c>
      <c r="F50" s="63" cm="1">
        <f t="array" ref="F50">INDEX(Inputs!$A$4:$X$328, MATCH(Forecasts!$B50&amp;Forecasts!$B$39, Inputs!$A$4:$A$328&amp;Inputs!$B$4:$B$328, 0), MATCH(Forecasts!F$40, Inputs!$A$4:$X$4, 0))</f>
        <v>34632.47</v>
      </c>
      <c r="G50" s="63" cm="1">
        <f t="array" ref="G50">INDEX(Inputs!$A$4:$X$328, MATCH(Forecasts!$B50&amp;Forecasts!$B$39, Inputs!$A$4:$A$328&amp;Inputs!$B$4:$B$328, 0), MATCH(Forecasts!G$40, Inputs!$A$4:$X$4, 0))</f>
        <v>34710.47</v>
      </c>
      <c r="H50" s="63" cm="1">
        <f t="array" ref="H50">INDEX(Inputs!$A$4:$X$328, MATCH(Forecasts!$B50&amp;Forecasts!$B$39, Inputs!$A$4:$A$328&amp;Inputs!$B$4:$B$328, 0), MATCH(Forecasts!H$40, Inputs!$A$4:$X$4, 0))</f>
        <v>34785.729999999996</v>
      </c>
      <c r="I50" s="63" cm="1">
        <f t="array" ref="I50">INDEX(Inputs!$A$4:$X$328, MATCH(Forecasts!$B50&amp;Forecasts!$B$39, Inputs!$A$4:$A$328&amp;Inputs!$B$4:$B$328, 0), MATCH(Forecasts!I$40, Inputs!$A$4:$X$4, 0))</f>
        <v>34944.490000000005</v>
      </c>
      <c r="J50" s="63" cm="1">
        <f t="array" ref="J50">INDEX(Inputs!$A$4:$X$328, MATCH(Forecasts!$B50&amp;Forecasts!$B$39, Inputs!$A$4:$A$328&amp;Inputs!$B$4:$B$328, 0), MATCH(Forecasts!J$40, Inputs!$A$4:$X$4, 0))</f>
        <v>34828.229999999996</v>
      </c>
      <c r="K50" s="63" cm="1">
        <f t="array" ref="K50">INDEX(Inputs!$A$4:$X$328, MATCH(Forecasts!$B50&amp;Forecasts!$B$39, Inputs!$A$4:$A$328&amp;Inputs!$B$4:$B$328, 0), MATCH(Forecasts!K$40, Inputs!$A$4:$X$4, 0))</f>
        <v>34928.68</v>
      </c>
      <c r="L50" s="63" cm="1">
        <f t="array" ref="L50">INDEX(Inputs!$A$4:$X$328, MATCH(Forecasts!$B50&amp;Forecasts!$B$39, Inputs!$A$4:$A$328&amp;Inputs!$B$4:$B$328, 0), MATCH(Forecasts!L$40, Inputs!$A$4:$X$4, 0))</f>
        <v>34965.72</v>
      </c>
      <c r="M50" s="63" cm="1">
        <f t="array" ref="M50">INDEX(Inputs!$A$4:$X$328, MATCH(Forecasts!$B50&amp;Forecasts!$B$39, Inputs!$A$4:$A$328&amp;Inputs!$B$4:$B$328, 0), MATCH(Forecasts!M$40, Inputs!$A$4:$X$4, 0))</f>
        <v>35023.9</v>
      </c>
      <c r="N50" s="92" cm="1">
        <f t="array" ref="N50">INDEX(Inputs!$A$4:$X$328, MATCH(Forecasts!$B50&amp;Forecasts!$B$39, Inputs!$A$4:$A$328&amp;Inputs!$B$4:$B$328, 0), MATCH(Forecasts!N$40, Inputs!$A$4:$X$4, 0))</f>
        <v>35089</v>
      </c>
      <c r="O50" s="166" cm="1">
        <f t="array" ref="O50">INDEX(Inputs!$A$4:$X$328, MATCH(Forecasts!$B50&amp;Forecasts!$B$39, Inputs!$A$4:$A$328&amp;Inputs!$B$4:$B$328, 0), MATCH(Forecasts!O$40, Inputs!$A$4:$X$4, 0))</f>
        <v>35137.781818971693</v>
      </c>
      <c r="P50" s="83" cm="1">
        <f t="array" ref="P50">INDEX(Inputs!$A$4:$X$328, MATCH(Forecasts!$B50&amp;Forecasts!$B$39, Inputs!$A$4:$A$328&amp;Inputs!$B$4:$B$328, 0), MATCH(Forecasts!P$40, Inputs!$A$4:$X$4, 0))</f>
        <v>35190.08850829416</v>
      </c>
      <c r="Q50" s="83" cm="1">
        <f t="array" ref="Q50">INDEX(Inputs!$A$4:$X$328, MATCH(Forecasts!$B50&amp;Forecasts!$B$39, Inputs!$A$4:$A$328&amp;Inputs!$B$4:$B$328, 0), MATCH(Forecasts!Q$40, Inputs!$A$4:$X$4, 0))</f>
        <v>35242.545975895293</v>
      </c>
      <c r="R50" s="83" cm="1">
        <f t="array" ref="R50">INDEX(Inputs!$A$4:$X$328, MATCH(Forecasts!$B50&amp;Forecasts!$B$39, Inputs!$A$4:$A$328&amp;Inputs!$B$4:$B$328, 0), MATCH(Forecasts!R$40, Inputs!$A$4:$X$4, 0))</f>
        <v>35295.154656405735</v>
      </c>
      <c r="S50" s="83" cm="1">
        <f t="array" ref="S50">INDEX(Inputs!$A$4:$X$328, MATCH(Forecasts!$B50&amp;Forecasts!$B$39, Inputs!$A$4:$A$328&amp;Inputs!$B$4:$B$328, 0), MATCH(Forecasts!S$40, Inputs!$A$4:$X$4, 0))</f>
        <v>35347.914985708965</v>
      </c>
      <c r="T50" s="83" cm="1">
        <f t="array" ref="T50">INDEX(Inputs!$A$4:$X$328, MATCH(Forecasts!$B50&amp;Forecasts!$B$39, Inputs!$A$4:$A$328&amp;Inputs!$B$4:$B$328, 0), MATCH(Forecasts!T$40, Inputs!$A$4:$X$4, 0))</f>
        <v>35400.827400944952</v>
      </c>
      <c r="U50" s="83" cm="1">
        <f t="array" ref="U50">INDEX(Inputs!$A$4:$X$328, MATCH(Forecasts!$B50&amp;Forecasts!$B$39, Inputs!$A$4:$A$328&amp;Inputs!$B$4:$B$328, 0), MATCH(Forecasts!U$40, Inputs!$A$4:$X$4, 0))</f>
        <v>35453.892340513732</v>
      </c>
      <c r="V50" s="84">
        <f t="shared" si="20"/>
        <v>35229.6505596836</v>
      </c>
      <c r="W50" s="84">
        <f t="shared" si="20"/>
        <v>35290.30930096838</v>
      </c>
      <c r="X50" s="84">
        <f t="shared" si="20"/>
        <v>35350.96804225316</v>
      </c>
      <c r="Y50" s="84">
        <f t="shared" si="20"/>
        <v>35411.62678353794</v>
      </c>
      <c r="Z50" s="84">
        <f t="shared" si="20"/>
        <v>35472.285524822721</v>
      </c>
      <c r="AA50" s="84">
        <f t="shared" si="20"/>
        <v>35532.944266107501</v>
      </c>
      <c r="AB50" s="85">
        <f t="shared" si="13"/>
        <v>35190.08850829416</v>
      </c>
      <c r="AC50" s="85">
        <f t="shared" si="14"/>
        <v>35242.545975895293</v>
      </c>
      <c r="AD50" s="85">
        <f t="shared" si="15"/>
        <v>35295.154656405735</v>
      </c>
      <c r="AE50" s="85">
        <f t="shared" si="16"/>
        <v>35347.914985708965</v>
      </c>
      <c r="AF50" s="85">
        <f t="shared" si="17"/>
        <v>35400.827400944952</v>
      </c>
      <c r="AG50" s="85">
        <f t="shared" si="18"/>
        <v>35453.892340513732</v>
      </c>
      <c r="AI50" s="86" t="s">
        <v>119</v>
      </c>
      <c r="AJ50" s="86" t="s">
        <v>119</v>
      </c>
      <c r="AK50" s="87" t="str">
        <f t="shared" si="19"/>
        <v>OK</v>
      </c>
    </row>
    <row r="51" spans="1:38" s="39" customFormat="1" ht="12.75" customHeight="1">
      <c r="B51" s="72" t="s">
        <v>106</v>
      </c>
      <c r="C51" s="63" cm="1">
        <f t="array" ref="C51">INDEX(Inputs!$A$4:$X$328, MATCH(Forecasts!$B51&amp;Forecasts!$B$39, Inputs!$A$4:$A$328&amp;Inputs!$B$4:$B$328, 0), MATCH(Forecasts!C$40, Inputs!$A$4:$X$4, 0))</f>
        <v>52009.572425097605</v>
      </c>
      <c r="D51" s="63" cm="1">
        <f t="array" ref="D51">INDEX(Inputs!$A$4:$X$328, MATCH(Forecasts!$B51&amp;Forecasts!$B$39, Inputs!$A$4:$A$328&amp;Inputs!$B$4:$B$328, 0), MATCH(Forecasts!D$40, Inputs!$A$4:$X$4, 0))</f>
        <v>52044.801426892795</v>
      </c>
      <c r="E51" s="63" cm="1">
        <f t="array" ref="E51">INDEX(Inputs!$A$4:$X$328, MATCH(Forecasts!$B51&amp;Forecasts!$B$39, Inputs!$A$4:$A$328&amp;Inputs!$B$4:$B$328, 0), MATCH(Forecasts!E$40, Inputs!$A$4:$X$4, 0))</f>
        <v>52091.153489795201</v>
      </c>
      <c r="F51" s="63" cm="1">
        <f t="array" ref="F51">INDEX(Inputs!$A$4:$X$328, MATCH(Forecasts!$B51&amp;Forecasts!$B$39, Inputs!$A$4:$A$328&amp;Inputs!$B$4:$B$328, 0), MATCH(Forecasts!F$40, Inputs!$A$4:$X$4, 0))</f>
        <v>52123.4289964325</v>
      </c>
      <c r="G51" s="63" cm="1">
        <f t="array" ref="G51">INDEX(Inputs!$A$4:$X$328, MATCH(Forecasts!$B51&amp;Forecasts!$B$39, Inputs!$A$4:$A$328&amp;Inputs!$B$4:$B$328, 0), MATCH(Forecasts!G$40, Inputs!$A$4:$X$4, 0))</f>
        <v>52180.001818508303</v>
      </c>
      <c r="H51" s="63" cm="1">
        <f t="array" ref="H51">INDEX(Inputs!$A$4:$X$328, MATCH(Forecasts!$B51&amp;Forecasts!$B$39, Inputs!$A$4:$A$328&amp;Inputs!$B$4:$B$328, 0), MATCH(Forecasts!H$40, Inputs!$A$4:$X$4, 0))</f>
        <v>52229.304116934101</v>
      </c>
      <c r="I51" s="63" cm="1">
        <f t="array" ref="I51">INDEX(Inputs!$A$4:$X$328, MATCH(Forecasts!$B51&amp;Forecasts!$B$39, Inputs!$A$4:$A$328&amp;Inputs!$B$4:$B$328, 0), MATCH(Forecasts!I$40, Inputs!$A$4:$X$4, 0))</f>
        <v>52264</v>
      </c>
      <c r="J51" s="63" cm="1">
        <f t="array" ref="J51">INDEX(Inputs!$A$4:$X$328, MATCH(Forecasts!$B51&amp;Forecasts!$B$39, Inputs!$A$4:$A$328&amp;Inputs!$B$4:$B$328, 0), MATCH(Forecasts!J$40, Inputs!$A$4:$X$4, 0))</f>
        <v>52292.399027838095</v>
      </c>
      <c r="K51" s="63" cm="1">
        <f t="array" ref="K51">INDEX(Inputs!$A$4:$X$328, MATCH(Forecasts!$B51&amp;Forecasts!$B$39, Inputs!$A$4:$A$328&amp;Inputs!$B$4:$B$328, 0), MATCH(Forecasts!K$40, Inputs!$A$4:$X$4, 0))</f>
        <v>52315</v>
      </c>
      <c r="L51" s="63" cm="1">
        <f t="array" ref="L51">INDEX(Inputs!$A$4:$X$328, MATCH(Forecasts!$B51&amp;Forecasts!$B$39, Inputs!$A$4:$A$328&amp;Inputs!$B$4:$B$328, 0), MATCH(Forecasts!L$40, Inputs!$A$4:$X$4, 0))</f>
        <v>52383</v>
      </c>
      <c r="M51" s="63" cm="1">
        <f t="array" ref="M51">INDEX(Inputs!$A$4:$X$328, MATCH(Forecasts!$B51&amp;Forecasts!$B$39, Inputs!$A$4:$A$328&amp;Inputs!$B$4:$B$328, 0), MATCH(Forecasts!M$40, Inputs!$A$4:$X$4, 0))</f>
        <v>52431</v>
      </c>
      <c r="N51" s="92" cm="1">
        <f t="array" ref="N51">INDEX(Inputs!$A$4:$X$328, MATCH(Forecasts!$B51&amp;Forecasts!$B$39, Inputs!$A$4:$A$328&amp;Inputs!$B$4:$B$328, 0), MATCH(Forecasts!N$40, Inputs!$A$4:$X$4, 0))</f>
        <v>52533</v>
      </c>
      <c r="O51" s="166" cm="1">
        <f t="array" ref="O51">INDEX(Inputs!$A$4:$X$328, MATCH(Forecasts!$B51&amp;Forecasts!$B$39, Inputs!$A$4:$A$328&amp;Inputs!$B$4:$B$328, 0), MATCH(Forecasts!O$40, Inputs!$A$4:$X$4, 0))</f>
        <v>52607</v>
      </c>
      <c r="P51" s="83" cm="1">
        <f t="array" ref="P51">INDEX(Inputs!$A$4:$X$328, MATCH(Forecasts!$B51&amp;Forecasts!$B$39, Inputs!$A$4:$A$328&amp;Inputs!$B$4:$B$328, 0), MATCH(Forecasts!P$40, Inputs!$A$4:$X$4, 0))</f>
        <v>52636.341250698664</v>
      </c>
      <c r="Q51" s="83" cm="1">
        <f t="array" ref="Q51">INDEX(Inputs!$A$4:$X$328, MATCH(Forecasts!$B51&amp;Forecasts!$B$39, Inputs!$A$4:$A$328&amp;Inputs!$B$4:$B$328, 0), MATCH(Forecasts!Q$40, Inputs!$A$4:$X$4, 0))</f>
        <v>52694.569237070697</v>
      </c>
      <c r="R51" s="83" cm="1">
        <f t="array" ref="R51">INDEX(Inputs!$A$4:$X$328, MATCH(Forecasts!$B51&amp;Forecasts!$B$39, Inputs!$A$4:$A$328&amp;Inputs!$B$4:$B$328, 0), MATCH(Forecasts!R$40, Inputs!$A$4:$X$4, 0))</f>
        <v>52752.797223442729</v>
      </c>
      <c r="S51" s="83" cm="1">
        <f t="array" ref="S51">INDEX(Inputs!$A$4:$X$328, MATCH(Forecasts!$B51&amp;Forecasts!$B$39, Inputs!$A$4:$A$328&amp;Inputs!$B$4:$B$328, 0), MATCH(Forecasts!S$40, Inputs!$A$4:$X$4, 0))</f>
        <v>52811.025209814761</v>
      </c>
      <c r="T51" s="83" cm="1">
        <f t="array" ref="T51">INDEX(Inputs!$A$4:$X$328, MATCH(Forecasts!$B51&amp;Forecasts!$B$39, Inputs!$A$4:$A$328&amp;Inputs!$B$4:$B$328, 0), MATCH(Forecasts!T$40, Inputs!$A$4:$X$4, 0))</f>
        <v>52869.253196186794</v>
      </c>
      <c r="U51" s="83" cm="1">
        <f t="array" ref="U51">INDEX(Inputs!$A$4:$X$328, MATCH(Forecasts!$B51&amp;Forecasts!$B$39, Inputs!$A$4:$A$328&amp;Inputs!$B$4:$B$328, 0), MATCH(Forecasts!U$40, Inputs!$A$4:$X$4, 0))</f>
        <v>52927.481182558819</v>
      </c>
      <c r="V51" s="84">
        <f t="shared" si="20"/>
        <v>52596.310432436789</v>
      </c>
      <c r="W51" s="84">
        <f t="shared" si="20"/>
        <v>52642.995864526674</v>
      </c>
      <c r="X51" s="84">
        <f t="shared" si="20"/>
        <v>52689.681296616567</v>
      </c>
      <c r="Y51" s="84">
        <f t="shared" si="20"/>
        <v>52736.366728706453</v>
      </c>
      <c r="Z51" s="84">
        <f t="shared" si="20"/>
        <v>52783.052160796338</v>
      </c>
      <c r="AA51" s="84">
        <f t="shared" si="20"/>
        <v>52829.737592886224</v>
      </c>
      <c r="AB51" s="85">
        <f t="shared" si="13"/>
        <v>52636.341250698664</v>
      </c>
      <c r="AC51" s="85">
        <f t="shared" si="14"/>
        <v>52694.569237070697</v>
      </c>
      <c r="AD51" s="85">
        <f t="shared" si="15"/>
        <v>52752.797223442729</v>
      </c>
      <c r="AE51" s="85">
        <f t="shared" si="16"/>
        <v>52811.025209814761</v>
      </c>
      <c r="AF51" s="85">
        <f t="shared" si="17"/>
        <v>52869.253196186794</v>
      </c>
      <c r="AG51" s="85">
        <f t="shared" si="18"/>
        <v>52927.481182558819</v>
      </c>
      <c r="AI51" s="86" t="s">
        <v>119</v>
      </c>
      <c r="AJ51" s="86" t="s">
        <v>119</v>
      </c>
      <c r="AK51" s="87" t="str">
        <f t="shared" si="19"/>
        <v>OK</v>
      </c>
    </row>
    <row r="52" spans="1:38" s="39" customFormat="1" ht="12.75" customHeight="1">
      <c r="B52" s="74" t="s">
        <v>114</v>
      </c>
      <c r="C52" s="75">
        <f t="shared" ref="C52:L52" si="21">SUM(C42:C51)</f>
        <v>566754.97249271686</v>
      </c>
      <c r="D52" s="75">
        <f t="shared" si="21"/>
        <v>568319.39110171259</v>
      </c>
      <c r="E52" s="75">
        <f t="shared" si="21"/>
        <v>569605.4566153991</v>
      </c>
      <c r="F52" s="75">
        <f t="shared" si="21"/>
        <v>570076.21605462837</v>
      </c>
      <c r="G52" s="75">
        <f t="shared" si="21"/>
        <v>570829.2247892695</v>
      </c>
      <c r="H52" s="75">
        <f t="shared" si="21"/>
        <v>571969.32495193323</v>
      </c>
      <c r="I52" s="75">
        <f>SUM(I42:I51)</f>
        <v>572530.30000000005</v>
      </c>
      <c r="J52" s="75">
        <f t="shared" si="21"/>
        <v>572871.76942668296</v>
      </c>
      <c r="K52" s="75">
        <f t="shared" si="21"/>
        <v>573975.96121699899</v>
      </c>
      <c r="L52" s="75">
        <f t="shared" si="21"/>
        <v>575208.9</v>
      </c>
      <c r="M52" s="75">
        <f t="shared" ref="M52:N52" si="22">SUM(M42:M51)</f>
        <v>575584.66</v>
      </c>
      <c r="N52" s="75">
        <f t="shared" si="22"/>
        <v>576733.85</v>
      </c>
      <c r="O52" s="75">
        <f>SUM( O42:O51)</f>
        <v>578111.78181897174</v>
      </c>
      <c r="P52" s="76">
        <f t="shared" ref="P52" si="23">SUM( P42:P51)</f>
        <v>581546.89575899288</v>
      </c>
      <c r="Q52" s="76">
        <f t="shared" ref="Q52" si="24">SUM( Q42:Q51)</f>
        <v>582513.31421296601</v>
      </c>
      <c r="R52" s="76">
        <f t="shared" ref="R52" si="25">SUM( R42:R51)</f>
        <v>583522.88387984852</v>
      </c>
      <c r="S52" s="76">
        <f t="shared" ref="S52" si="26">SUM( S42:S51)</f>
        <v>584489.60519552382</v>
      </c>
      <c r="T52" s="76">
        <f t="shared" ref="T52" si="27">SUM( T42:T51)</f>
        <v>585463.14526379853</v>
      </c>
      <c r="U52" s="76">
        <f t="shared" ref="U52" si="28">SUM( U42:U51)</f>
        <v>586544.17118973925</v>
      </c>
      <c r="V52" s="88">
        <f>SUM(V42:V51)</f>
        <v>578533.36731116625</v>
      </c>
      <c r="W52" s="88">
        <f t="shared" ref="W52:AA52" si="29">SUM(W42:W51)</f>
        <v>579394.48782299971</v>
      </c>
      <c r="X52" s="88">
        <f t="shared" si="29"/>
        <v>580255.60833483317</v>
      </c>
      <c r="Y52" s="88">
        <f t="shared" si="29"/>
        <v>581116.72884666652</v>
      </c>
      <c r="Z52" s="88">
        <f t="shared" si="29"/>
        <v>581977.8493585001</v>
      </c>
      <c r="AA52" s="88">
        <f t="shared" si="29"/>
        <v>582838.96987033356</v>
      </c>
      <c r="AB52" s="89">
        <f t="shared" ref="AB52:AF52" si="30">SUM(AB42:AB51)</f>
        <v>579184.22306668514</v>
      </c>
      <c r="AC52" s="89">
        <f t="shared" si="30"/>
        <v>580119.45366351551</v>
      </c>
      <c r="AD52" s="89">
        <f t="shared" si="30"/>
        <v>581029.83547325502</v>
      </c>
      <c r="AE52" s="89">
        <f t="shared" si="30"/>
        <v>581942.36893178755</v>
      </c>
      <c r="AF52" s="89">
        <f t="shared" si="30"/>
        <v>582836.72114291927</v>
      </c>
      <c r="AG52" s="89">
        <f>SUM(AG42:AG51)</f>
        <v>583724.55921171722</v>
      </c>
      <c r="AI52" s="86" t="s">
        <v>119</v>
      </c>
      <c r="AJ52" s="86" t="s">
        <v>119</v>
      </c>
      <c r="AK52" s="87" t="str">
        <f t="shared" si="19"/>
        <v>OK</v>
      </c>
    </row>
    <row r="53" spans="1:38" s="39" customFormat="1" ht="12.75" customHeight="1">
      <c r="B53" s="93"/>
    </row>
    <row r="54" spans="1:38" s="41" customFormat="1" ht="13.5" customHeight="1">
      <c r="A54" s="40" t="s">
        <v>122</v>
      </c>
      <c r="D54" s="42"/>
      <c r="E54" s="42"/>
      <c r="F54" s="42"/>
      <c r="G54" s="42"/>
      <c r="H54" s="42"/>
      <c r="I54" s="42"/>
      <c r="J54" s="42"/>
      <c r="K54" s="42"/>
      <c r="L54" s="42"/>
      <c r="M54" s="42"/>
      <c r="N54" s="42"/>
      <c r="O54" s="42"/>
      <c r="P54" s="42"/>
      <c r="Q54" s="42"/>
      <c r="R54" s="42"/>
      <c r="S54" s="42"/>
      <c r="T54" s="42"/>
      <c r="U54" s="42"/>
      <c r="V54" s="42"/>
      <c r="W54" s="42"/>
      <c r="X54" s="42"/>
      <c r="Y54" s="42"/>
      <c r="Z54" s="42"/>
      <c r="AA54" s="42"/>
      <c r="AB54" s="42"/>
      <c r="AC54" s="42"/>
      <c r="AD54" s="42"/>
      <c r="AE54" s="42"/>
      <c r="AF54" s="42"/>
      <c r="AG54" s="42"/>
      <c r="AH54" s="42"/>
      <c r="AI54" s="42"/>
      <c r="AJ54" s="42"/>
      <c r="AK54" s="42"/>
      <c r="AL54" s="42"/>
    </row>
    <row r="55" spans="1:38" s="39" customFormat="1" ht="13.15">
      <c r="A55" s="90"/>
      <c r="V55" s="94"/>
      <c r="W55" s="94"/>
      <c r="X55" s="94"/>
      <c r="Y55" s="94"/>
      <c r="Z55" s="94"/>
      <c r="AA55" s="94"/>
    </row>
    <row r="56" spans="1:38" s="39" customFormat="1" ht="13.15">
      <c r="B56" s="43" t="s">
        <v>41</v>
      </c>
      <c r="C56" s="183" t="s">
        <v>112</v>
      </c>
      <c r="D56" s="183"/>
      <c r="E56" s="183"/>
      <c r="F56" s="183"/>
      <c r="G56" s="183"/>
      <c r="H56" s="183"/>
      <c r="I56" s="183"/>
      <c r="J56" s="183"/>
      <c r="K56" s="183"/>
      <c r="L56" s="183"/>
      <c r="M56" s="183"/>
      <c r="N56" s="183"/>
      <c r="O56" s="183"/>
      <c r="P56" s="185" t="s">
        <v>113</v>
      </c>
      <c r="Q56" s="186"/>
      <c r="R56" s="186"/>
      <c r="S56" s="186"/>
      <c r="T56" s="186"/>
      <c r="U56" s="187"/>
      <c r="V56" s="190"/>
      <c r="W56" s="190"/>
      <c r="X56" s="190"/>
      <c r="Y56" s="190"/>
      <c r="Z56" s="190"/>
      <c r="AA56" s="191"/>
      <c r="AB56" s="188"/>
      <c r="AC56" s="188"/>
      <c r="AD56" s="188"/>
      <c r="AE56" s="188"/>
      <c r="AF56" s="188"/>
      <c r="AG56" s="189"/>
      <c r="AI56" s="194" t="s">
        <v>116</v>
      </c>
      <c r="AJ56" s="192" t="s">
        <v>117</v>
      </c>
      <c r="AK56" s="194" t="s">
        <v>118</v>
      </c>
    </row>
    <row r="57" spans="1:38" s="39" customFormat="1" ht="13.15">
      <c r="C57" s="45" t="s">
        <v>14</v>
      </c>
      <c r="D57" s="45" t="s">
        <v>15</v>
      </c>
      <c r="E57" s="45" t="s">
        <v>16</v>
      </c>
      <c r="F57" s="45" t="s">
        <v>17</v>
      </c>
      <c r="G57" s="45" t="s">
        <v>18</v>
      </c>
      <c r="H57" s="45" t="s">
        <v>19</v>
      </c>
      <c r="I57" s="45" t="s">
        <v>20</v>
      </c>
      <c r="J57" s="45" t="s">
        <v>21</v>
      </c>
      <c r="K57" s="47" t="s">
        <v>22</v>
      </c>
      <c r="L57" s="47" t="s">
        <v>23</v>
      </c>
      <c r="M57" s="46" t="s">
        <v>24</v>
      </c>
      <c r="N57" s="46" t="s">
        <v>25</v>
      </c>
      <c r="O57" s="47" t="s">
        <v>26</v>
      </c>
      <c r="P57" s="48" t="s">
        <v>27</v>
      </c>
      <c r="Q57" s="48" t="s">
        <v>28</v>
      </c>
      <c r="R57" s="48" t="s">
        <v>29</v>
      </c>
      <c r="S57" s="48" t="s">
        <v>30</v>
      </c>
      <c r="T57" s="48" t="s">
        <v>31</v>
      </c>
      <c r="U57" s="49" t="s">
        <v>32</v>
      </c>
      <c r="V57" s="50" t="s">
        <v>27</v>
      </c>
      <c r="W57" s="50" t="s">
        <v>28</v>
      </c>
      <c r="X57" s="50" t="s">
        <v>29</v>
      </c>
      <c r="Y57" s="50" t="s">
        <v>30</v>
      </c>
      <c r="Z57" s="50" t="s">
        <v>31</v>
      </c>
      <c r="AA57" s="50" t="s">
        <v>32</v>
      </c>
      <c r="AB57" s="44" t="s">
        <v>27</v>
      </c>
      <c r="AC57" s="44" t="s">
        <v>28</v>
      </c>
      <c r="AD57" s="44" t="s">
        <v>29</v>
      </c>
      <c r="AE57" s="44" t="s">
        <v>30</v>
      </c>
      <c r="AF57" s="44" t="s">
        <v>31</v>
      </c>
      <c r="AG57" s="51" t="s">
        <v>32</v>
      </c>
      <c r="AI57" s="194"/>
      <c r="AJ57" s="193"/>
      <c r="AK57" s="194"/>
    </row>
    <row r="58" spans="1:38" s="39" customFormat="1" ht="13.15">
      <c r="B58" s="91"/>
      <c r="C58" s="55">
        <v>1</v>
      </c>
      <c r="D58" s="55">
        <v>2</v>
      </c>
      <c r="E58" s="55">
        <v>3</v>
      </c>
      <c r="F58" s="55">
        <v>4</v>
      </c>
      <c r="G58" s="55">
        <v>5</v>
      </c>
      <c r="H58" s="55">
        <v>6</v>
      </c>
      <c r="I58" s="55">
        <v>7</v>
      </c>
      <c r="J58" s="55">
        <v>8</v>
      </c>
      <c r="K58" s="56">
        <v>9</v>
      </c>
      <c r="L58" s="56">
        <v>10</v>
      </c>
      <c r="M58" s="56">
        <v>11</v>
      </c>
      <c r="N58" s="56">
        <v>12</v>
      </c>
      <c r="O58" s="56">
        <v>13</v>
      </c>
      <c r="P58" s="57">
        <v>14</v>
      </c>
      <c r="Q58" s="57">
        <v>15</v>
      </c>
      <c r="R58" s="57">
        <v>16</v>
      </c>
      <c r="S58" s="57">
        <v>17</v>
      </c>
      <c r="T58" s="57">
        <v>18</v>
      </c>
      <c r="U58" s="58">
        <v>19</v>
      </c>
      <c r="V58" s="59">
        <v>14</v>
      </c>
      <c r="W58" s="59">
        <v>15</v>
      </c>
      <c r="X58" s="59">
        <v>16</v>
      </c>
      <c r="Y58" s="59">
        <v>17</v>
      </c>
      <c r="Z58" s="59">
        <v>18</v>
      </c>
      <c r="AA58" s="59">
        <v>19</v>
      </c>
      <c r="AB58" s="44">
        <v>14</v>
      </c>
      <c r="AC58" s="44">
        <v>15</v>
      </c>
      <c r="AD58" s="44">
        <v>16</v>
      </c>
      <c r="AE58" s="44">
        <v>17</v>
      </c>
      <c r="AF58" s="44">
        <v>18</v>
      </c>
      <c r="AG58" s="60">
        <v>19</v>
      </c>
      <c r="AI58" s="53"/>
      <c r="AJ58" s="53"/>
      <c r="AK58" s="53"/>
    </row>
    <row r="59" spans="1:38" s="39" customFormat="1" ht="13.15">
      <c r="B59" s="72" t="s">
        <v>33</v>
      </c>
      <c r="C59" s="63" cm="1">
        <f t="array" ref="C59">INDEX(Inputs!$A$4:$X$328, MATCH(Forecasts!$B59&amp;Forecasts!$B$56, Inputs!$A$4:$A$328&amp;Inputs!$B$4:$B$328, 0), MATCH(Forecasts!C$57, Inputs!$A$4:$X$4, 0))</f>
        <v>404224.712697173</v>
      </c>
      <c r="D59" s="63" cm="1">
        <f t="array" ref="D59">INDEX(Inputs!$A$4:$X$328, MATCH(Forecasts!$B59&amp;Forecasts!$B$56, Inputs!$A$4:$A$328&amp;Inputs!$B$4:$B$328, 0), MATCH(Forecasts!D$57, Inputs!$A$4:$X$4, 0))</f>
        <v>405368.16698184598</v>
      </c>
      <c r="E59" s="63" cm="1">
        <f t="array" ref="E59">INDEX(Inputs!$A$4:$X$328, MATCH(Forecasts!$B59&amp;Forecasts!$B$56, Inputs!$A$4:$A$328&amp;Inputs!$B$4:$B$328, 0), MATCH(Forecasts!E$57, Inputs!$A$4:$X$4, 0))</f>
        <v>416936.54324143199</v>
      </c>
      <c r="F59" s="63" cm="1">
        <f t="array" ref="F59">INDEX(Inputs!$A$4:$X$328, MATCH(Forecasts!$B59&amp;Forecasts!$B$56, Inputs!$A$4:$A$328&amp;Inputs!$B$4:$B$328, 0), MATCH(Forecasts!F$57, Inputs!$A$4:$X$4, 0))</f>
        <v>418401.08980411798</v>
      </c>
      <c r="G59" s="63" cm="1">
        <f t="array" ref="G59">INDEX(Inputs!$A$4:$X$328, MATCH(Forecasts!$B59&amp;Forecasts!$B$56, Inputs!$A$4:$A$328&amp;Inputs!$B$4:$B$328, 0), MATCH(Forecasts!G$57, Inputs!$A$4:$X$4, 0))</f>
        <v>416515.72869037598</v>
      </c>
      <c r="H59" s="63" cm="1">
        <f t="array" ref="H59">INDEX(Inputs!$A$4:$X$328, MATCH(Forecasts!$B59&amp;Forecasts!$B$56, Inputs!$A$4:$A$328&amp;Inputs!$B$4:$B$328, 0), MATCH(Forecasts!H$57, Inputs!$A$4:$X$4, 0))</f>
        <v>418392.80279376102</v>
      </c>
      <c r="I59" s="63" cm="1">
        <f t="array" ref="I59">INDEX(Inputs!$A$4:$X$328, MATCH(Forecasts!$B59&amp;Forecasts!$B$56, Inputs!$A$4:$A$328&amp;Inputs!$B$4:$B$328, 0), MATCH(Forecasts!I$57, Inputs!$A$4:$X$4, 0))</f>
        <v>417968.25183640298</v>
      </c>
      <c r="J59" s="63" cm="1">
        <f t="array" ref="J59">INDEX(Inputs!$A$4:$X$328, MATCH(Forecasts!$B59&amp;Forecasts!$B$56, Inputs!$A$4:$A$328&amp;Inputs!$B$4:$B$328, 0), MATCH(Forecasts!J$57, Inputs!$A$4:$X$4, 0))</f>
        <v>428974.87010462506</v>
      </c>
      <c r="K59" s="63" cm="1">
        <f t="array" ref="K59">INDEX(Inputs!$A$4:$X$328, MATCH(Forecasts!$B59&amp;Forecasts!$B$56, Inputs!$A$4:$A$328&amp;Inputs!$B$4:$B$328, 0), MATCH(Forecasts!K$57, Inputs!$A$4:$X$4, 0))</f>
        <v>434524.86663031002</v>
      </c>
      <c r="L59" s="63" cm="1">
        <f t="array" ref="L59">INDEX(Inputs!$A$4:$X$328, MATCH(Forecasts!$B59&amp;Forecasts!$B$56, Inputs!$A$4:$A$328&amp;Inputs!$B$4:$B$328, 0), MATCH(Forecasts!L$57, Inputs!$A$4:$X$4, 0))</f>
        <v>429160</v>
      </c>
      <c r="M59" s="63" cm="1">
        <f t="array" ref="M59">INDEX(Inputs!$A$4:$X$328, MATCH(Forecasts!$B59&amp;Forecasts!$B$56, Inputs!$A$4:$A$328&amp;Inputs!$B$4:$B$328, 0), MATCH(Forecasts!M$57, Inputs!$A$4:$X$4, 0))</f>
        <v>435842</v>
      </c>
      <c r="N59" s="63" cm="1">
        <f t="array" ref="N59">INDEX(Inputs!$A$4:$X$328, MATCH(Forecasts!$B59&amp;Forecasts!$B$56, Inputs!$A$4:$A$328&amp;Inputs!$B$4:$B$328, 0), MATCH(Forecasts!N$57, Inputs!$A$4:$X$4, 0))</f>
        <v>447380</v>
      </c>
      <c r="O59" s="166" cm="1">
        <f t="array" ref="O59">INDEX(Inputs!$A$4:$X$328, MATCH(Forecasts!$B59&amp;Forecasts!$B$56, Inputs!$A$4:$A$328&amp;Inputs!$B$4:$B$328, 0), MATCH(Forecasts!O$57, Inputs!$A$4:$X$4, 0))</f>
        <v>453882</v>
      </c>
      <c r="P59" s="83" cm="1">
        <f t="array" ref="P59">INDEX(Inputs!$A$4:$X$328, MATCH(Forecasts!$B59&amp;Forecasts!$B$56, Inputs!$A$4:$A$328&amp;Inputs!$B$4:$B$328, 0), MATCH(Forecasts!P$57, Inputs!$A$4:$X$4, 0))</f>
        <v>460214.40092077921</v>
      </c>
      <c r="Q59" s="83" cm="1">
        <f t="array" ref="Q59">INDEX(Inputs!$A$4:$X$328, MATCH(Forecasts!$B59&amp;Forecasts!$B$56, Inputs!$A$4:$A$328&amp;Inputs!$B$4:$B$328, 0), MATCH(Forecasts!Q$57, Inputs!$A$4:$X$4, 0))</f>
        <v>463897.06397711561</v>
      </c>
      <c r="R59" s="83" cm="1">
        <f t="array" ref="R59">INDEX(Inputs!$A$4:$X$328, MATCH(Forecasts!$B59&amp;Forecasts!$B$56, Inputs!$A$4:$A$328&amp;Inputs!$B$4:$B$328, 0), MATCH(Forecasts!R$57, Inputs!$A$4:$X$4, 0))</f>
        <v>467320.98529453838</v>
      </c>
      <c r="S59" s="83" cm="1">
        <f t="array" ref="S59">INDEX(Inputs!$A$4:$X$328, MATCH(Forecasts!$B59&amp;Forecasts!$B$56, Inputs!$A$4:$A$328&amp;Inputs!$B$4:$B$328, 0), MATCH(Forecasts!S$57, Inputs!$A$4:$X$4, 0))</f>
        <v>470351.07228432532</v>
      </c>
      <c r="T59" s="83" cm="1">
        <f t="array" ref="T59">INDEX(Inputs!$A$4:$X$328, MATCH(Forecasts!$B59&amp;Forecasts!$B$56, Inputs!$A$4:$A$328&amp;Inputs!$B$4:$B$328, 0), MATCH(Forecasts!T$57, Inputs!$A$4:$X$4, 0))</f>
        <v>472914.8568445202</v>
      </c>
      <c r="U59" s="83" cm="1">
        <f t="array" ref="U59">INDEX(Inputs!$A$4:$X$328, MATCH(Forecasts!$B59&amp;Forecasts!$B$56, Inputs!$A$4:$A$328&amp;Inputs!$B$4:$B$328, 0), MATCH(Forecasts!U$57, Inputs!$A$4:$X$4, 0))</f>
        <v>475075.54682036507</v>
      </c>
      <c r="V59" s="84">
        <f t="shared" ref="V59:AA59" si="31" xml:space="preserve"> $O59 * ( AB25 / $O25 )</f>
        <v>461773.87009523652</v>
      </c>
      <c r="W59" s="84">
        <f t="shared" si="31"/>
        <v>465265.00966941292</v>
      </c>
      <c r="X59" s="84">
        <f t="shared" si="31"/>
        <v>468657.06796919747</v>
      </c>
      <c r="Y59" s="84">
        <f t="shared" si="31"/>
        <v>471925.35232589411</v>
      </c>
      <c r="Z59" s="84">
        <f t="shared" si="31"/>
        <v>475074.2111339902</v>
      </c>
      <c r="AA59" s="84">
        <f t="shared" si="31"/>
        <v>478235.95982574532</v>
      </c>
      <c r="AB59" s="85">
        <f t="shared" ref="AB59:AB68" si="32">IF($AI59="Company forecast",P59, IF($AI59="Ofwat forecast",V59))</f>
        <v>461773.87009523652</v>
      </c>
      <c r="AC59" s="85">
        <f t="shared" ref="AC59:AC68" si="33">IF($AI59="Company forecast",Q59, IF($AI59="Ofwat forecast",W59))</f>
        <v>465265.00966941292</v>
      </c>
      <c r="AD59" s="85">
        <f t="shared" ref="AD59:AD68" si="34">IF($AI59="Company forecast",R59, IF($AI59="Ofwat forecast",X59))</f>
        <v>468657.06796919747</v>
      </c>
      <c r="AE59" s="85">
        <f t="shared" ref="AE59:AE68" si="35">IF($AI59="Company forecast",S59, IF($AI59="Ofwat forecast",Y59))</f>
        <v>471925.35232589411</v>
      </c>
      <c r="AF59" s="85">
        <f t="shared" ref="AF59:AF68" si="36">IF($AI59="Company forecast",T59, IF($AI59="Ofwat forecast",Z59))</f>
        <v>475074.2111339902</v>
      </c>
      <c r="AG59" s="85">
        <f t="shared" ref="AG59:AG68" si="37">IF($AI59="Company forecast",U59, IF($AI59="Ofwat forecast",AA59))</f>
        <v>478235.95982574532</v>
      </c>
      <c r="AI59" s="86" t="s">
        <v>120</v>
      </c>
      <c r="AJ59" s="86" t="s">
        <v>120</v>
      </c>
      <c r="AK59" s="87" t="str">
        <f t="shared" ref="AK59:AK69" si="38" xml:space="preserve"> IF(AI59=AJ59, "OK", "error")</f>
        <v>OK</v>
      </c>
    </row>
    <row r="60" spans="1:38" s="39" customFormat="1" ht="13.15">
      <c r="B60" s="72" t="s">
        <v>98</v>
      </c>
      <c r="C60" s="63" cm="1">
        <f t="array" ref="C60">INDEX(Inputs!$A$4:$X$328, MATCH(Forecasts!$B60&amp;Forecasts!$B$56, Inputs!$A$4:$A$328&amp;Inputs!$B$4:$B$328, 0), MATCH(Forecasts!C$57, Inputs!$A$4:$X$4, 0))</f>
        <v>189823</v>
      </c>
      <c r="D60" s="63" cm="1">
        <f t="array" ref="D60">INDEX(Inputs!$A$4:$X$328, MATCH(Forecasts!$B60&amp;Forecasts!$B$56, Inputs!$A$4:$A$328&amp;Inputs!$B$4:$B$328, 0), MATCH(Forecasts!D$57, Inputs!$A$4:$X$4, 0))</f>
        <v>192338.374837974</v>
      </c>
      <c r="E60" s="63" cm="1">
        <f t="array" ref="E60">INDEX(Inputs!$A$4:$X$328, MATCH(Forecasts!$B60&amp;Forecasts!$B$56, Inputs!$A$4:$A$328&amp;Inputs!$B$4:$B$328, 0), MATCH(Forecasts!E$57, Inputs!$A$4:$X$4, 0))</f>
        <v>186893.2</v>
      </c>
      <c r="F60" s="63" cm="1">
        <f t="array" ref="F60">INDEX(Inputs!$A$4:$X$328, MATCH(Forecasts!$B60&amp;Forecasts!$B$56, Inputs!$A$4:$A$328&amp;Inputs!$B$4:$B$328, 0), MATCH(Forecasts!F$57, Inputs!$A$4:$X$4, 0))</f>
        <v>187500.79999999999</v>
      </c>
      <c r="G60" s="63" cm="1">
        <f t="array" ref="G60">INDEX(Inputs!$A$4:$X$328, MATCH(Forecasts!$B60&amp;Forecasts!$B$56, Inputs!$A$4:$A$328&amp;Inputs!$B$4:$B$328, 0), MATCH(Forecasts!G$57, Inputs!$A$4:$X$4, 0))</f>
        <v>178979</v>
      </c>
      <c r="H60" s="63" cm="1">
        <f t="array" ref="H60">INDEX(Inputs!$A$4:$X$328, MATCH(Forecasts!$B60&amp;Forecasts!$B$56, Inputs!$A$4:$A$328&amp;Inputs!$B$4:$B$328, 0), MATCH(Forecasts!H$57, Inputs!$A$4:$X$4, 0))</f>
        <v>177756</v>
      </c>
      <c r="I60" s="63" cm="1">
        <f t="array" ref="I60">INDEX(Inputs!$A$4:$X$328, MATCH(Forecasts!$B60&amp;Forecasts!$B$56, Inputs!$A$4:$A$328&amp;Inputs!$B$4:$B$328, 0), MATCH(Forecasts!I$57, Inputs!$A$4:$X$4, 0))</f>
        <v>177871</v>
      </c>
      <c r="J60" s="63" cm="1">
        <f t="array" ref="J60">INDEX(Inputs!$A$4:$X$328, MATCH(Forecasts!$B60&amp;Forecasts!$B$56, Inputs!$A$4:$A$328&amp;Inputs!$B$4:$B$328, 0), MATCH(Forecasts!J$57, Inputs!$A$4:$X$4, 0))</f>
        <v>178351</v>
      </c>
      <c r="K60" s="63" cm="1">
        <f t="array" ref="K60">INDEX(Inputs!$A$4:$X$328, MATCH(Forecasts!$B60&amp;Forecasts!$B$56, Inputs!$A$4:$A$328&amp;Inputs!$B$4:$B$328, 0), MATCH(Forecasts!K$57, Inputs!$A$4:$X$4, 0))</f>
        <v>179826.50846210899</v>
      </c>
      <c r="L60" s="63" cm="1">
        <f t="array" ref="L60">INDEX(Inputs!$A$4:$X$328, MATCH(Forecasts!$B60&amp;Forecasts!$B$56, Inputs!$A$4:$A$328&amp;Inputs!$B$4:$B$328, 0), MATCH(Forecasts!L$57, Inputs!$A$4:$X$4, 0))</f>
        <v>167700</v>
      </c>
      <c r="M60" s="63" cm="1">
        <f t="array" ref="M60">INDEX(Inputs!$A$4:$X$328, MATCH(Forecasts!$B60&amp;Forecasts!$B$56, Inputs!$A$4:$A$328&amp;Inputs!$B$4:$B$328, 0), MATCH(Forecasts!M$57, Inputs!$A$4:$X$4, 0))</f>
        <v>180523</v>
      </c>
      <c r="N60" s="63" cm="1">
        <f t="array" ref="N60">INDEX(Inputs!$A$4:$X$328, MATCH(Forecasts!$B60&amp;Forecasts!$B$56, Inputs!$A$4:$A$328&amp;Inputs!$B$4:$B$328, 0), MATCH(Forecasts!N$57, Inputs!$A$4:$X$4, 0))</f>
        <v>178637</v>
      </c>
      <c r="O60" s="166" cm="1">
        <f t="array" ref="O60">INDEX(Inputs!$A$4:$X$328, MATCH(Forecasts!$B60&amp;Forecasts!$B$56, Inputs!$A$4:$A$328&amp;Inputs!$B$4:$B$328, 0), MATCH(Forecasts!O$57, Inputs!$A$4:$X$4, 0))</f>
        <v>171776.65778916262</v>
      </c>
      <c r="P60" s="83" cm="1">
        <f t="array" ref="P60">INDEX(Inputs!$A$4:$X$328, MATCH(Forecasts!$B60&amp;Forecasts!$B$56, Inputs!$A$4:$A$328&amp;Inputs!$B$4:$B$328, 0), MATCH(Forecasts!P$57, Inputs!$A$4:$X$4, 0))</f>
        <v>181829</v>
      </c>
      <c r="Q60" s="83" cm="1">
        <f t="array" ref="Q60">INDEX(Inputs!$A$4:$X$328, MATCH(Forecasts!$B60&amp;Forecasts!$B$56, Inputs!$A$4:$A$328&amp;Inputs!$B$4:$B$328, 0), MATCH(Forecasts!Q$57, Inputs!$A$4:$X$4, 0))</f>
        <v>182218</v>
      </c>
      <c r="R60" s="83" cm="1">
        <f t="array" ref="R60">INDEX(Inputs!$A$4:$X$328, MATCH(Forecasts!$B60&amp;Forecasts!$B$56, Inputs!$A$4:$A$328&amp;Inputs!$B$4:$B$328, 0), MATCH(Forecasts!R$57, Inputs!$A$4:$X$4, 0))</f>
        <v>182591</v>
      </c>
      <c r="S60" s="83" cm="1">
        <f t="array" ref="S60">INDEX(Inputs!$A$4:$X$328, MATCH(Forecasts!$B60&amp;Forecasts!$B$56, Inputs!$A$4:$A$328&amp;Inputs!$B$4:$B$328, 0), MATCH(Forecasts!S$57, Inputs!$A$4:$X$4, 0))</f>
        <v>182937</v>
      </c>
      <c r="T60" s="83" cm="1">
        <f t="array" ref="T60">INDEX(Inputs!$A$4:$X$328, MATCH(Forecasts!$B60&amp;Forecasts!$B$56, Inputs!$A$4:$A$328&amp;Inputs!$B$4:$B$328, 0), MATCH(Forecasts!T$57, Inputs!$A$4:$X$4, 0))</f>
        <v>183259</v>
      </c>
      <c r="U60" s="83" cm="1">
        <f t="array" ref="U60">INDEX(Inputs!$A$4:$X$328, MATCH(Forecasts!$B60&amp;Forecasts!$B$56, Inputs!$A$4:$A$328&amp;Inputs!$B$4:$B$328, 0), MATCH(Forecasts!U$57, Inputs!$A$4:$X$4, 0))</f>
        <v>183550</v>
      </c>
      <c r="V60" s="84">
        <f t="shared" ref="V60:AA60" si="39" xml:space="preserve"> $N60 * ( AB26 / $O26 )</f>
        <v>179012.21874833643</v>
      </c>
      <c r="W60" s="84">
        <f t="shared" si="39"/>
        <v>179774.88277916945</v>
      </c>
      <c r="X60" s="84">
        <f t="shared" si="39"/>
        <v>180568.38484616191</v>
      </c>
      <c r="Y60" s="84">
        <f t="shared" si="39"/>
        <v>181318.68649245522</v>
      </c>
      <c r="Z60" s="84">
        <f t="shared" si="39"/>
        <v>182032.98778816598</v>
      </c>
      <c r="AA60" s="84">
        <f t="shared" si="39"/>
        <v>182691.18287711963</v>
      </c>
      <c r="AB60" s="85">
        <f t="shared" si="32"/>
        <v>179012.21874833643</v>
      </c>
      <c r="AC60" s="85">
        <f t="shared" si="33"/>
        <v>179774.88277916945</v>
      </c>
      <c r="AD60" s="85">
        <f t="shared" si="34"/>
        <v>180568.38484616191</v>
      </c>
      <c r="AE60" s="85">
        <f t="shared" si="35"/>
        <v>181318.68649245522</v>
      </c>
      <c r="AF60" s="85">
        <f t="shared" si="36"/>
        <v>182032.98778816598</v>
      </c>
      <c r="AG60" s="85">
        <f t="shared" si="37"/>
        <v>182691.18287711963</v>
      </c>
      <c r="AI60" s="86" t="s">
        <v>120</v>
      </c>
      <c r="AJ60" s="86" t="s">
        <v>120</v>
      </c>
      <c r="AK60" s="87" t="str">
        <f t="shared" si="38"/>
        <v>OK</v>
      </c>
    </row>
    <row r="61" spans="1:38" s="39" customFormat="1" ht="13.15">
      <c r="B61" s="72" t="s">
        <v>99</v>
      </c>
      <c r="C61" s="63" cm="1">
        <f t="array" ref="C61">INDEX(Inputs!$A$4:$X$328, MATCH(Forecasts!$B61&amp;Forecasts!$B$56, Inputs!$A$4:$A$328&amp;Inputs!$B$4:$B$328, 0), MATCH(Forecasts!C$57, Inputs!$A$4:$X$4, 0))</f>
        <v>520728.717970055</v>
      </c>
      <c r="D61" s="63" cm="1">
        <f t="array" ref="D61">INDEX(Inputs!$A$4:$X$328, MATCH(Forecasts!$B61&amp;Forecasts!$B$56, Inputs!$A$4:$A$328&amp;Inputs!$B$4:$B$328, 0), MATCH(Forecasts!D$57, Inputs!$A$4:$X$4, 0))</f>
        <v>539578.97742377198</v>
      </c>
      <c r="E61" s="63" cm="1">
        <f t="array" ref="E61">INDEX(Inputs!$A$4:$X$328, MATCH(Forecasts!$B61&amp;Forecasts!$B$56, Inputs!$A$4:$A$328&amp;Inputs!$B$4:$B$328, 0), MATCH(Forecasts!E$57, Inputs!$A$4:$X$4, 0))</f>
        <v>527276.62581953395</v>
      </c>
      <c r="F61" s="63" cm="1">
        <f t="array" ref="F61">INDEX(Inputs!$A$4:$X$328, MATCH(Forecasts!$B61&amp;Forecasts!$B$56, Inputs!$A$4:$A$328&amp;Inputs!$B$4:$B$328, 0), MATCH(Forecasts!F$57, Inputs!$A$4:$X$4, 0))</f>
        <v>528452.44496618898</v>
      </c>
      <c r="G61" s="63" cm="1">
        <f t="array" ref="G61">INDEX(Inputs!$A$4:$X$328, MATCH(Forecasts!$B61&amp;Forecasts!$B$56, Inputs!$A$4:$A$328&amp;Inputs!$B$4:$B$328, 0), MATCH(Forecasts!G$57, Inputs!$A$4:$X$4, 0))</f>
        <v>525404.64990582399</v>
      </c>
      <c r="H61" s="63" cm="1">
        <f t="array" ref="H61">INDEX(Inputs!$A$4:$X$328, MATCH(Forecasts!$B61&amp;Forecasts!$B$56, Inputs!$A$4:$A$328&amp;Inputs!$B$4:$B$328, 0), MATCH(Forecasts!H$57, Inputs!$A$4:$X$4, 0))</f>
        <v>537708.88442341401</v>
      </c>
      <c r="I61" s="63" cm="1">
        <f t="array" ref="I61">INDEX(Inputs!$A$4:$X$328, MATCH(Forecasts!$B61&amp;Forecasts!$B$56, Inputs!$A$4:$A$328&amp;Inputs!$B$4:$B$328, 0), MATCH(Forecasts!I$57, Inputs!$A$4:$X$4, 0))</f>
        <v>546892.69000325003</v>
      </c>
      <c r="J61" s="63" cm="1">
        <f t="array" ref="J61">INDEX(Inputs!$A$4:$X$328, MATCH(Forecasts!$B61&amp;Forecasts!$B$56, Inputs!$A$4:$A$328&amp;Inputs!$B$4:$B$328, 0), MATCH(Forecasts!J$57, Inputs!$A$4:$X$4, 0))</f>
        <v>550281.45140341995</v>
      </c>
      <c r="K61" s="63" cm="1">
        <f t="array" ref="K61">INDEX(Inputs!$A$4:$X$328, MATCH(Forecasts!$B61&amp;Forecasts!$B$56, Inputs!$A$4:$A$328&amp;Inputs!$B$4:$B$328, 0), MATCH(Forecasts!K$57, Inputs!$A$4:$X$4, 0))</f>
        <v>546253.46396590397</v>
      </c>
      <c r="L61" s="63" cm="1">
        <f t="array" ref="L61">INDEX(Inputs!$A$4:$X$328, MATCH(Forecasts!$B61&amp;Forecasts!$B$56, Inputs!$A$4:$A$328&amp;Inputs!$B$4:$B$328, 0), MATCH(Forecasts!L$57, Inputs!$A$4:$X$4, 0))</f>
        <v>547298.00288086501</v>
      </c>
      <c r="M61" s="63" cm="1">
        <f t="array" ref="M61">INDEX(Inputs!$A$4:$X$328, MATCH(Forecasts!$B61&amp;Forecasts!$B$56, Inputs!$A$4:$A$328&amp;Inputs!$B$4:$B$328, 0), MATCH(Forecasts!M$57, Inputs!$A$4:$X$4, 0))</f>
        <v>556198.37517420202</v>
      </c>
      <c r="N61" s="63" cm="1">
        <f t="array" ref="N61">INDEX(Inputs!$A$4:$X$328, MATCH(Forecasts!$B61&amp;Forecasts!$B$56, Inputs!$A$4:$A$328&amp;Inputs!$B$4:$B$328, 0), MATCH(Forecasts!N$57, Inputs!$A$4:$X$4, 0))</f>
        <v>554122.23477649002</v>
      </c>
      <c r="O61" s="166" cm="1">
        <f t="array" ref="O61">INDEX(Inputs!$A$4:$X$328, MATCH(Forecasts!$B61&amp;Forecasts!$B$56, Inputs!$A$4:$A$328&amp;Inputs!$B$4:$B$328, 0), MATCH(Forecasts!O$57, Inputs!$A$4:$X$4, 0))</f>
        <v>544817.91410909686</v>
      </c>
      <c r="P61" s="83" cm="1">
        <f t="array" ref="P61">INDEX(Inputs!$A$4:$X$328, MATCH(Forecasts!$B61&amp;Forecasts!$B$56, Inputs!$A$4:$A$328&amp;Inputs!$B$4:$B$328, 0), MATCH(Forecasts!P$57, Inputs!$A$4:$X$4, 0))</f>
        <v>561280.97228213516</v>
      </c>
      <c r="Q61" s="83" cm="1">
        <f t="array" ref="Q61">INDEX(Inputs!$A$4:$X$328, MATCH(Forecasts!$B61&amp;Forecasts!$B$56, Inputs!$A$4:$A$328&amp;Inputs!$B$4:$B$328, 0), MATCH(Forecasts!Q$57, Inputs!$A$4:$X$4, 0))</f>
        <v>563967.93538356095</v>
      </c>
      <c r="R61" s="83" cm="1">
        <f t="array" ref="R61">INDEX(Inputs!$A$4:$X$328, MATCH(Forecasts!$B61&amp;Forecasts!$B$56, Inputs!$A$4:$A$328&amp;Inputs!$B$4:$B$328, 0), MATCH(Forecasts!R$57, Inputs!$A$4:$X$4, 0))</f>
        <v>566569.42263351113</v>
      </c>
      <c r="S61" s="83" cm="1">
        <f t="array" ref="S61">INDEX(Inputs!$A$4:$X$328, MATCH(Forecasts!$B61&amp;Forecasts!$B$56, Inputs!$A$4:$A$328&amp;Inputs!$B$4:$B$328, 0), MATCH(Forecasts!S$57, Inputs!$A$4:$X$4, 0))</f>
        <v>569196.31451192696</v>
      </c>
      <c r="T61" s="83" cm="1">
        <f t="array" ref="T61">INDEX(Inputs!$A$4:$X$328, MATCH(Forecasts!$B61&amp;Forecasts!$B$56, Inputs!$A$4:$A$328&amp;Inputs!$B$4:$B$328, 0), MATCH(Forecasts!T$57, Inputs!$A$4:$X$4, 0))</f>
        <v>571679.87593088509</v>
      </c>
      <c r="U61" s="83" cm="1">
        <f t="array" ref="U61">INDEX(Inputs!$A$4:$X$328, MATCH(Forecasts!$B61&amp;Forecasts!$B$56, Inputs!$A$4:$A$328&amp;Inputs!$B$4:$B$328, 0), MATCH(Forecasts!U$57, Inputs!$A$4:$X$4, 0))</f>
        <v>574054.91612335201</v>
      </c>
      <c r="V61" s="84">
        <f t="shared" ref="V61:AA68" si="40" xml:space="preserve"> $O61 * ( AB27 / $O27 )</f>
        <v>548959.6858056963</v>
      </c>
      <c r="W61" s="84">
        <f t="shared" si="40"/>
        <v>552782.86983519304</v>
      </c>
      <c r="X61" s="84">
        <f t="shared" si="40"/>
        <v>556911.95429382299</v>
      </c>
      <c r="Y61" s="84">
        <f t="shared" si="40"/>
        <v>561909.63730020938</v>
      </c>
      <c r="Z61" s="84">
        <f t="shared" si="40"/>
        <v>567221.99190738122</v>
      </c>
      <c r="AA61" s="84">
        <f t="shared" si="40"/>
        <v>572425.96629657364</v>
      </c>
      <c r="AB61" s="85">
        <f t="shared" si="32"/>
        <v>548959.6858056963</v>
      </c>
      <c r="AC61" s="85">
        <f t="shared" si="33"/>
        <v>552782.86983519304</v>
      </c>
      <c r="AD61" s="85">
        <f t="shared" si="34"/>
        <v>556911.95429382299</v>
      </c>
      <c r="AE61" s="85">
        <f t="shared" si="35"/>
        <v>561909.63730020938</v>
      </c>
      <c r="AF61" s="85">
        <f t="shared" si="36"/>
        <v>567221.99190738122</v>
      </c>
      <c r="AG61" s="85">
        <f t="shared" si="37"/>
        <v>572425.96629657364</v>
      </c>
      <c r="AI61" s="86" t="s">
        <v>120</v>
      </c>
      <c r="AJ61" s="86" t="s">
        <v>120</v>
      </c>
      <c r="AK61" s="87" t="str">
        <f t="shared" si="38"/>
        <v>OK</v>
      </c>
    </row>
    <row r="62" spans="1:38" s="39" customFormat="1" ht="13.15">
      <c r="B62" s="72" t="s">
        <v>100</v>
      </c>
      <c r="C62" s="63" cm="1">
        <f t="array" ref="C62">INDEX(Inputs!$A$4:$X$328, MATCH(Forecasts!$B62&amp;Forecasts!$B$56, Inputs!$A$4:$A$328&amp;Inputs!$B$4:$B$328, 0), MATCH(Forecasts!C$57, Inputs!$A$4:$X$4, 0))</f>
        <v>278857.02186400001</v>
      </c>
      <c r="D62" s="63" cm="1">
        <f t="array" ref="D62">INDEX(Inputs!$A$4:$X$328, MATCH(Forecasts!$B62&amp;Forecasts!$B$56, Inputs!$A$4:$A$328&amp;Inputs!$B$4:$B$328, 0), MATCH(Forecasts!D$57, Inputs!$A$4:$X$4, 0))</f>
        <v>285068.67696000001</v>
      </c>
      <c r="E62" s="63" cm="1">
        <f t="array" ref="E62">INDEX(Inputs!$A$4:$X$328, MATCH(Forecasts!$B62&amp;Forecasts!$B$56, Inputs!$A$4:$A$328&amp;Inputs!$B$4:$B$328, 0), MATCH(Forecasts!E$57, Inputs!$A$4:$X$4, 0))</f>
        <v>282099.00201356597</v>
      </c>
      <c r="F62" s="63" cm="1">
        <f t="array" ref="F62">INDEX(Inputs!$A$4:$X$328, MATCH(Forecasts!$B62&amp;Forecasts!$B$56, Inputs!$A$4:$A$328&amp;Inputs!$B$4:$B$328, 0), MATCH(Forecasts!F$57, Inputs!$A$4:$X$4, 0))</f>
        <v>285740.26520263503</v>
      </c>
      <c r="G62" s="63" cm="1">
        <f t="array" ref="G62">INDEX(Inputs!$A$4:$X$328, MATCH(Forecasts!$B62&amp;Forecasts!$B$56, Inputs!$A$4:$A$328&amp;Inputs!$B$4:$B$328, 0), MATCH(Forecasts!G$57, Inputs!$A$4:$X$4, 0))</f>
        <v>288944.13839263999</v>
      </c>
      <c r="H62" s="63" cm="1">
        <f t="array" ref="H62">INDEX(Inputs!$A$4:$X$328, MATCH(Forecasts!$B62&amp;Forecasts!$B$56, Inputs!$A$4:$A$328&amp;Inputs!$B$4:$B$328, 0), MATCH(Forecasts!H$57, Inputs!$A$4:$X$4, 0))</f>
        <v>292473.47070827603</v>
      </c>
      <c r="I62" s="63" cm="1">
        <f t="array" ref="I62">INDEX(Inputs!$A$4:$X$328, MATCH(Forecasts!$B62&amp;Forecasts!$B$56, Inputs!$A$4:$A$328&amp;Inputs!$B$4:$B$328, 0), MATCH(Forecasts!I$57, Inputs!$A$4:$X$4, 0))</f>
        <v>296193.98744535999</v>
      </c>
      <c r="J62" s="63" cm="1">
        <f t="array" ref="J62">INDEX(Inputs!$A$4:$X$328, MATCH(Forecasts!$B62&amp;Forecasts!$B$56, Inputs!$A$4:$A$328&amp;Inputs!$B$4:$B$328, 0), MATCH(Forecasts!J$57, Inputs!$A$4:$X$4, 0))</f>
        <v>297940.92778740497</v>
      </c>
      <c r="K62" s="63" cm="1">
        <f t="array" ref="K62">INDEX(Inputs!$A$4:$X$328, MATCH(Forecasts!$B62&amp;Forecasts!$B$56, Inputs!$A$4:$A$328&amp;Inputs!$B$4:$B$328, 0), MATCH(Forecasts!K$57, Inputs!$A$4:$X$4, 0))</f>
        <v>300315.32803904603</v>
      </c>
      <c r="L62" s="63" cm="1">
        <f t="array" ref="L62">INDEX(Inputs!$A$4:$X$328, MATCH(Forecasts!$B62&amp;Forecasts!$B$56, Inputs!$A$4:$A$328&amp;Inputs!$B$4:$B$328, 0), MATCH(Forecasts!L$57, Inputs!$A$4:$X$4, 0))</f>
        <v>300770.20850154199</v>
      </c>
      <c r="M62" s="63" cm="1">
        <f t="array" ref="M62">INDEX(Inputs!$A$4:$X$328, MATCH(Forecasts!$B62&amp;Forecasts!$B$56, Inputs!$A$4:$A$328&amp;Inputs!$B$4:$B$328, 0), MATCH(Forecasts!M$57, Inputs!$A$4:$X$4, 0))</f>
        <v>295908.16676915402</v>
      </c>
      <c r="N62" s="63" cm="1">
        <f t="array" ref="N62">INDEX(Inputs!$A$4:$X$328, MATCH(Forecasts!$B62&amp;Forecasts!$B$56, Inputs!$A$4:$A$328&amp;Inputs!$B$4:$B$328, 0), MATCH(Forecasts!N$57, Inputs!$A$4:$X$4, 0))</f>
        <v>299376</v>
      </c>
      <c r="O62" s="166" cm="1">
        <f t="array" ref="O62">INDEX(Inputs!$A$4:$X$328, MATCH(Forecasts!$B62&amp;Forecasts!$B$56, Inputs!$A$4:$A$328&amp;Inputs!$B$4:$B$328, 0), MATCH(Forecasts!O$57, Inputs!$A$4:$X$4, 0))</f>
        <v>302050</v>
      </c>
      <c r="P62" s="83" cm="1">
        <f t="array" ref="P62">INDEX(Inputs!$A$4:$X$328, MATCH(Forecasts!$B62&amp;Forecasts!$B$56, Inputs!$A$4:$A$328&amp;Inputs!$B$4:$B$328, 0), MATCH(Forecasts!P$57, Inputs!$A$4:$X$4, 0))</f>
        <v>309020.89</v>
      </c>
      <c r="Q62" s="83" cm="1">
        <f t="array" ref="Q62">INDEX(Inputs!$A$4:$X$328, MATCH(Forecasts!$B62&amp;Forecasts!$B$56, Inputs!$A$4:$A$328&amp;Inputs!$B$4:$B$328, 0), MATCH(Forecasts!Q$57, Inputs!$A$4:$X$4, 0))</f>
        <v>311628.25</v>
      </c>
      <c r="R62" s="83" cm="1">
        <f t="array" ref="R62">INDEX(Inputs!$A$4:$X$328, MATCH(Forecasts!$B62&amp;Forecasts!$B$56, Inputs!$A$4:$A$328&amp;Inputs!$B$4:$B$328, 0), MATCH(Forecasts!R$57, Inputs!$A$4:$X$4, 0))</f>
        <v>313861.86</v>
      </c>
      <c r="S62" s="83" cm="1">
        <f t="array" ref="S62">INDEX(Inputs!$A$4:$X$328, MATCH(Forecasts!$B62&amp;Forecasts!$B$56, Inputs!$A$4:$A$328&amp;Inputs!$B$4:$B$328, 0), MATCH(Forecasts!S$57, Inputs!$A$4:$X$4, 0))</f>
        <v>315875.25</v>
      </c>
      <c r="T62" s="83" cm="1">
        <f t="array" ref="T62">INDEX(Inputs!$A$4:$X$328, MATCH(Forecasts!$B62&amp;Forecasts!$B$56, Inputs!$A$4:$A$328&amp;Inputs!$B$4:$B$328, 0), MATCH(Forecasts!T$57, Inputs!$A$4:$X$4, 0))</f>
        <v>317650.39</v>
      </c>
      <c r="U62" s="83" cm="1">
        <f t="array" ref="U62">INDEX(Inputs!$A$4:$X$328, MATCH(Forecasts!$B62&amp;Forecasts!$B$56, Inputs!$A$4:$A$328&amp;Inputs!$B$4:$B$328, 0), MATCH(Forecasts!U$57, Inputs!$A$4:$X$4, 0))</f>
        <v>319424.07</v>
      </c>
      <c r="V62" s="84">
        <f t="shared" si="40"/>
        <v>304771.97202305042</v>
      </c>
      <c r="W62" s="84">
        <f t="shared" si="40"/>
        <v>308552.865462997</v>
      </c>
      <c r="X62" s="84">
        <f t="shared" si="40"/>
        <v>310516.94872031402</v>
      </c>
      <c r="Y62" s="84">
        <f t="shared" si="40"/>
        <v>312577.00271999469</v>
      </c>
      <c r="Z62" s="84">
        <f t="shared" si="40"/>
        <v>314566.1474614928</v>
      </c>
      <c r="AA62" s="84">
        <f t="shared" si="40"/>
        <v>316528.90393435315</v>
      </c>
      <c r="AB62" s="85">
        <f t="shared" si="32"/>
        <v>304771.97202305042</v>
      </c>
      <c r="AC62" s="85">
        <f t="shared" si="33"/>
        <v>308552.865462997</v>
      </c>
      <c r="AD62" s="85">
        <f t="shared" si="34"/>
        <v>310516.94872031402</v>
      </c>
      <c r="AE62" s="85">
        <f t="shared" si="35"/>
        <v>312577.00271999469</v>
      </c>
      <c r="AF62" s="85">
        <f t="shared" si="36"/>
        <v>314566.1474614928</v>
      </c>
      <c r="AG62" s="85">
        <f t="shared" si="37"/>
        <v>316528.90393435315</v>
      </c>
      <c r="AI62" s="86" t="s">
        <v>120</v>
      </c>
      <c r="AJ62" s="86" t="s">
        <v>120</v>
      </c>
      <c r="AK62" s="87" t="str">
        <f t="shared" si="38"/>
        <v>OK</v>
      </c>
    </row>
    <row r="63" spans="1:38" s="39" customFormat="1" ht="13.15">
      <c r="B63" s="72" t="s">
        <v>101</v>
      </c>
      <c r="C63" s="63" cm="1">
        <f t="array" ref="C63">INDEX(Inputs!$A$4:$X$328, MATCH(Forecasts!$B63&amp;Forecasts!$B$56, Inputs!$A$4:$A$328&amp;Inputs!$B$4:$B$328, 0), MATCH(Forecasts!C$57, Inputs!$A$4:$X$4, 0))</f>
        <v>599825.67477130843</v>
      </c>
      <c r="D63" s="63" cm="1">
        <f t="array" ref="D63">INDEX(Inputs!$A$4:$X$328, MATCH(Forecasts!$B63&amp;Forecasts!$B$56, Inputs!$A$4:$A$328&amp;Inputs!$B$4:$B$328, 0), MATCH(Forecasts!D$57, Inputs!$A$4:$X$4, 0))</f>
        <v>608287.35020618094</v>
      </c>
      <c r="E63" s="63" cm="1">
        <f t="array" ref="E63">INDEX(Inputs!$A$4:$X$328, MATCH(Forecasts!$B63&amp;Forecasts!$B$56, Inputs!$A$4:$A$328&amp;Inputs!$B$4:$B$328, 0), MATCH(Forecasts!E$57, Inputs!$A$4:$X$4, 0))</f>
        <v>611618.48864900705</v>
      </c>
      <c r="F63" s="63" cm="1">
        <f t="array" ref="F63">INDEX(Inputs!$A$4:$X$328, MATCH(Forecasts!$B63&amp;Forecasts!$B$56, Inputs!$A$4:$A$328&amp;Inputs!$B$4:$B$328, 0), MATCH(Forecasts!F$57, Inputs!$A$4:$X$4, 0))</f>
        <v>608549.26208934363</v>
      </c>
      <c r="G63" s="63" cm="1">
        <f t="array" ref="G63">INDEX(Inputs!$A$4:$X$328, MATCH(Forecasts!$B63&amp;Forecasts!$B$56, Inputs!$A$4:$A$328&amp;Inputs!$B$4:$B$328, 0), MATCH(Forecasts!G$57, Inputs!$A$4:$X$4, 0))</f>
        <v>609769.95406159211</v>
      </c>
      <c r="H63" s="63" cm="1">
        <f t="array" ref="H63">INDEX(Inputs!$A$4:$X$328, MATCH(Forecasts!$B63&amp;Forecasts!$B$56, Inputs!$A$4:$A$328&amp;Inputs!$B$4:$B$328, 0), MATCH(Forecasts!H$57, Inputs!$A$4:$X$4, 0))</f>
        <v>611764.9166505218</v>
      </c>
      <c r="I63" s="63" cm="1">
        <f t="array" ref="I63">INDEX(Inputs!$A$4:$X$328, MATCH(Forecasts!$B63&amp;Forecasts!$B$56, Inputs!$A$4:$A$328&amp;Inputs!$B$4:$B$328, 0), MATCH(Forecasts!I$57, Inputs!$A$4:$X$4, 0))</f>
        <v>616828.450042877</v>
      </c>
      <c r="J63" s="63" cm="1">
        <f t="array" ref="J63">INDEX(Inputs!$A$4:$X$328, MATCH(Forecasts!$B63&amp;Forecasts!$B$56, Inputs!$A$4:$A$328&amp;Inputs!$B$4:$B$328, 0), MATCH(Forecasts!J$57, Inputs!$A$4:$X$4, 0))</f>
        <v>629762.3706306353</v>
      </c>
      <c r="K63" s="63" cm="1">
        <f t="array" ref="K63">INDEX(Inputs!$A$4:$X$328, MATCH(Forecasts!$B63&amp;Forecasts!$B$56, Inputs!$A$4:$A$328&amp;Inputs!$B$4:$B$328, 0), MATCH(Forecasts!K$57, Inputs!$A$4:$X$4, 0))</f>
        <v>632980.99279713165</v>
      </c>
      <c r="L63" s="63" cm="1">
        <f t="array" ref="L63">INDEX(Inputs!$A$4:$X$328, MATCH(Forecasts!$B63&amp;Forecasts!$B$56, Inputs!$A$4:$A$328&amp;Inputs!$B$4:$B$328, 0), MATCH(Forecasts!L$57, Inputs!$A$4:$X$4, 0))</f>
        <v>623154.35887696198</v>
      </c>
      <c r="M63" s="63" cm="1">
        <f t="array" ref="M63">INDEX(Inputs!$A$4:$X$328, MATCH(Forecasts!$B63&amp;Forecasts!$B$56, Inputs!$A$4:$A$328&amp;Inputs!$B$4:$B$328, 0), MATCH(Forecasts!M$57, Inputs!$A$4:$X$4, 0))</f>
        <v>623649.72883755097</v>
      </c>
      <c r="N63" s="63" cm="1">
        <f t="array" ref="N63">INDEX(Inputs!$A$4:$X$328, MATCH(Forecasts!$B63&amp;Forecasts!$B$56, Inputs!$A$4:$A$328&amp;Inputs!$B$4:$B$328, 0), MATCH(Forecasts!N$57, Inputs!$A$4:$X$4, 0))</f>
        <v>632291.95700342453</v>
      </c>
      <c r="O63" s="166" cm="1">
        <f t="array" ref="O63">INDEX(Inputs!$A$4:$X$328, MATCH(Forecasts!$B63&amp;Forecasts!$B$56, Inputs!$A$4:$A$328&amp;Inputs!$B$4:$B$328, 0), MATCH(Forecasts!O$57, Inputs!$A$4:$X$4, 0))</f>
        <v>630682.27099999995</v>
      </c>
      <c r="P63" s="83" cm="1">
        <f t="array" ref="P63">INDEX(Inputs!$A$4:$X$328, MATCH(Forecasts!$B63&amp;Forecasts!$B$56, Inputs!$A$4:$A$328&amp;Inputs!$B$4:$B$328, 0), MATCH(Forecasts!P$57, Inputs!$A$4:$X$4, 0))</f>
        <v>633391.65151372633</v>
      </c>
      <c r="Q63" s="83" cm="1">
        <f t="array" ref="Q63">INDEX(Inputs!$A$4:$X$328, MATCH(Forecasts!$B63&amp;Forecasts!$B$56, Inputs!$A$4:$A$328&amp;Inputs!$B$4:$B$328, 0), MATCH(Forecasts!Q$57, Inputs!$A$4:$X$4, 0))</f>
        <v>638010.06519968226</v>
      </c>
      <c r="R63" s="83" cm="1">
        <f t="array" ref="R63">INDEX(Inputs!$A$4:$X$328, MATCH(Forecasts!$B63&amp;Forecasts!$B$56, Inputs!$A$4:$A$328&amp;Inputs!$B$4:$B$328, 0), MATCH(Forecasts!R$57, Inputs!$A$4:$X$4, 0))</f>
        <v>641971.88380063279</v>
      </c>
      <c r="S63" s="83" cm="1">
        <f t="array" ref="S63">INDEX(Inputs!$A$4:$X$328, MATCH(Forecasts!$B63&amp;Forecasts!$B$56, Inputs!$A$4:$A$328&amp;Inputs!$B$4:$B$328, 0), MATCH(Forecasts!S$57, Inputs!$A$4:$X$4, 0))</f>
        <v>645836.11094296339</v>
      </c>
      <c r="T63" s="83" cm="1">
        <f t="array" ref="T63">INDEX(Inputs!$A$4:$X$328, MATCH(Forecasts!$B63&amp;Forecasts!$B$56, Inputs!$A$4:$A$328&amp;Inputs!$B$4:$B$328, 0), MATCH(Forecasts!T$57, Inputs!$A$4:$X$4, 0))</f>
        <v>656055.56693585543</v>
      </c>
      <c r="U63" s="83" cm="1">
        <f t="array" ref="U63">INDEX(Inputs!$A$4:$X$328, MATCH(Forecasts!$B63&amp;Forecasts!$B$56, Inputs!$A$4:$A$328&amp;Inputs!$B$4:$B$328, 0), MATCH(Forecasts!U$57, Inputs!$A$4:$X$4, 0))</f>
        <v>659819.46564501396</v>
      </c>
      <c r="V63" s="84">
        <f t="shared" si="40"/>
        <v>632756.92239778</v>
      </c>
      <c r="W63" s="84">
        <f t="shared" si="40"/>
        <v>636286.51889818802</v>
      </c>
      <c r="X63" s="84">
        <f t="shared" si="40"/>
        <v>639813.81478682335</v>
      </c>
      <c r="Y63" s="84">
        <f t="shared" si="40"/>
        <v>643260.14657638175</v>
      </c>
      <c r="Z63" s="84">
        <f t="shared" si="40"/>
        <v>646586.91572441929</v>
      </c>
      <c r="AA63" s="84">
        <f t="shared" si="40"/>
        <v>649879.88866559241</v>
      </c>
      <c r="AB63" s="85">
        <f t="shared" si="32"/>
        <v>632756.92239778</v>
      </c>
      <c r="AC63" s="85">
        <f t="shared" si="33"/>
        <v>636286.51889818802</v>
      </c>
      <c r="AD63" s="85">
        <f t="shared" si="34"/>
        <v>639813.81478682335</v>
      </c>
      <c r="AE63" s="85">
        <f t="shared" si="35"/>
        <v>643260.14657638175</v>
      </c>
      <c r="AF63" s="85">
        <f t="shared" si="36"/>
        <v>646586.91572441929</v>
      </c>
      <c r="AG63" s="85">
        <f t="shared" si="37"/>
        <v>649879.88866559241</v>
      </c>
      <c r="AI63" s="86" t="s">
        <v>120</v>
      </c>
      <c r="AJ63" s="86" t="s">
        <v>120</v>
      </c>
      <c r="AK63" s="87" t="str">
        <f t="shared" si="38"/>
        <v>OK</v>
      </c>
    </row>
    <row r="64" spans="1:38" s="39" customFormat="1" ht="13.15">
      <c r="B64" s="72" t="s">
        <v>102</v>
      </c>
      <c r="C64" s="63" cm="1">
        <f t="array" ref="C64">INDEX(Inputs!$A$4:$X$328, MATCH(Forecasts!$B64&amp;Forecasts!$B$56, Inputs!$A$4:$A$328&amp;Inputs!$B$4:$B$328, 0), MATCH(Forecasts!C$57, Inputs!$A$4:$X$4, 0))</f>
        <v>101069.597154167</v>
      </c>
      <c r="D64" s="63" cm="1">
        <f t="array" ref="D64">INDEX(Inputs!$A$4:$X$328, MATCH(Forecasts!$B64&amp;Forecasts!$B$56, Inputs!$A$4:$A$328&amp;Inputs!$B$4:$B$328, 0), MATCH(Forecasts!D$57, Inputs!$A$4:$X$4, 0))</f>
        <v>99953.601654689701</v>
      </c>
      <c r="E64" s="63" cm="1">
        <f t="array" ref="E64">INDEX(Inputs!$A$4:$X$328, MATCH(Forecasts!$B64&amp;Forecasts!$B$56, Inputs!$A$4:$A$328&amp;Inputs!$B$4:$B$328, 0), MATCH(Forecasts!E$57, Inputs!$A$4:$X$4, 0))</f>
        <v>102307.01437155499</v>
      </c>
      <c r="F64" s="63" cm="1">
        <f t="array" ref="F64">INDEX(Inputs!$A$4:$X$328, MATCH(Forecasts!$B64&amp;Forecasts!$B$56, Inputs!$A$4:$A$328&amp;Inputs!$B$4:$B$328, 0), MATCH(Forecasts!F$57, Inputs!$A$4:$X$4, 0))</f>
        <v>103367.08734590199</v>
      </c>
      <c r="G64" s="63" cm="1">
        <f t="array" ref="G64">INDEX(Inputs!$A$4:$X$328, MATCH(Forecasts!$B64&amp;Forecasts!$B$56, Inputs!$A$4:$A$328&amp;Inputs!$B$4:$B$328, 0), MATCH(Forecasts!G$57, Inputs!$A$4:$X$4, 0))</f>
        <v>105258.061090387</v>
      </c>
      <c r="H64" s="63" cm="1">
        <f t="array" ref="H64">INDEX(Inputs!$A$4:$X$328, MATCH(Forecasts!$B64&amp;Forecasts!$B$56, Inputs!$A$4:$A$328&amp;Inputs!$B$4:$B$328, 0), MATCH(Forecasts!H$57, Inputs!$A$4:$X$4, 0))</f>
        <v>105401.214356621</v>
      </c>
      <c r="I64" s="63" cm="1">
        <f t="array" ref="I64">INDEX(Inputs!$A$4:$X$328, MATCH(Forecasts!$B64&amp;Forecasts!$B$56, Inputs!$A$4:$A$328&amp;Inputs!$B$4:$B$328, 0), MATCH(Forecasts!I$57, Inputs!$A$4:$X$4, 0))</f>
        <v>106304</v>
      </c>
      <c r="J64" s="63" cm="1">
        <f t="array" ref="J64">INDEX(Inputs!$A$4:$X$328, MATCH(Forecasts!$B64&amp;Forecasts!$B$56, Inputs!$A$4:$A$328&amp;Inputs!$B$4:$B$328, 0), MATCH(Forecasts!J$57, Inputs!$A$4:$X$4, 0))</f>
        <v>106736.57373880901</v>
      </c>
      <c r="K64" s="63" cm="1">
        <f t="array" ref="K64">INDEX(Inputs!$A$4:$X$328, MATCH(Forecasts!$B64&amp;Forecasts!$B$56, Inputs!$A$4:$A$328&amp;Inputs!$B$4:$B$328, 0), MATCH(Forecasts!K$57, Inputs!$A$4:$X$4, 0))</f>
        <v>108672.67841079101</v>
      </c>
      <c r="L64" s="63" cm="1">
        <f t="array" ref="L64">INDEX(Inputs!$A$4:$X$328, MATCH(Forecasts!$B64&amp;Forecasts!$B$56, Inputs!$A$4:$A$328&amp;Inputs!$B$4:$B$328, 0), MATCH(Forecasts!L$57, Inputs!$A$4:$X$4, 0))</f>
        <v>109286.83454261</v>
      </c>
      <c r="M64" s="63" cm="1">
        <f t="array" ref="M64">INDEX(Inputs!$A$4:$X$328, MATCH(Forecasts!$B64&amp;Forecasts!$B$56, Inputs!$A$4:$A$328&amp;Inputs!$B$4:$B$328, 0), MATCH(Forecasts!M$57, Inputs!$A$4:$X$4, 0))</f>
        <v>110077</v>
      </c>
      <c r="N64" s="63" cm="1">
        <f t="array" ref="N64">INDEX(Inputs!$A$4:$X$328, MATCH(Forecasts!$B64&amp;Forecasts!$B$56, Inputs!$A$4:$A$328&amp;Inputs!$B$4:$B$328, 0), MATCH(Forecasts!N$57, Inputs!$A$4:$X$4, 0))</f>
        <v>111634</v>
      </c>
      <c r="O64" s="166" cm="1">
        <f t="array" ref="O64">INDEX(Inputs!$A$4:$X$328, MATCH(Forecasts!$B64&amp;Forecasts!$B$56, Inputs!$A$4:$A$328&amp;Inputs!$B$4:$B$328, 0), MATCH(Forecasts!O$57, Inputs!$A$4:$X$4, 0))</f>
        <v>111661</v>
      </c>
      <c r="P64" s="83" cm="1">
        <f t="array" ref="P64">INDEX(Inputs!$A$4:$X$328, MATCH(Forecasts!$B64&amp;Forecasts!$B$56, Inputs!$A$4:$A$328&amp;Inputs!$B$4:$B$328, 0), MATCH(Forecasts!P$57, Inputs!$A$4:$X$4, 0))</f>
        <v>112375</v>
      </c>
      <c r="Q64" s="83" cm="1">
        <f t="array" ref="Q64">INDEX(Inputs!$A$4:$X$328, MATCH(Forecasts!$B64&amp;Forecasts!$B$56, Inputs!$A$4:$A$328&amp;Inputs!$B$4:$B$328, 0), MATCH(Forecasts!Q$57, Inputs!$A$4:$X$4, 0))</f>
        <v>113738</v>
      </c>
      <c r="R64" s="83" cm="1">
        <f t="array" ref="R64">INDEX(Inputs!$A$4:$X$328, MATCH(Forecasts!$B64&amp;Forecasts!$B$56, Inputs!$A$4:$A$328&amp;Inputs!$B$4:$B$328, 0), MATCH(Forecasts!R$57, Inputs!$A$4:$X$4, 0))</f>
        <v>115075</v>
      </c>
      <c r="S64" s="83" cm="1">
        <f t="array" ref="S64">INDEX(Inputs!$A$4:$X$328, MATCH(Forecasts!$B64&amp;Forecasts!$B$56, Inputs!$A$4:$A$328&amp;Inputs!$B$4:$B$328, 0), MATCH(Forecasts!S$57, Inputs!$A$4:$X$4, 0))</f>
        <v>116395</v>
      </c>
      <c r="T64" s="83" cm="1">
        <f t="array" ref="T64">INDEX(Inputs!$A$4:$X$328, MATCH(Forecasts!$B64&amp;Forecasts!$B$56, Inputs!$A$4:$A$328&amp;Inputs!$B$4:$B$328, 0), MATCH(Forecasts!T$57, Inputs!$A$4:$X$4, 0))</f>
        <v>117654</v>
      </c>
      <c r="U64" s="83" cm="1">
        <f t="array" ref="U64">INDEX(Inputs!$A$4:$X$328, MATCH(Forecasts!$B64&amp;Forecasts!$B$56, Inputs!$A$4:$A$328&amp;Inputs!$B$4:$B$328, 0), MATCH(Forecasts!U$57, Inputs!$A$4:$X$4, 0))</f>
        <v>118861</v>
      </c>
      <c r="V64" s="84">
        <f t="shared" si="40"/>
        <v>112997.64892658519</v>
      </c>
      <c r="W64" s="84">
        <f t="shared" si="40"/>
        <v>114075.38401385778</v>
      </c>
      <c r="X64" s="84">
        <f t="shared" si="40"/>
        <v>115153.11910113037</v>
      </c>
      <c r="Y64" s="84">
        <f t="shared" si="40"/>
        <v>116230.85418840297</v>
      </c>
      <c r="Z64" s="84">
        <f t="shared" si="40"/>
        <v>117308.58927567553</v>
      </c>
      <c r="AA64" s="84">
        <f t="shared" si="40"/>
        <v>118386.32436294813</v>
      </c>
      <c r="AB64" s="85">
        <f t="shared" si="32"/>
        <v>112997.64892658519</v>
      </c>
      <c r="AC64" s="85">
        <f t="shared" si="33"/>
        <v>114075.38401385778</v>
      </c>
      <c r="AD64" s="85">
        <f t="shared" si="34"/>
        <v>115153.11910113037</v>
      </c>
      <c r="AE64" s="85">
        <f t="shared" si="35"/>
        <v>116230.85418840297</v>
      </c>
      <c r="AF64" s="85">
        <f t="shared" si="36"/>
        <v>117308.58927567553</v>
      </c>
      <c r="AG64" s="85">
        <f t="shared" si="37"/>
        <v>118386.32436294813</v>
      </c>
      <c r="AI64" s="86" t="s">
        <v>120</v>
      </c>
      <c r="AJ64" s="86" t="s">
        <v>120</v>
      </c>
      <c r="AK64" s="87" t="str">
        <f t="shared" si="38"/>
        <v>OK</v>
      </c>
    </row>
    <row r="65" spans="1:38" s="39" customFormat="1" ht="13.15">
      <c r="B65" s="72" t="s">
        <v>103</v>
      </c>
      <c r="C65" s="63" cm="1">
        <f t="array" ref="C65">INDEX(Inputs!$A$4:$X$328, MATCH(Forecasts!$B65&amp;Forecasts!$B$56, Inputs!$A$4:$A$328&amp;Inputs!$B$4:$B$328, 0), MATCH(Forecasts!C$57, Inputs!$A$4:$X$4, 0))</f>
        <v>903147.06304175302</v>
      </c>
      <c r="D65" s="63" cm="1">
        <f t="array" ref="D65">INDEX(Inputs!$A$4:$X$328, MATCH(Forecasts!$B65&amp;Forecasts!$B$56, Inputs!$A$4:$A$328&amp;Inputs!$B$4:$B$328, 0), MATCH(Forecasts!D$57, Inputs!$A$4:$X$4, 0))</f>
        <v>916517.14736516494</v>
      </c>
      <c r="E65" s="63" cm="1">
        <f t="array" ref="E65">INDEX(Inputs!$A$4:$X$328, MATCH(Forecasts!$B65&amp;Forecasts!$B$56, Inputs!$A$4:$A$328&amp;Inputs!$B$4:$B$328, 0), MATCH(Forecasts!E$57, Inputs!$A$4:$X$4, 0))</f>
        <v>925393.53322649898</v>
      </c>
      <c r="F65" s="63" cm="1">
        <f t="array" ref="F65">INDEX(Inputs!$A$4:$X$328, MATCH(Forecasts!$B65&amp;Forecasts!$B$56, Inputs!$A$4:$A$328&amp;Inputs!$B$4:$B$328, 0), MATCH(Forecasts!F$57, Inputs!$A$4:$X$4, 0))</f>
        <v>932932.57642796205</v>
      </c>
      <c r="G65" s="63" cm="1">
        <f t="array" ref="G65">INDEX(Inputs!$A$4:$X$328, MATCH(Forecasts!$B65&amp;Forecasts!$B$56, Inputs!$A$4:$A$328&amp;Inputs!$B$4:$B$328, 0), MATCH(Forecasts!G$57, Inputs!$A$4:$X$4, 0))</f>
        <v>949120.96509447298</v>
      </c>
      <c r="H65" s="63" cm="1">
        <f t="array" ref="H65">INDEX(Inputs!$A$4:$X$328, MATCH(Forecasts!$B65&amp;Forecasts!$B$56, Inputs!$A$4:$A$328&amp;Inputs!$B$4:$B$328, 0), MATCH(Forecasts!H$57, Inputs!$A$4:$X$4, 0))</f>
        <v>960571.53308466799</v>
      </c>
      <c r="I65" s="63" cm="1">
        <f t="array" ref="I65">INDEX(Inputs!$A$4:$X$328, MATCH(Forecasts!$B65&amp;Forecasts!$B$56, Inputs!$A$4:$A$328&amp;Inputs!$B$4:$B$328, 0), MATCH(Forecasts!I$57, Inputs!$A$4:$X$4, 0))</f>
        <v>970153.85295849317</v>
      </c>
      <c r="J65" s="63" cm="1">
        <f t="array" ref="J65">INDEX(Inputs!$A$4:$X$328, MATCH(Forecasts!$B65&amp;Forecasts!$B$56, Inputs!$A$4:$A$328&amp;Inputs!$B$4:$B$328, 0), MATCH(Forecasts!J$57, Inputs!$A$4:$X$4, 0))</f>
        <v>955325.48458737601</v>
      </c>
      <c r="K65" s="63" cm="1">
        <f t="array" ref="K65">INDEX(Inputs!$A$4:$X$328, MATCH(Forecasts!$B65&amp;Forecasts!$B$56, Inputs!$A$4:$A$328&amp;Inputs!$B$4:$B$328, 0), MATCH(Forecasts!K$57, Inputs!$A$4:$X$4, 0))</f>
        <v>981891.93038907403</v>
      </c>
      <c r="L65" s="63" cm="1">
        <f t="array" ref="L65">INDEX(Inputs!$A$4:$X$328, MATCH(Forecasts!$B65&amp;Forecasts!$B$56, Inputs!$A$4:$A$328&amp;Inputs!$B$4:$B$328, 0), MATCH(Forecasts!L$57, Inputs!$A$4:$X$4, 0))</f>
        <v>954117.071028498</v>
      </c>
      <c r="M65" s="63" cm="1">
        <f t="array" ref="M65">INDEX(Inputs!$A$4:$X$328, MATCH(Forecasts!$B65&amp;Forecasts!$B$56, Inputs!$A$4:$A$328&amp;Inputs!$B$4:$B$328, 0), MATCH(Forecasts!M$57, Inputs!$A$4:$X$4, 0))</f>
        <v>968344.904646802</v>
      </c>
      <c r="N65" s="63" cm="1">
        <f t="array" ref="N65">INDEX(Inputs!$A$4:$X$328, MATCH(Forecasts!$B65&amp;Forecasts!$B$56, Inputs!$A$4:$A$328&amp;Inputs!$B$4:$B$328, 0), MATCH(Forecasts!N$57, Inputs!$A$4:$X$4, 0))</f>
        <v>1004201.40755403</v>
      </c>
      <c r="O65" s="166" cm="1">
        <f t="array" ref="O65">INDEX(Inputs!$A$4:$X$328, MATCH(Forecasts!$B65&amp;Forecasts!$B$56, Inputs!$A$4:$A$328&amp;Inputs!$B$4:$B$328, 0), MATCH(Forecasts!O$57, Inputs!$A$4:$X$4, 0))</f>
        <v>1009461</v>
      </c>
      <c r="P65" s="83" cm="1">
        <f t="array" ref="P65">INDEX(Inputs!$A$4:$X$328, MATCH(Forecasts!$B65&amp;Forecasts!$B$56, Inputs!$A$4:$A$328&amp;Inputs!$B$4:$B$328, 0), MATCH(Forecasts!P$57, Inputs!$A$4:$X$4, 0))</f>
        <v>1027134.885919454</v>
      </c>
      <c r="Q65" s="83" cm="1">
        <f t="array" ref="Q65">INDEX(Inputs!$A$4:$X$328, MATCH(Forecasts!$B65&amp;Forecasts!$B$56, Inputs!$A$4:$A$328&amp;Inputs!$B$4:$B$328, 0), MATCH(Forecasts!Q$57, Inputs!$A$4:$X$4, 0))</f>
        <v>1036534.9126053801</v>
      </c>
      <c r="R65" s="83" cm="1">
        <f t="array" ref="R65">INDEX(Inputs!$A$4:$X$328, MATCH(Forecasts!$B65&amp;Forecasts!$B$56, Inputs!$A$4:$A$328&amp;Inputs!$B$4:$B$328, 0), MATCH(Forecasts!R$57, Inputs!$A$4:$X$4, 0))</f>
        <v>1044888.684775059</v>
      </c>
      <c r="S65" s="83" cm="1">
        <f t="array" ref="S65">INDEX(Inputs!$A$4:$X$328, MATCH(Forecasts!$B65&amp;Forecasts!$B$56, Inputs!$A$4:$A$328&amp;Inputs!$B$4:$B$328, 0), MATCH(Forecasts!S$57, Inputs!$A$4:$X$4, 0))</f>
        <v>1052785.4238411791</v>
      </c>
      <c r="T65" s="83" cm="1">
        <f t="array" ref="T65">INDEX(Inputs!$A$4:$X$328, MATCH(Forecasts!$B65&amp;Forecasts!$B$56, Inputs!$A$4:$A$328&amp;Inputs!$B$4:$B$328, 0), MATCH(Forecasts!T$57, Inputs!$A$4:$X$4, 0))</f>
        <v>1060305.719243577</v>
      </c>
      <c r="U65" s="83" cm="1">
        <f t="array" ref="U65">INDEX(Inputs!$A$4:$X$328, MATCH(Forecasts!$B65&amp;Forecasts!$B$56, Inputs!$A$4:$A$328&amp;Inputs!$B$4:$B$328, 0), MATCH(Forecasts!U$57, Inputs!$A$4:$X$4, 0))</f>
        <v>1066421.572899099</v>
      </c>
      <c r="V65" s="84">
        <f t="shared" si="40"/>
        <v>1016710.3138121932</v>
      </c>
      <c r="W65" s="84">
        <f t="shared" si="40"/>
        <v>1025166.1440760121</v>
      </c>
      <c r="X65" s="84">
        <f t="shared" si="40"/>
        <v>1033621.9743398308</v>
      </c>
      <c r="Y65" s="84">
        <f t="shared" si="40"/>
        <v>1042077.8046036495</v>
      </c>
      <c r="Z65" s="84">
        <f t="shared" si="40"/>
        <v>1050533.6348674684</v>
      </c>
      <c r="AA65" s="84">
        <f t="shared" si="40"/>
        <v>1058989.465131287</v>
      </c>
      <c r="AB65" s="85">
        <f t="shared" si="32"/>
        <v>1016710.3138121932</v>
      </c>
      <c r="AC65" s="85">
        <f t="shared" si="33"/>
        <v>1025166.1440760121</v>
      </c>
      <c r="AD65" s="85">
        <f t="shared" si="34"/>
        <v>1033621.9743398308</v>
      </c>
      <c r="AE65" s="85">
        <f t="shared" si="35"/>
        <v>1042077.8046036495</v>
      </c>
      <c r="AF65" s="85">
        <f t="shared" si="36"/>
        <v>1050533.6348674684</v>
      </c>
      <c r="AG65" s="85">
        <f t="shared" si="37"/>
        <v>1058989.465131287</v>
      </c>
      <c r="AI65" s="86" t="s">
        <v>120</v>
      </c>
      <c r="AJ65" s="86" t="s">
        <v>120</v>
      </c>
      <c r="AK65" s="87" t="str">
        <f t="shared" si="38"/>
        <v>OK</v>
      </c>
    </row>
    <row r="66" spans="1:38" s="39" customFormat="1" ht="13.15">
      <c r="B66" s="72" t="s">
        <v>104</v>
      </c>
      <c r="C66" s="63" cm="1">
        <f t="array" ref="C66">INDEX(Inputs!$A$4:$X$328, MATCH(Forecasts!$B66&amp;Forecasts!$B$56, Inputs!$A$4:$A$328&amp;Inputs!$B$4:$B$328, 0), MATCH(Forecasts!C$57, Inputs!$A$4:$X$4, 0))</f>
        <v>233763</v>
      </c>
      <c r="D66" s="63" cm="1">
        <f t="array" ref="D66">INDEX(Inputs!$A$4:$X$328, MATCH(Forecasts!$B66&amp;Forecasts!$B$56, Inputs!$A$4:$A$328&amp;Inputs!$B$4:$B$328, 0), MATCH(Forecasts!D$57, Inputs!$A$4:$X$4, 0))</f>
        <v>229479.62860669999</v>
      </c>
      <c r="E66" s="63" cm="1">
        <f t="array" ref="E66">INDEX(Inputs!$A$4:$X$328, MATCH(Forecasts!$B66&amp;Forecasts!$B$56, Inputs!$A$4:$A$328&amp;Inputs!$B$4:$B$328, 0), MATCH(Forecasts!E$57, Inputs!$A$4:$X$4, 0))</f>
        <v>231765</v>
      </c>
      <c r="F66" s="63" cm="1">
        <f t="array" ref="F66">INDEX(Inputs!$A$4:$X$328, MATCH(Forecasts!$B66&amp;Forecasts!$B$56, Inputs!$A$4:$A$328&amp;Inputs!$B$4:$B$328, 0), MATCH(Forecasts!F$57, Inputs!$A$4:$X$4, 0))</f>
        <v>252859</v>
      </c>
      <c r="G66" s="63" cm="1">
        <f t="array" ref="G66">INDEX(Inputs!$A$4:$X$328, MATCH(Forecasts!$B66&amp;Forecasts!$B$56, Inputs!$A$4:$A$328&amp;Inputs!$B$4:$B$328, 0), MATCH(Forecasts!G$57, Inputs!$A$4:$X$4, 0))</f>
        <v>249143</v>
      </c>
      <c r="H66" s="63" cm="1">
        <f t="array" ref="H66">INDEX(Inputs!$A$4:$X$328, MATCH(Forecasts!$B66&amp;Forecasts!$B$56, Inputs!$A$4:$A$328&amp;Inputs!$B$4:$B$328, 0), MATCH(Forecasts!H$57, Inputs!$A$4:$X$4, 0))</f>
        <v>250452</v>
      </c>
      <c r="I66" s="63" cm="1">
        <f t="array" ref="I66">INDEX(Inputs!$A$4:$X$328, MATCH(Forecasts!$B66&amp;Forecasts!$B$56, Inputs!$A$4:$A$328&amp;Inputs!$B$4:$B$328, 0), MATCH(Forecasts!I$57, Inputs!$A$4:$X$4, 0))</f>
        <v>245516.472242424</v>
      </c>
      <c r="J66" s="63" cm="1">
        <f t="array" ref="J66">INDEX(Inputs!$A$4:$X$328, MATCH(Forecasts!$B66&amp;Forecasts!$B$56, Inputs!$A$4:$A$328&amp;Inputs!$B$4:$B$328, 0), MATCH(Forecasts!J$57, Inputs!$A$4:$X$4, 0))</f>
        <v>246023</v>
      </c>
      <c r="K66" s="63" cm="1">
        <f t="array" ref="K66">INDEX(Inputs!$A$4:$X$328, MATCH(Forecasts!$B66&amp;Forecasts!$B$56, Inputs!$A$4:$A$328&amp;Inputs!$B$4:$B$328, 0), MATCH(Forecasts!K$57, Inputs!$A$4:$X$4, 0))</f>
        <v>246797</v>
      </c>
      <c r="L66" s="63" cm="1">
        <f t="array" ref="L66">INDEX(Inputs!$A$4:$X$328, MATCH(Forecasts!$B66&amp;Forecasts!$B$56, Inputs!$A$4:$A$328&amp;Inputs!$B$4:$B$328, 0), MATCH(Forecasts!L$57, Inputs!$A$4:$X$4, 0))</f>
        <v>234352</v>
      </c>
      <c r="M66" s="63" cm="1">
        <f t="array" ref="M66">INDEX(Inputs!$A$4:$X$328, MATCH(Forecasts!$B66&amp;Forecasts!$B$56, Inputs!$A$4:$A$328&amp;Inputs!$B$4:$B$328, 0), MATCH(Forecasts!M$57, Inputs!$A$4:$X$4, 0))</f>
        <v>248377</v>
      </c>
      <c r="N66" s="63" cm="1">
        <f t="array" ref="N66">INDEX(Inputs!$A$4:$X$328, MATCH(Forecasts!$B66&amp;Forecasts!$B$56, Inputs!$A$4:$A$328&amp;Inputs!$B$4:$B$328, 0), MATCH(Forecasts!N$57, Inputs!$A$4:$X$4, 0))</f>
        <v>243469</v>
      </c>
      <c r="O66" s="166" cm="1">
        <f t="array" ref="O66">INDEX(Inputs!$A$4:$X$328, MATCH(Forecasts!$B66&amp;Forecasts!$B$56, Inputs!$A$4:$A$328&amp;Inputs!$B$4:$B$328, 0), MATCH(Forecasts!O$57, Inputs!$A$4:$X$4, 0))</f>
        <v>246370</v>
      </c>
      <c r="P66" s="83" cm="1">
        <f t="array" ref="P66">INDEX(Inputs!$A$4:$X$328, MATCH(Forecasts!$B66&amp;Forecasts!$B$56, Inputs!$A$4:$A$328&amp;Inputs!$B$4:$B$328, 0), MATCH(Forecasts!P$57, Inputs!$A$4:$X$4, 0))</f>
        <v>247818</v>
      </c>
      <c r="Q66" s="83" cm="1">
        <f t="array" ref="Q66">INDEX(Inputs!$A$4:$X$328, MATCH(Forecasts!$B66&amp;Forecasts!$B$56, Inputs!$A$4:$A$328&amp;Inputs!$B$4:$B$328, 0), MATCH(Forecasts!Q$57, Inputs!$A$4:$X$4, 0))</f>
        <v>249263</v>
      </c>
      <c r="R66" s="83" cm="1">
        <f t="array" ref="R66">INDEX(Inputs!$A$4:$X$328, MATCH(Forecasts!$B66&amp;Forecasts!$B$56, Inputs!$A$4:$A$328&amp;Inputs!$B$4:$B$328, 0), MATCH(Forecasts!R$57, Inputs!$A$4:$X$4, 0))</f>
        <v>250705</v>
      </c>
      <c r="S66" s="83" cm="1">
        <f t="array" ref="S66">INDEX(Inputs!$A$4:$X$328, MATCH(Forecasts!$B66&amp;Forecasts!$B$56, Inputs!$A$4:$A$328&amp;Inputs!$B$4:$B$328, 0), MATCH(Forecasts!S$57, Inputs!$A$4:$X$4, 0))</f>
        <v>252143</v>
      </c>
      <c r="T66" s="83" cm="1">
        <f t="array" ref="T66">INDEX(Inputs!$A$4:$X$328, MATCH(Forecasts!$B66&amp;Forecasts!$B$56, Inputs!$A$4:$A$328&amp;Inputs!$B$4:$B$328, 0), MATCH(Forecasts!T$57, Inputs!$A$4:$X$4, 0))</f>
        <v>253588</v>
      </c>
      <c r="U66" s="83" cm="1">
        <f t="array" ref="U66">INDEX(Inputs!$A$4:$X$328, MATCH(Forecasts!$B66&amp;Forecasts!$B$56, Inputs!$A$4:$A$328&amp;Inputs!$B$4:$B$328, 0), MATCH(Forecasts!U$57, Inputs!$A$4:$X$4, 0))</f>
        <v>255030.0115063354</v>
      </c>
      <c r="V66" s="84">
        <f t="shared" si="40"/>
        <v>247451.21713244799</v>
      </c>
      <c r="W66" s="84">
        <f t="shared" si="40"/>
        <v>248961.75319952588</v>
      </c>
      <c r="X66" s="84">
        <f t="shared" si="40"/>
        <v>250448.36488323656</v>
      </c>
      <c r="Y66" s="84">
        <f t="shared" si="40"/>
        <v>251911.87716231696</v>
      </c>
      <c r="Z66" s="84">
        <f t="shared" si="40"/>
        <v>253357.89989217714</v>
      </c>
      <c r="AA66" s="84">
        <f t="shared" si="40"/>
        <v>254778.18328544925</v>
      </c>
      <c r="AB66" s="85">
        <f t="shared" si="32"/>
        <v>247451.21713244799</v>
      </c>
      <c r="AC66" s="85">
        <f t="shared" si="33"/>
        <v>248961.75319952588</v>
      </c>
      <c r="AD66" s="85">
        <f t="shared" si="34"/>
        <v>250448.36488323656</v>
      </c>
      <c r="AE66" s="85">
        <f t="shared" si="35"/>
        <v>251911.87716231696</v>
      </c>
      <c r="AF66" s="85">
        <f t="shared" si="36"/>
        <v>253357.89989217714</v>
      </c>
      <c r="AG66" s="85">
        <f t="shared" si="37"/>
        <v>254778.18328544925</v>
      </c>
      <c r="AI66" s="86" t="s">
        <v>120</v>
      </c>
      <c r="AJ66" s="86" t="s">
        <v>120</v>
      </c>
      <c r="AK66" s="87" t="str">
        <f t="shared" si="38"/>
        <v>OK</v>
      </c>
    </row>
    <row r="67" spans="1:38" s="39" customFormat="1" ht="13.15">
      <c r="B67" s="72" t="s">
        <v>105</v>
      </c>
      <c r="C67" s="63" cm="1">
        <f t="array" ref="C67">INDEX(Inputs!$A$4:$X$328, MATCH(Forecasts!$B67&amp;Forecasts!$B$56, Inputs!$A$4:$A$328&amp;Inputs!$B$4:$B$328, 0), MATCH(Forecasts!C$57, Inputs!$A$4:$X$4, 0))</f>
        <v>177644.36255654099</v>
      </c>
      <c r="D67" s="63" cm="1">
        <f t="array" ref="D67">INDEX(Inputs!$A$4:$X$328, MATCH(Forecasts!$B67&amp;Forecasts!$B$56, Inputs!$A$4:$A$328&amp;Inputs!$B$4:$B$328, 0), MATCH(Forecasts!D$57, Inputs!$A$4:$X$4, 0))</f>
        <v>178550.089079167</v>
      </c>
      <c r="E67" s="63" cm="1">
        <f t="array" ref="E67">INDEX(Inputs!$A$4:$X$328, MATCH(Forecasts!$B67&amp;Forecasts!$B$56, Inputs!$A$4:$A$328&amp;Inputs!$B$4:$B$328, 0), MATCH(Forecasts!E$57, Inputs!$A$4:$X$4, 0))</f>
        <v>173656.0673125</v>
      </c>
      <c r="F67" s="63" cm="1">
        <f t="array" ref="F67">INDEX(Inputs!$A$4:$X$328, MATCH(Forecasts!$B67&amp;Forecasts!$B$56, Inputs!$A$4:$A$328&amp;Inputs!$B$4:$B$328, 0), MATCH(Forecasts!F$57, Inputs!$A$4:$X$4, 0))</f>
        <v>178049.20592916699</v>
      </c>
      <c r="G67" s="63" cm="1">
        <f t="array" ref="G67">INDEX(Inputs!$A$4:$X$328, MATCH(Forecasts!$B67&amp;Forecasts!$B$56, Inputs!$A$4:$A$328&amp;Inputs!$B$4:$B$328, 0), MATCH(Forecasts!G$57, Inputs!$A$4:$X$4, 0))</f>
        <v>182141.48159166699</v>
      </c>
      <c r="H67" s="63" cm="1">
        <f t="array" ref="H67">INDEX(Inputs!$A$4:$X$328, MATCH(Forecasts!$B67&amp;Forecasts!$B$56, Inputs!$A$4:$A$328&amp;Inputs!$B$4:$B$328, 0), MATCH(Forecasts!H$57, Inputs!$A$4:$X$4, 0))</f>
        <v>185627.53273750001</v>
      </c>
      <c r="I67" s="63" cm="1">
        <f t="array" ref="I67">INDEX(Inputs!$A$4:$X$328, MATCH(Forecasts!$B67&amp;Forecasts!$B$56, Inputs!$A$4:$A$328&amp;Inputs!$B$4:$B$328, 0), MATCH(Forecasts!I$57, Inputs!$A$4:$X$4, 0))</f>
        <v>182334.07745000001</v>
      </c>
      <c r="J67" s="63" cm="1">
        <f t="array" ref="J67">INDEX(Inputs!$A$4:$X$328, MATCH(Forecasts!$B67&amp;Forecasts!$B$56, Inputs!$A$4:$A$328&amp;Inputs!$B$4:$B$328, 0), MATCH(Forecasts!J$57, Inputs!$A$4:$X$4, 0))</f>
        <v>190107.85829583299</v>
      </c>
      <c r="K67" s="63" cm="1">
        <f t="array" ref="K67">INDEX(Inputs!$A$4:$X$328, MATCH(Forecasts!$B67&amp;Forecasts!$B$56, Inputs!$A$4:$A$328&amp;Inputs!$B$4:$B$328, 0), MATCH(Forecasts!K$57, Inputs!$A$4:$X$4, 0))</f>
        <v>197210.27732917399</v>
      </c>
      <c r="L67" s="63" cm="1">
        <f t="array" ref="L67">INDEX(Inputs!$A$4:$X$328, MATCH(Forecasts!$B67&amp;Forecasts!$B$56, Inputs!$A$4:$A$328&amp;Inputs!$B$4:$B$328, 0), MATCH(Forecasts!L$57, Inputs!$A$4:$X$4, 0))</f>
        <v>204338</v>
      </c>
      <c r="M67" s="63" cm="1">
        <f t="array" ref="M67">INDEX(Inputs!$A$4:$X$328, MATCH(Forecasts!$B67&amp;Forecasts!$B$56, Inputs!$A$4:$A$328&amp;Inputs!$B$4:$B$328, 0), MATCH(Forecasts!M$57, Inputs!$A$4:$X$4, 0))</f>
        <v>204351</v>
      </c>
      <c r="N67" s="63" cm="1">
        <f t="array" ref="N67">INDEX(Inputs!$A$4:$X$328, MATCH(Forecasts!$B67&amp;Forecasts!$B$56, Inputs!$A$4:$A$328&amp;Inputs!$B$4:$B$328, 0), MATCH(Forecasts!N$57, Inputs!$A$4:$X$4, 0))</f>
        <v>204890</v>
      </c>
      <c r="O67" s="166" cm="1">
        <f t="array" ref="O67">INDEX(Inputs!$A$4:$X$328, MATCH(Forecasts!$B67&amp;Forecasts!$B$56, Inputs!$A$4:$A$328&amp;Inputs!$B$4:$B$328, 0), MATCH(Forecasts!O$57, Inputs!$A$4:$X$4, 0))</f>
        <v>205943</v>
      </c>
      <c r="P67" s="83" cm="1">
        <f t="array" ref="P67">INDEX(Inputs!$A$4:$X$328, MATCH(Forecasts!$B67&amp;Forecasts!$B$56, Inputs!$A$4:$A$328&amp;Inputs!$B$4:$B$328, 0), MATCH(Forecasts!P$57, Inputs!$A$4:$X$4, 0))</f>
        <v>209387</v>
      </c>
      <c r="Q67" s="83" cm="1">
        <f t="array" ref="Q67">INDEX(Inputs!$A$4:$X$328, MATCH(Forecasts!$B67&amp;Forecasts!$B$56, Inputs!$A$4:$A$328&amp;Inputs!$B$4:$B$328, 0), MATCH(Forecasts!Q$57, Inputs!$A$4:$X$4, 0))</f>
        <v>210770</v>
      </c>
      <c r="R67" s="83" cm="1">
        <f t="array" ref="R67">INDEX(Inputs!$A$4:$X$328, MATCH(Forecasts!$B67&amp;Forecasts!$B$56, Inputs!$A$4:$A$328&amp;Inputs!$B$4:$B$328, 0), MATCH(Forecasts!R$57, Inputs!$A$4:$X$4, 0))</f>
        <v>212033</v>
      </c>
      <c r="S67" s="83" cm="1">
        <f t="array" ref="S67">INDEX(Inputs!$A$4:$X$328, MATCH(Forecasts!$B67&amp;Forecasts!$B$56, Inputs!$A$4:$A$328&amp;Inputs!$B$4:$B$328, 0), MATCH(Forecasts!S$57, Inputs!$A$4:$X$4, 0))</f>
        <v>213309</v>
      </c>
      <c r="T67" s="83" cm="1">
        <f t="array" ref="T67">INDEX(Inputs!$A$4:$X$328, MATCH(Forecasts!$B67&amp;Forecasts!$B$56, Inputs!$A$4:$A$328&amp;Inputs!$B$4:$B$328, 0), MATCH(Forecasts!T$57, Inputs!$A$4:$X$4, 0))</f>
        <v>214594</v>
      </c>
      <c r="U67" s="83" cm="1">
        <f t="array" ref="U67">INDEX(Inputs!$A$4:$X$328, MATCH(Forecasts!$B67&amp;Forecasts!$B$56, Inputs!$A$4:$A$328&amp;Inputs!$B$4:$B$328, 0), MATCH(Forecasts!U$57, Inputs!$A$4:$X$4, 0))</f>
        <v>215884</v>
      </c>
      <c r="V67" s="84">
        <f t="shared" si="40"/>
        <v>206621.56489163527</v>
      </c>
      <c r="W67" s="84">
        <f t="shared" si="40"/>
        <v>207555.93666884239</v>
      </c>
      <c r="X67" s="84">
        <f t="shared" si="40"/>
        <v>208533.79696250788</v>
      </c>
      <c r="Y67" s="84">
        <f t="shared" si="40"/>
        <v>209512.20983835825</v>
      </c>
      <c r="Z67" s="84">
        <f t="shared" si="40"/>
        <v>210438.45161787048</v>
      </c>
      <c r="AA67" s="84">
        <f t="shared" si="40"/>
        <v>211277.70363809913</v>
      </c>
      <c r="AB67" s="85">
        <f t="shared" si="32"/>
        <v>206621.56489163527</v>
      </c>
      <c r="AC67" s="85">
        <f t="shared" si="33"/>
        <v>207555.93666884239</v>
      </c>
      <c r="AD67" s="85">
        <f t="shared" si="34"/>
        <v>208533.79696250788</v>
      </c>
      <c r="AE67" s="85">
        <f t="shared" si="35"/>
        <v>209512.20983835825</v>
      </c>
      <c r="AF67" s="85">
        <f t="shared" si="36"/>
        <v>210438.45161787048</v>
      </c>
      <c r="AG67" s="85">
        <f t="shared" si="37"/>
        <v>211277.70363809913</v>
      </c>
      <c r="AI67" s="86" t="s">
        <v>120</v>
      </c>
      <c r="AJ67" s="86" t="s">
        <v>120</v>
      </c>
      <c r="AK67" s="87" t="str">
        <f t="shared" si="38"/>
        <v>OK</v>
      </c>
    </row>
    <row r="68" spans="1:38" s="39" customFormat="1" ht="13.15">
      <c r="B68" s="72" t="s">
        <v>106</v>
      </c>
      <c r="C68" s="63" cm="1">
        <f t="array" ref="C68">INDEX(Inputs!$A$4:$X$328, MATCH(Forecasts!$B68&amp;Forecasts!$B$56, Inputs!$A$4:$A$328&amp;Inputs!$B$4:$B$328, 0), MATCH(Forecasts!C$57, Inputs!$A$4:$X$4, 0))</f>
        <v>368209</v>
      </c>
      <c r="D68" s="63" cm="1">
        <f t="array" ref="D68">INDEX(Inputs!$A$4:$X$328, MATCH(Forecasts!$B68&amp;Forecasts!$B$56, Inputs!$A$4:$A$328&amp;Inputs!$B$4:$B$328, 0), MATCH(Forecasts!D$57, Inputs!$A$4:$X$4, 0))</f>
        <v>361870</v>
      </c>
      <c r="E68" s="63" cm="1">
        <f t="array" ref="E68">INDEX(Inputs!$A$4:$X$328, MATCH(Forecasts!$B68&amp;Forecasts!$B$56, Inputs!$A$4:$A$328&amp;Inputs!$B$4:$B$328, 0), MATCH(Forecasts!E$57, Inputs!$A$4:$X$4, 0))</f>
        <v>360188</v>
      </c>
      <c r="F68" s="63" cm="1">
        <f t="array" ref="F68">INDEX(Inputs!$A$4:$X$328, MATCH(Forecasts!$B68&amp;Forecasts!$B$56, Inputs!$A$4:$A$328&amp;Inputs!$B$4:$B$328, 0), MATCH(Forecasts!F$57, Inputs!$A$4:$X$4, 0))</f>
        <v>363398</v>
      </c>
      <c r="G68" s="63" cm="1">
        <f t="array" ref="G68">INDEX(Inputs!$A$4:$X$328, MATCH(Forecasts!$B68&amp;Forecasts!$B$56, Inputs!$A$4:$A$328&amp;Inputs!$B$4:$B$328, 0), MATCH(Forecasts!G$57, Inputs!$A$4:$X$4, 0))</f>
        <v>362695</v>
      </c>
      <c r="H68" s="63" cm="1">
        <f t="array" ref="H68">INDEX(Inputs!$A$4:$X$328, MATCH(Forecasts!$B68&amp;Forecasts!$B$56, Inputs!$A$4:$A$328&amp;Inputs!$B$4:$B$328, 0), MATCH(Forecasts!H$57, Inputs!$A$4:$X$4, 0))</f>
        <v>366339</v>
      </c>
      <c r="I68" s="63" cm="1">
        <f t="array" ref="I68">INDEX(Inputs!$A$4:$X$328, MATCH(Forecasts!$B68&amp;Forecasts!$B$56, Inputs!$A$4:$A$328&amp;Inputs!$B$4:$B$328, 0), MATCH(Forecasts!I$57, Inputs!$A$4:$X$4, 0))</f>
        <v>356577</v>
      </c>
      <c r="J68" s="63" cm="1">
        <f t="array" ref="J68">INDEX(Inputs!$A$4:$X$328, MATCH(Forecasts!$B68&amp;Forecasts!$B$56, Inputs!$A$4:$A$328&amp;Inputs!$B$4:$B$328, 0), MATCH(Forecasts!J$57, Inputs!$A$4:$X$4, 0))</f>
        <v>358599</v>
      </c>
      <c r="K68" s="63" cm="1">
        <f t="array" ref="K68">INDEX(Inputs!$A$4:$X$328, MATCH(Forecasts!$B68&amp;Forecasts!$B$56, Inputs!$A$4:$A$328&amp;Inputs!$B$4:$B$328, 0), MATCH(Forecasts!K$57, Inputs!$A$4:$X$4, 0))</f>
        <v>361199</v>
      </c>
      <c r="L68" s="63" cm="1">
        <f t="array" ref="L68">INDEX(Inputs!$A$4:$X$328, MATCH(Forecasts!$B68&amp;Forecasts!$B$56, Inputs!$A$4:$A$328&amp;Inputs!$B$4:$B$328, 0), MATCH(Forecasts!L$57, Inputs!$A$4:$X$4, 0))</f>
        <v>349010</v>
      </c>
      <c r="M68" s="63" cm="1">
        <f t="array" ref="M68">INDEX(Inputs!$A$4:$X$328, MATCH(Forecasts!$B68&amp;Forecasts!$B$56, Inputs!$A$4:$A$328&amp;Inputs!$B$4:$B$328, 0), MATCH(Forecasts!M$57, Inputs!$A$4:$X$4, 0))</f>
        <v>360964</v>
      </c>
      <c r="N68" s="63" cm="1">
        <f t="array" ref="N68">INDEX(Inputs!$A$4:$X$328, MATCH(Forecasts!$B68&amp;Forecasts!$B$56, Inputs!$A$4:$A$328&amp;Inputs!$B$4:$B$328, 0), MATCH(Forecasts!N$57, Inputs!$A$4:$X$4, 0))</f>
        <v>361870</v>
      </c>
      <c r="O68" s="166" cm="1">
        <f t="array" ref="O68">INDEX(Inputs!$A$4:$X$328, MATCH(Forecasts!$B68&amp;Forecasts!$B$56, Inputs!$A$4:$A$328&amp;Inputs!$B$4:$B$328, 0), MATCH(Forecasts!O$57, Inputs!$A$4:$X$4, 0))</f>
        <v>363211</v>
      </c>
      <c r="P68" s="83" cm="1">
        <f t="array" ref="P68">INDEX(Inputs!$A$4:$X$328, MATCH(Forecasts!$B68&amp;Forecasts!$B$56, Inputs!$A$4:$A$328&amp;Inputs!$B$4:$B$328, 0), MATCH(Forecasts!P$57, Inputs!$A$4:$X$4, 0))</f>
        <v>364982.57228833082</v>
      </c>
      <c r="Q68" s="83" cm="1">
        <f t="array" ref="Q68">INDEX(Inputs!$A$4:$X$328, MATCH(Forecasts!$B68&amp;Forecasts!$B$56, Inputs!$A$4:$A$328&amp;Inputs!$B$4:$B$328, 0), MATCH(Forecasts!Q$57, Inputs!$A$4:$X$4, 0))</f>
        <v>366368.0546922973</v>
      </c>
      <c r="R68" s="83" cm="1">
        <f t="array" ref="R68">INDEX(Inputs!$A$4:$X$328, MATCH(Forecasts!$B68&amp;Forecasts!$B$56, Inputs!$A$4:$A$328&amp;Inputs!$B$4:$B$328, 0), MATCH(Forecasts!R$57, Inputs!$A$4:$X$4, 0))</f>
        <v>367792.49555476662</v>
      </c>
      <c r="S68" s="83" cm="1">
        <f t="array" ref="S68">INDEX(Inputs!$A$4:$X$328, MATCH(Forecasts!$B68&amp;Forecasts!$B$56, Inputs!$A$4:$A$328&amp;Inputs!$B$4:$B$328, 0), MATCH(Forecasts!S$57, Inputs!$A$4:$X$4, 0))</f>
        <v>369435.26189990802</v>
      </c>
      <c r="T68" s="83" cm="1">
        <f t="array" ref="T68">INDEX(Inputs!$A$4:$X$328, MATCH(Forecasts!$B68&amp;Forecasts!$B$56, Inputs!$A$4:$A$328&amp;Inputs!$B$4:$B$328, 0), MATCH(Forecasts!T$57, Inputs!$A$4:$X$4, 0))</f>
        <v>370209.90480116068</v>
      </c>
      <c r="U68" s="83" cm="1">
        <f t="array" ref="U68">INDEX(Inputs!$A$4:$X$328, MATCH(Forecasts!$B68&amp;Forecasts!$B$56, Inputs!$A$4:$A$328&amp;Inputs!$B$4:$B$328, 0), MATCH(Forecasts!U$57, Inputs!$A$4:$X$4, 0))</f>
        <v>370959.66738922062</v>
      </c>
      <c r="V68" s="84">
        <f t="shared" si="40"/>
        <v>364497.40433065424</v>
      </c>
      <c r="W68" s="84">
        <f t="shared" si="40"/>
        <v>366116.40372078901</v>
      </c>
      <c r="X68" s="84">
        <f t="shared" si="40"/>
        <v>367918.5030361684</v>
      </c>
      <c r="Y68" s="84">
        <f t="shared" si="40"/>
        <v>369673.71519930445</v>
      </c>
      <c r="Z68" s="84">
        <f t="shared" si="40"/>
        <v>371384.03297647124</v>
      </c>
      <c r="AA68" s="84">
        <f t="shared" si="40"/>
        <v>373061.05398260511</v>
      </c>
      <c r="AB68" s="85">
        <f t="shared" si="32"/>
        <v>364497.40433065424</v>
      </c>
      <c r="AC68" s="85">
        <f t="shared" si="33"/>
        <v>366116.40372078901</v>
      </c>
      <c r="AD68" s="85">
        <f t="shared" si="34"/>
        <v>367918.5030361684</v>
      </c>
      <c r="AE68" s="85">
        <f t="shared" si="35"/>
        <v>369673.71519930445</v>
      </c>
      <c r="AF68" s="85">
        <f t="shared" si="36"/>
        <v>371384.03297647124</v>
      </c>
      <c r="AG68" s="85">
        <f t="shared" si="37"/>
        <v>373061.05398260511</v>
      </c>
      <c r="AI68" s="86" t="s">
        <v>120</v>
      </c>
      <c r="AJ68" s="86" t="s">
        <v>120</v>
      </c>
      <c r="AK68" s="87" t="str">
        <f t="shared" si="38"/>
        <v>OK</v>
      </c>
    </row>
    <row r="69" spans="1:38" s="39" customFormat="1" ht="13.15">
      <c r="B69" s="74" t="s">
        <v>114</v>
      </c>
      <c r="C69" s="75">
        <f t="shared" ref="C69:AG69" si="41">SUM(C59:C68)</f>
        <v>3777292.1500549973</v>
      </c>
      <c r="D69" s="75">
        <f t="shared" si="41"/>
        <v>3817012.0131154945</v>
      </c>
      <c r="E69" s="75">
        <f t="shared" si="41"/>
        <v>3818133.4746340928</v>
      </c>
      <c r="F69" s="75">
        <f t="shared" si="41"/>
        <v>3859249.7317653168</v>
      </c>
      <c r="G69" s="75">
        <f t="shared" si="41"/>
        <v>3867971.9788269596</v>
      </c>
      <c r="H69" s="75">
        <f t="shared" si="41"/>
        <v>3906487.3547547618</v>
      </c>
      <c r="I69" s="75">
        <f t="shared" si="41"/>
        <v>3916639.7819788074</v>
      </c>
      <c r="J69" s="75">
        <f t="shared" si="41"/>
        <v>3942102.5365481032</v>
      </c>
      <c r="K69" s="75">
        <f t="shared" si="41"/>
        <v>3989672.0460235393</v>
      </c>
      <c r="L69" s="75">
        <f t="shared" si="41"/>
        <v>3919186.4758304772</v>
      </c>
      <c r="M69" s="75">
        <f t="shared" si="41"/>
        <v>3984235.1754277088</v>
      </c>
      <c r="N69" s="75">
        <f t="shared" ref="N69" si="42">SUM(N59:N68)</f>
        <v>4037871.5993339443</v>
      </c>
      <c r="O69" s="75">
        <f>SUM( O59:O68)</f>
        <v>4039854.8428982594</v>
      </c>
      <c r="P69" s="76">
        <f t="shared" ref="P69" si="43">SUM( P59:P68)</f>
        <v>4107434.3729244256</v>
      </c>
      <c r="Q69" s="76">
        <f t="shared" ref="Q69" si="44">SUM( Q59:Q68)</f>
        <v>4136395.2818580358</v>
      </c>
      <c r="R69" s="76">
        <f t="shared" ref="R69" si="45">SUM( R59:R68)</f>
        <v>4162809.3320585079</v>
      </c>
      <c r="S69" s="76">
        <f t="shared" ref="S69" si="46">SUM( S59:S68)</f>
        <v>4188263.4334803028</v>
      </c>
      <c r="T69" s="76">
        <f t="shared" ref="T69" si="47">SUM( T59:T68)</f>
        <v>4217911.3137559984</v>
      </c>
      <c r="U69" s="76">
        <f t="shared" ref="U69" si="48">SUM( U59:U68)</f>
        <v>4239080.2503833864</v>
      </c>
      <c r="V69" s="88">
        <f t="shared" si="41"/>
        <v>4075552.8181636157</v>
      </c>
      <c r="W69" s="88">
        <f t="shared" si="41"/>
        <v>4104537.7683239877</v>
      </c>
      <c r="X69" s="88">
        <f t="shared" si="41"/>
        <v>4132143.928939194</v>
      </c>
      <c r="Y69" s="88">
        <f>SUM(Y59:Y68)</f>
        <v>4160397.2864069669</v>
      </c>
      <c r="Z69" s="88">
        <f>SUM(Z59:Z68)</f>
        <v>4188504.862645112</v>
      </c>
      <c r="AA69" s="88">
        <f t="shared" si="41"/>
        <v>4216254.631999772</v>
      </c>
      <c r="AB69" s="89">
        <f t="shared" si="41"/>
        <v>4075552.8181636157</v>
      </c>
      <c r="AC69" s="89">
        <f t="shared" si="41"/>
        <v>4104537.7683239877</v>
      </c>
      <c r="AD69" s="89">
        <f t="shared" si="41"/>
        <v>4132143.928939194</v>
      </c>
      <c r="AE69" s="89">
        <f t="shared" si="41"/>
        <v>4160397.2864069669</v>
      </c>
      <c r="AF69" s="89">
        <f t="shared" si="41"/>
        <v>4188504.862645112</v>
      </c>
      <c r="AG69" s="89">
        <f t="shared" si="41"/>
        <v>4216254.631999772</v>
      </c>
      <c r="AI69" s="86" t="s">
        <v>120</v>
      </c>
      <c r="AJ69" s="86" t="s">
        <v>120</v>
      </c>
      <c r="AK69" s="87" t="str">
        <f t="shared" si="38"/>
        <v>OK</v>
      </c>
    </row>
    <row r="70" spans="1:38" s="39" customFormat="1" ht="13.15">
      <c r="B70" s="93"/>
      <c r="V70" s="95"/>
      <c r="W70" s="95"/>
      <c r="X70" s="95"/>
      <c r="Y70" s="95"/>
      <c r="Z70" s="95"/>
      <c r="AA70" s="95"/>
    </row>
    <row r="71" spans="1:38" s="41" customFormat="1" ht="13.15">
      <c r="A71" s="40" t="s">
        <v>123</v>
      </c>
      <c r="D71" s="42"/>
      <c r="E71" s="42"/>
      <c r="F71" s="42"/>
      <c r="G71" s="42"/>
      <c r="H71" s="42"/>
      <c r="I71" s="42"/>
      <c r="J71" s="42"/>
      <c r="K71" s="42"/>
      <c r="L71" s="42"/>
      <c r="M71" s="42"/>
      <c r="N71" s="42"/>
      <c r="O71" s="42"/>
      <c r="P71" s="42"/>
      <c r="Q71" s="42"/>
      <c r="R71" s="42"/>
      <c r="S71" s="42"/>
      <c r="T71" s="42"/>
      <c r="U71" s="42"/>
      <c r="V71" s="42"/>
      <c r="W71" s="42"/>
      <c r="X71" s="42"/>
      <c r="Y71" s="42"/>
      <c r="Z71" s="42"/>
      <c r="AA71" s="42"/>
      <c r="AB71" s="42"/>
      <c r="AC71" s="42"/>
      <c r="AD71" s="42"/>
      <c r="AE71" s="42"/>
      <c r="AF71" s="42"/>
      <c r="AG71" s="42"/>
      <c r="AH71" s="42"/>
      <c r="AI71" s="42"/>
      <c r="AJ71" s="42"/>
      <c r="AK71" s="42"/>
      <c r="AL71" s="42"/>
    </row>
    <row r="72" spans="1:38" s="39" customFormat="1" ht="13.15">
      <c r="A72" s="90"/>
    </row>
    <row r="73" spans="1:38" s="39" customFormat="1" ht="13.15" customHeight="1">
      <c r="A73" s="90"/>
      <c r="B73" s="43" t="s">
        <v>75</v>
      </c>
      <c r="C73" s="183" t="s">
        <v>112</v>
      </c>
      <c r="D73" s="183"/>
      <c r="E73" s="183"/>
      <c r="F73" s="183"/>
      <c r="G73" s="183"/>
      <c r="H73" s="183"/>
      <c r="I73" s="183"/>
      <c r="J73" s="183"/>
      <c r="K73" s="183"/>
      <c r="L73" s="183"/>
      <c r="M73" s="183"/>
      <c r="N73" s="183"/>
      <c r="O73" s="183"/>
      <c r="P73" s="186" t="s">
        <v>113</v>
      </c>
      <c r="Q73" s="186"/>
      <c r="R73" s="186"/>
      <c r="S73" s="186"/>
      <c r="T73" s="186"/>
      <c r="U73" s="187"/>
      <c r="V73" s="190"/>
      <c r="W73" s="190"/>
      <c r="X73" s="190"/>
      <c r="Y73" s="190"/>
      <c r="Z73" s="190"/>
      <c r="AA73" s="191"/>
      <c r="AB73" s="188"/>
      <c r="AC73" s="188"/>
      <c r="AD73" s="188"/>
      <c r="AE73" s="188"/>
      <c r="AF73" s="188"/>
      <c r="AG73" s="189"/>
      <c r="AI73" s="194" t="s">
        <v>116</v>
      </c>
      <c r="AJ73" s="192" t="s">
        <v>117</v>
      </c>
      <c r="AK73" s="194" t="s">
        <v>118</v>
      </c>
    </row>
    <row r="74" spans="1:38" s="39" customFormat="1" ht="13.15">
      <c r="A74" s="96"/>
      <c r="C74" s="45" t="s">
        <v>14</v>
      </c>
      <c r="D74" s="45" t="s">
        <v>15</v>
      </c>
      <c r="E74" s="45" t="s">
        <v>16</v>
      </c>
      <c r="F74" s="45" t="s">
        <v>17</v>
      </c>
      <c r="G74" s="45" t="s">
        <v>18</v>
      </c>
      <c r="H74" s="45" t="s">
        <v>19</v>
      </c>
      <c r="I74" s="45" t="s">
        <v>20</v>
      </c>
      <c r="J74" s="45" t="s">
        <v>21</v>
      </c>
      <c r="K74" s="47" t="s">
        <v>22</v>
      </c>
      <c r="L74" s="47" t="s">
        <v>23</v>
      </c>
      <c r="M74" s="46" t="s">
        <v>24</v>
      </c>
      <c r="N74" s="46" t="s">
        <v>25</v>
      </c>
      <c r="O74" s="47" t="s">
        <v>26</v>
      </c>
      <c r="P74" s="48" t="s">
        <v>27</v>
      </c>
      <c r="Q74" s="48" t="s">
        <v>28</v>
      </c>
      <c r="R74" s="48" t="s">
        <v>29</v>
      </c>
      <c r="S74" s="48" t="s">
        <v>30</v>
      </c>
      <c r="T74" s="48" t="s">
        <v>31</v>
      </c>
      <c r="U74" s="49" t="s">
        <v>32</v>
      </c>
      <c r="V74" s="50" t="s">
        <v>27</v>
      </c>
      <c r="W74" s="50" t="s">
        <v>28</v>
      </c>
      <c r="X74" s="50" t="s">
        <v>29</v>
      </c>
      <c r="Y74" s="50" t="s">
        <v>30</v>
      </c>
      <c r="Z74" s="50" t="s">
        <v>31</v>
      </c>
      <c r="AA74" s="50" t="s">
        <v>32</v>
      </c>
      <c r="AB74" s="44" t="s">
        <v>27</v>
      </c>
      <c r="AC74" s="44" t="s">
        <v>28</v>
      </c>
      <c r="AD74" s="44" t="s">
        <v>29</v>
      </c>
      <c r="AE74" s="44" t="s">
        <v>30</v>
      </c>
      <c r="AF74" s="44" t="s">
        <v>31</v>
      </c>
      <c r="AG74" s="51" t="s">
        <v>32</v>
      </c>
      <c r="AI74" s="194"/>
      <c r="AJ74" s="193"/>
      <c r="AK74" s="194"/>
    </row>
    <row r="75" spans="1:38" s="39" customFormat="1" ht="13.15">
      <c r="A75" s="97"/>
      <c r="B75" s="91"/>
      <c r="C75" s="55">
        <v>1</v>
      </c>
      <c r="D75" s="55">
        <v>2</v>
      </c>
      <c r="E75" s="55">
        <v>3</v>
      </c>
      <c r="F75" s="55">
        <v>4</v>
      </c>
      <c r="G75" s="55">
        <v>5</v>
      </c>
      <c r="H75" s="55">
        <v>6</v>
      </c>
      <c r="I75" s="55">
        <v>7</v>
      </c>
      <c r="J75" s="55">
        <v>8</v>
      </c>
      <c r="K75" s="56">
        <v>9</v>
      </c>
      <c r="L75" s="56">
        <v>10</v>
      </c>
      <c r="M75" s="56">
        <v>11</v>
      </c>
      <c r="N75" s="56">
        <v>12</v>
      </c>
      <c r="O75" s="56">
        <v>13</v>
      </c>
      <c r="P75" s="57">
        <v>14</v>
      </c>
      <c r="Q75" s="57">
        <v>15</v>
      </c>
      <c r="R75" s="57">
        <v>16</v>
      </c>
      <c r="S75" s="57">
        <v>17</v>
      </c>
      <c r="T75" s="57">
        <v>18</v>
      </c>
      <c r="U75" s="58">
        <v>19</v>
      </c>
      <c r="V75" s="59">
        <v>14</v>
      </c>
      <c r="W75" s="59">
        <v>15</v>
      </c>
      <c r="X75" s="59">
        <v>16</v>
      </c>
      <c r="Y75" s="59">
        <v>17</v>
      </c>
      <c r="Z75" s="59">
        <v>18</v>
      </c>
      <c r="AA75" s="59">
        <v>19</v>
      </c>
      <c r="AB75" s="44">
        <v>14</v>
      </c>
      <c r="AC75" s="44">
        <v>15</v>
      </c>
      <c r="AD75" s="44">
        <v>16</v>
      </c>
      <c r="AE75" s="44">
        <v>17</v>
      </c>
      <c r="AF75" s="44">
        <v>18</v>
      </c>
      <c r="AG75" s="60">
        <v>19</v>
      </c>
      <c r="AI75" s="53"/>
      <c r="AJ75" s="53"/>
      <c r="AK75" s="53"/>
    </row>
    <row r="76" spans="1:38" s="39" customFormat="1" ht="13.15">
      <c r="A76" s="97"/>
      <c r="B76" s="72" t="s">
        <v>33</v>
      </c>
      <c r="C76" s="63" cm="1">
        <f t="array" ref="C76">INDEX(Inputs!$A$4:$X$328, MATCH(Forecasts!$B76&amp;Forecasts!$B$73, Inputs!$A$4:$A$328&amp;Inputs!$B$4:$B$328, 0), MATCH(Forecasts!C$74, Inputs!$A$4:$X$4, 0))</f>
        <v>143.6</v>
      </c>
      <c r="D76" s="63" cm="1">
        <f t="array" ref="D76">INDEX(Inputs!$A$4:$X$328, MATCH(Forecasts!$B76&amp;Forecasts!$B$73, Inputs!$A$4:$A$328&amp;Inputs!$B$4:$B$328, 0), MATCH(Forecasts!D$74, Inputs!$A$4:$X$4, 0))</f>
        <v>141.1</v>
      </c>
      <c r="E76" s="63" cm="1">
        <f t="array" ref="E76">INDEX(Inputs!$A$4:$X$328, MATCH(Forecasts!$B76&amp;Forecasts!$B$73, Inputs!$A$4:$A$328&amp;Inputs!$B$4:$B$328, 0), MATCH(Forecasts!E$74, Inputs!$A$4:$X$4, 0))</f>
        <v>144.1</v>
      </c>
      <c r="F76" s="63" cm="1">
        <f t="array" ref="F76">INDEX(Inputs!$A$4:$X$328, MATCH(Forecasts!$B76&amp;Forecasts!$B$73, Inputs!$A$4:$A$328&amp;Inputs!$B$4:$B$328, 0), MATCH(Forecasts!F$74, Inputs!$A$4:$X$4, 0))</f>
        <v>147.69999999999999</v>
      </c>
      <c r="G76" s="63" cm="1">
        <f t="array" ref="G76">INDEX(Inputs!$A$4:$X$328, MATCH(Forecasts!$B76&amp;Forecasts!$B$73, Inputs!$A$4:$A$328&amp;Inputs!$B$4:$B$328, 0), MATCH(Forecasts!G$74, Inputs!$A$4:$X$4, 0))</f>
        <v>150.80000000000001</v>
      </c>
      <c r="H76" s="63" cm="1">
        <f t="array" ref="H76">INDEX(Inputs!$A$4:$X$328, MATCH(Forecasts!$B76&amp;Forecasts!$B$73, Inputs!$A$4:$A$328&amp;Inputs!$B$4:$B$328, 0), MATCH(Forecasts!H$74, Inputs!$A$4:$X$4, 0))</f>
        <v>147.19999999999999</v>
      </c>
      <c r="I76" s="63" cm="1">
        <f t="array" ref="I76">INDEX(Inputs!$A$4:$X$328, MATCH(Forecasts!$B76&amp;Forecasts!$B$73, Inputs!$A$4:$A$328&amp;Inputs!$B$4:$B$328, 0), MATCH(Forecasts!I$74, Inputs!$A$4:$X$4, 0))</f>
        <v>142.4</v>
      </c>
      <c r="J76" s="63" cm="1">
        <f t="array" ref="J76">INDEX(Inputs!$A$4:$X$328, MATCH(Forecasts!$B76&amp;Forecasts!$B$73, Inputs!$A$4:$A$328&amp;Inputs!$B$4:$B$328, 0), MATCH(Forecasts!J$74, Inputs!$A$4:$X$4, 0))</f>
        <v>151.0068</v>
      </c>
      <c r="K76" s="63" cm="1">
        <f t="array" ref="K76">INDEX(Inputs!$A$4:$X$328, MATCH(Forecasts!$B76&amp;Forecasts!$B$73, Inputs!$A$4:$A$328&amp;Inputs!$B$4:$B$328, 0), MATCH(Forecasts!K$74, Inputs!$A$4:$X$4, 0))</f>
        <v>149.108</v>
      </c>
      <c r="L76" s="63" cm="1">
        <f t="array" ref="L76">INDEX(Inputs!$A$4:$X$328, MATCH(Forecasts!$B76&amp;Forecasts!$B$73, Inputs!$A$4:$A$328&amp;Inputs!$B$4:$B$328, 0), MATCH(Forecasts!L$74, Inputs!$A$4:$X$4, 0))</f>
        <v>147</v>
      </c>
      <c r="M76" s="63" cm="1">
        <f t="array" ref="M76">INDEX(Inputs!$A$4:$X$328, MATCH(Forecasts!$B76&amp;Forecasts!$B$73, Inputs!$A$4:$A$328&amp;Inputs!$B$4:$B$328, 0), MATCH(Forecasts!M$74, Inputs!$A$4:$X$4, 0))</f>
        <v>151.4</v>
      </c>
      <c r="N76" s="63" cm="1">
        <f t="array" ref="N76">INDEX(Inputs!$A$4:$X$328, MATCH(Forecasts!$B76&amp;Forecasts!$B$73, Inputs!$A$4:$A$328&amp;Inputs!$B$4:$B$328, 0), MATCH(Forecasts!N$74, Inputs!$A$4:$X$4, 0))</f>
        <v>148.1</v>
      </c>
      <c r="O76" s="166" cm="1">
        <f t="array" ref="O76">INDEX(Inputs!$A$4:$X$328, MATCH(Forecasts!$B76&amp;Forecasts!$B$73, Inputs!$A$4:$A$328&amp;Inputs!$B$4:$B$328, 0), MATCH(Forecasts!O$74, Inputs!$A$4:$X$4, 0))</f>
        <v>150.68</v>
      </c>
      <c r="P76" s="83" cm="1">
        <f t="array" ref="P76">INDEX(Inputs!$A$4:$X$328, MATCH(Forecasts!$B76&amp;Forecasts!$B$73, Inputs!$A$4:$A$328&amp;Inputs!$B$4:$B$328, 0), MATCH(Forecasts!P$74, Inputs!$A$4:$X$4, 0))</f>
        <v>151.5</v>
      </c>
      <c r="Q76" s="83" cm="1">
        <f t="array" ref="Q76">INDEX(Inputs!$A$4:$X$328, MATCH(Forecasts!$B76&amp;Forecasts!$B$73, Inputs!$A$4:$A$328&amp;Inputs!$B$4:$B$328, 0), MATCH(Forecasts!Q$74, Inputs!$A$4:$X$4, 0))</f>
        <v>155.9309667747724</v>
      </c>
      <c r="R76" s="83" cm="1">
        <f t="array" ref="R76">INDEX(Inputs!$A$4:$X$328, MATCH(Forecasts!$B76&amp;Forecasts!$B$73, Inputs!$A$4:$A$328&amp;Inputs!$B$4:$B$328, 0), MATCH(Forecasts!R$74, Inputs!$A$4:$X$4, 0))</f>
        <v>157.4972675248238</v>
      </c>
      <c r="S76" s="83" cm="1">
        <f t="array" ref="S76">INDEX(Inputs!$A$4:$X$328, MATCH(Forecasts!$B76&amp;Forecasts!$B$73, Inputs!$A$4:$A$328&amp;Inputs!$B$4:$B$328, 0), MATCH(Forecasts!S$74, Inputs!$A$4:$X$4, 0))</f>
        <v>158.92392689634929</v>
      </c>
      <c r="T76" s="83" cm="1">
        <f t="array" ref="T76">INDEX(Inputs!$A$4:$X$328, MATCH(Forecasts!$B76&amp;Forecasts!$B$73, Inputs!$A$4:$A$328&amp;Inputs!$B$4:$B$328, 0), MATCH(Forecasts!T$74, Inputs!$A$4:$X$4, 0))</f>
        <v>162.4529694254405</v>
      </c>
      <c r="U76" s="83" cm="1">
        <f t="array" ref="U76">INDEX(Inputs!$A$4:$X$328, MATCH(Forecasts!$B76&amp;Forecasts!$B$73, Inputs!$A$4:$A$328&amp;Inputs!$B$4:$B$328, 0), MATCH(Forecasts!U$74, Inputs!$A$4:$X$4, 0))</f>
        <v>165.98201195453171</v>
      </c>
      <c r="V76" s="84">
        <f t="shared" ref="V76:V85" si="49">O76*(1+V8)</f>
        <v>151.91212896022986</v>
      </c>
      <c r="W76" s="84">
        <f>V76*(1+W8)</f>
        <v>153.06117958557402</v>
      </c>
      <c r="X76" s="84">
        <f t="shared" ref="X76:AA76" si="50">W76*(1+X8)</f>
        <v>154.19690810071134</v>
      </c>
      <c r="Y76" s="84">
        <f t="shared" si="50"/>
        <v>155.3763797344495</v>
      </c>
      <c r="Z76" s="84">
        <f t="shared" si="50"/>
        <v>156.52284604021048</v>
      </c>
      <c r="AA76" s="84">
        <f t="shared" si="50"/>
        <v>157.62760709404591</v>
      </c>
      <c r="AB76" s="85">
        <f t="shared" ref="AB76:AB85" si="51">IF($AI76="Company forecast",P76, IF($AI76="Ofwat forecast",V76))</f>
        <v>151.5</v>
      </c>
      <c r="AC76" s="85">
        <f t="shared" ref="AC76:AC85" si="52">IF($AI76="Company forecast",Q76, IF($AI76="Ofwat forecast",W76))</f>
        <v>155.9309667747724</v>
      </c>
      <c r="AD76" s="85">
        <f t="shared" ref="AD76:AD85" si="53">IF($AI76="Company forecast",R76, IF($AI76="Ofwat forecast",X76))</f>
        <v>157.4972675248238</v>
      </c>
      <c r="AE76" s="85">
        <f t="shared" ref="AE76:AE85" si="54">IF($AI76="Company forecast",S76, IF($AI76="Ofwat forecast",Y76))</f>
        <v>158.92392689634929</v>
      </c>
      <c r="AF76" s="85">
        <f t="shared" ref="AF76:AF85" si="55">IF($AI76="Company forecast",T76, IF($AI76="Ofwat forecast",Z76))</f>
        <v>162.4529694254405</v>
      </c>
      <c r="AG76" s="85">
        <f t="shared" ref="AG76:AG85" si="56">IF($AI76="Company forecast",U76, IF($AI76="Ofwat forecast",AA76))</f>
        <v>165.98201195453171</v>
      </c>
      <c r="AI76" s="86" t="s">
        <v>119</v>
      </c>
      <c r="AJ76" s="86" t="s">
        <v>119</v>
      </c>
      <c r="AK76" s="87" t="str">
        <f t="shared" ref="AK76:AK86" si="57" xml:space="preserve"> IF(AI76=AJ76, "OK", "error")</f>
        <v>OK</v>
      </c>
    </row>
    <row r="77" spans="1:38" s="39" customFormat="1" ht="13.15">
      <c r="A77" s="97"/>
      <c r="B77" s="72" t="s">
        <v>98</v>
      </c>
      <c r="C77" s="63" cm="1">
        <f t="array" ref="C77">INDEX(Inputs!$A$4:$X$328, MATCH(Forecasts!$B77&amp;Forecasts!$B$73, Inputs!$A$4:$A$328&amp;Inputs!$B$4:$B$328, 0), MATCH(Forecasts!C$74, Inputs!$A$4:$X$4, 0))</f>
        <v>76.5</v>
      </c>
      <c r="D77" s="63" cm="1">
        <f t="array" ref="D77">INDEX(Inputs!$A$4:$X$328, MATCH(Forecasts!$B77&amp;Forecasts!$B$73, Inputs!$A$4:$A$328&amp;Inputs!$B$4:$B$328, 0), MATCH(Forecasts!D$74, Inputs!$A$4:$X$4, 0))</f>
        <v>74.8</v>
      </c>
      <c r="E77" s="63" cm="1">
        <f t="array" ref="E77">INDEX(Inputs!$A$4:$X$328, MATCH(Forecasts!$B77&amp;Forecasts!$B$73, Inputs!$A$4:$A$328&amp;Inputs!$B$4:$B$328, 0), MATCH(Forecasts!E$74, Inputs!$A$4:$X$4, 0))</f>
        <v>75.5</v>
      </c>
      <c r="F77" s="63" cm="1">
        <f t="array" ref="F77">INDEX(Inputs!$A$4:$X$328, MATCH(Forecasts!$B77&amp;Forecasts!$B$73, Inputs!$A$4:$A$328&amp;Inputs!$B$4:$B$328, 0), MATCH(Forecasts!F$74, Inputs!$A$4:$X$4, 0))</f>
        <v>70</v>
      </c>
      <c r="G77" s="63" cm="1">
        <f t="array" ref="G77">INDEX(Inputs!$A$4:$X$328, MATCH(Forecasts!$B77&amp;Forecasts!$B$73, Inputs!$A$4:$A$328&amp;Inputs!$B$4:$B$328, 0), MATCH(Forecasts!G$74, Inputs!$A$4:$X$4, 0))</f>
        <v>68.2</v>
      </c>
      <c r="H77" s="63" cm="1">
        <f t="array" ref="H77">INDEX(Inputs!$A$4:$X$328, MATCH(Forecasts!$B77&amp;Forecasts!$B$73, Inputs!$A$4:$A$328&amp;Inputs!$B$4:$B$328, 0), MATCH(Forecasts!H$74, Inputs!$A$4:$X$4, 0))</f>
        <v>67.7</v>
      </c>
      <c r="I77" s="63" cm="1">
        <f t="array" ref="I77">INDEX(Inputs!$A$4:$X$328, MATCH(Forecasts!$B77&amp;Forecasts!$B$73, Inputs!$A$4:$A$328&amp;Inputs!$B$4:$B$328, 0), MATCH(Forecasts!I$74, Inputs!$A$4:$X$4, 0))</f>
        <v>70.3</v>
      </c>
      <c r="J77" s="63" cm="1">
        <f t="array" ref="J77">INDEX(Inputs!$A$4:$X$328, MATCH(Forecasts!$B77&amp;Forecasts!$B$73, Inputs!$A$4:$A$328&amp;Inputs!$B$4:$B$328, 0), MATCH(Forecasts!J$74, Inputs!$A$4:$X$4, 0))</f>
        <v>70.2</v>
      </c>
      <c r="K77" s="63" cm="1">
        <f t="array" ref="K77">INDEX(Inputs!$A$4:$X$328, MATCH(Forecasts!$B77&amp;Forecasts!$B$73, Inputs!$A$4:$A$328&amp;Inputs!$B$4:$B$328, 0), MATCH(Forecasts!K$74, Inputs!$A$4:$X$4, 0))</f>
        <v>68.400000000000006</v>
      </c>
      <c r="L77" s="63" cm="1">
        <f t="array" ref="L77">INDEX(Inputs!$A$4:$X$328, MATCH(Forecasts!$B77&amp;Forecasts!$B$73, Inputs!$A$4:$A$328&amp;Inputs!$B$4:$B$328, 0), MATCH(Forecasts!L$74, Inputs!$A$4:$X$4, 0))</f>
        <v>70</v>
      </c>
      <c r="M77" s="63" cm="1">
        <f t="array" ref="M77">INDEX(Inputs!$A$4:$X$328, MATCH(Forecasts!$B77&amp;Forecasts!$B$73, Inputs!$A$4:$A$328&amp;Inputs!$B$4:$B$328, 0), MATCH(Forecasts!M$74, Inputs!$A$4:$X$4, 0))</f>
        <v>73.5</v>
      </c>
      <c r="N77" s="63" cm="1">
        <f t="array" ref="N77">INDEX(Inputs!$A$4:$X$328, MATCH(Forecasts!$B77&amp;Forecasts!$B$73, Inputs!$A$4:$A$328&amp;Inputs!$B$4:$B$328, 0), MATCH(Forecasts!N$74, Inputs!$A$4:$X$4, 0))</f>
        <v>69.8</v>
      </c>
      <c r="O77" s="166" cm="1">
        <f t="array" ref="O77">INDEX(Inputs!$A$4:$X$328, MATCH(Forecasts!$B77&amp;Forecasts!$B$73, Inputs!$A$4:$A$328&amp;Inputs!$B$4:$B$328, 0), MATCH(Forecasts!O$74, Inputs!$A$4:$X$4, 0))</f>
        <v>71.099999999999994</v>
      </c>
      <c r="P77" s="83" cm="1">
        <f t="array" ref="P77">INDEX(Inputs!$A$4:$X$328, MATCH(Forecasts!$B77&amp;Forecasts!$B$73, Inputs!$A$4:$A$328&amp;Inputs!$B$4:$B$328, 0), MATCH(Forecasts!P$74, Inputs!$A$4:$X$4, 0))</f>
        <v>70.599999999999994</v>
      </c>
      <c r="Q77" s="83" cm="1">
        <f t="array" ref="Q77">INDEX(Inputs!$A$4:$X$328, MATCH(Forecasts!$B77&amp;Forecasts!$B$73, Inputs!$A$4:$A$328&amp;Inputs!$B$4:$B$328, 0), MATCH(Forecasts!Q$74, Inputs!$A$4:$X$4, 0))</f>
        <v>70.900000000000006</v>
      </c>
      <c r="R77" s="83" cm="1">
        <f t="array" ref="R77">INDEX(Inputs!$A$4:$X$328, MATCH(Forecasts!$B77&amp;Forecasts!$B$73, Inputs!$A$4:$A$328&amp;Inputs!$B$4:$B$328, 0), MATCH(Forecasts!R$74, Inputs!$A$4:$X$4, 0))</f>
        <v>71.3</v>
      </c>
      <c r="S77" s="83" cm="1">
        <f t="array" ref="S77">INDEX(Inputs!$A$4:$X$328, MATCH(Forecasts!$B77&amp;Forecasts!$B$73, Inputs!$A$4:$A$328&amp;Inputs!$B$4:$B$328, 0), MATCH(Forecasts!S$74, Inputs!$A$4:$X$4, 0))</f>
        <v>71.7</v>
      </c>
      <c r="T77" s="83" cm="1">
        <f t="array" ref="T77">INDEX(Inputs!$A$4:$X$328, MATCH(Forecasts!$B77&amp;Forecasts!$B$73, Inputs!$A$4:$A$328&amp;Inputs!$B$4:$B$328, 0), MATCH(Forecasts!T$74, Inputs!$A$4:$X$4, 0))</f>
        <v>72.3</v>
      </c>
      <c r="U77" s="83" cm="1">
        <f t="array" ref="U77">INDEX(Inputs!$A$4:$X$328, MATCH(Forecasts!$B77&amp;Forecasts!$B$73, Inputs!$A$4:$A$328&amp;Inputs!$B$4:$B$328, 0), MATCH(Forecasts!U$74, Inputs!$A$4:$X$4, 0))</f>
        <v>72.599999999999994</v>
      </c>
      <c r="V77" s="84">
        <f t="shared" si="49"/>
        <v>71.37884624901956</v>
      </c>
      <c r="W77" s="84">
        <f t="shared" ref="W77:AA77" si="58">V77*(1+W9)</f>
        <v>71.643759663706746</v>
      </c>
      <c r="X77" s="84">
        <f t="shared" si="58"/>
        <v>71.924856965892275</v>
      </c>
      <c r="Y77" s="84">
        <f t="shared" si="58"/>
        <v>72.212399388721352</v>
      </c>
      <c r="Z77" s="84">
        <f t="shared" si="58"/>
        <v>72.500344631590622</v>
      </c>
      <c r="AA77" s="84">
        <f t="shared" si="58"/>
        <v>72.771537299845974</v>
      </c>
      <c r="AB77" s="85">
        <f t="shared" si="51"/>
        <v>70.599999999999994</v>
      </c>
      <c r="AC77" s="85">
        <f t="shared" si="52"/>
        <v>70.900000000000006</v>
      </c>
      <c r="AD77" s="85">
        <f t="shared" si="53"/>
        <v>71.3</v>
      </c>
      <c r="AE77" s="85">
        <f t="shared" si="54"/>
        <v>71.7</v>
      </c>
      <c r="AF77" s="85">
        <f t="shared" si="55"/>
        <v>72.3</v>
      </c>
      <c r="AG77" s="85">
        <f t="shared" si="56"/>
        <v>72.599999999999994</v>
      </c>
      <c r="AI77" s="86" t="s">
        <v>119</v>
      </c>
      <c r="AJ77" s="86" t="s">
        <v>119</v>
      </c>
      <c r="AK77" s="87" t="str">
        <f t="shared" si="57"/>
        <v>OK</v>
      </c>
    </row>
    <row r="78" spans="1:38" s="39" customFormat="1" ht="13.15">
      <c r="A78" s="97"/>
      <c r="B78" s="72" t="s">
        <v>99</v>
      </c>
      <c r="C78" s="63" cm="1">
        <f t="array" ref="C78">INDEX(Inputs!$A$4:$X$328, MATCH(Forecasts!$B78&amp;Forecasts!$B$73, Inputs!$A$4:$A$328&amp;Inputs!$B$4:$B$328, 0), MATCH(Forecasts!C$74, Inputs!$A$4:$X$4, 0))</f>
        <v>187.339</v>
      </c>
      <c r="D78" s="63" cm="1">
        <f t="array" ref="D78">INDEX(Inputs!$A$4:$X$328, MATCH(Forecasts!$B78&amp;Forecasts!$B$73, Inputs!$A$4:$A$328&amp;Inputs!$B$4:$B$328, 0), MATCH(Forecasts!D$74, Inputs!$A$4:$X$4, 0))</f>
        <v>188.71299999999999</v>
      </c>
      <c r="E78" s="63" cm="1">
        <f t="array" ref="E78">INDEX(Inputs!$A$4:$X$328, MATCH(Forecasts!$B78&amp;Forecasts!$B$73, Inputs!$A$4:$A$328&amp;Inputs!$B$4:$B$328, 0), MATCH(Forecasts!E$74, Inputs!$A$4:$X$4, 0))</f>
        <v>189.91499999999999</v>
      </c>
      <c r="F78" s="63" cm="1">
        <f t="array" ref="F78">INDEX(Inputs!$A$4:$X$328, MATCH(Forecasts!$B78&amp;Forecasts!$B$73, Inputs!$A$4:$A$328&amp;Inputs!$B$4:$B$328, 0), MATCH(Forecasts!F$74, Inputs!$A$4:$X$4, 0))</f>
        <v>191.488</v>
      </c>
      <c r="G78" s="63" cm="1">
        <f t="array" ref="G78">INDEX(Inputs!$A$4:$X$328, MATCH(Forecasts!$B78&amp;Forecasts!$B$73, Inputs!$A$4:$A$328&amp;Inputs!$B$4:$B$328, 0), MATCH(Forecasts!G$74, Inputs!$A$4:$X$4, 0))</f>
        <v>192.86</v>
      </c>
      <c r="H78" s="63" cm="1">
        <f t="array" ref="H78">INDEX(Inputs!$A$4:$X$328, MATCH(Forecasts!$B78&amp;Forecasts!$B$73, Inputs!$A$4:$A$328&amp;Inputs!$B$4:$B$328, 0), MATCH(Forecasts!H$74, Inputs!$A$4:$X$4, 0))</f>
        <v>194.33600000000001</v>
      </c>
      <c r="I78" s="63" cm="1">
        <f t="array" ref="I78">INDEX(Inputs!$A$4:$X$328, MATCH(Forecasts!$B78&amp;Forecasts!$B$73, Inputs!$A$4:$A$328&amp;Inputs!$B$4:$B$328, 0), MATCH(Forecasts!I$74, Inputs!$A$4:$X$4, 0))</f>
        <v>195.66399999999999</v>
      </c>
      <c r="J78" s="63" cm="1">
        <f t="array" ref="J78">INDEX(Inputs!$A$4:$X$328, MATCH(Forecasts!$B78&amp;Forecasts!$B$73, Inputs!$A$4:$A$328&amp;Inputs!$B$4:$B$328, 0), MATCH(Forecasts!J$74, Inputs!$A$4:$X$4, 0))</f>
        <v>197.28700000000001</v>
      </c>
      <c r="K78" s="63" cm="1">
        <f t="array" ref="K78">INDEX(Inputs!$A$4:$X$328, MATCH(Forecasts!$B78&amp;Forecasts!$B$73, Inputs!$A$4:$A$328&amp;Inputs!$B$4:$B$328, 0), MATCH(Forecasts!K$74, Inputs!$A$4:$X$4, 0))</f>
        <v>198.77600000000001</v>
      </c>
      <c r="L78" s="63" cm="1">
        <f t="array" ref="L78">INDEX(Inputs!$A$4:$X$328, MATCH(Forecasts!$B78&amp;Forecasts!$B$73, Inputs!$A$4:$A$328&amp;Inputs!$B$4:$B$328, 0), MATCH(Forecasts!L$74, Inputs!$A$4:$X$4, 0))</f>
        <v>200.399</v>
      </c>
      <c r="M78" s="63" cm="1">
        <f t="array" ref="M78">INDEX(Inputs!$A$4:$X$328, MATCH(Forecasts!$B78&amp;Forecasts!$B$73, Inputs!$A$4:$A$328&amp;Inputs!$B$4:$B$328, 0), MATCH(Forecasts!M$74, Inputs!$A$4:$X$4, 0))</f>
        <v>201.40799999999999</v>
      </c>
      <c r="N78" s="63" cm="1">
        <f t="array" ref="N78">INDEX(Inputs!$A$4:$X$328, MATCH(Forecasts!$B78&amp;Forecasts!$B$73, Inputs!$A$4:$A$328&amp;Inputs!$B$4:$B$328, 0), MATCH(Forecasts!N$74, Inputs!$A$4:$X$4, 0))</f>
        <v>204.39912587852399</v>
      </c>
      <c r="O78" s="166" cm="1">
        <f t="array" ref="O78">INDEX(Inputs!$A$4:$X$328, MATCH(Forecasts!$B78&amp;Forecasts!$B$73, Inputs!$A$4:$A$328&amp;Inputs!$B$4:$B$328, 0), MATCH(Forecasts!O$74, Inputs!$A$4:$X$4, 0))</f>
        <v>203.36709090713424</v>
      </c>
      <c r="P78" s="83" cm="1">
        <f t="array" ref="P78">INDEX(Inputs!$A$4:$X$328, MATCH(Forecasts!$B78&amp;Forecasts!$B$73, Inputs!$A$4:$A$328&amp;Inputs!$B$4:$B$328, 0), MATCH(Forecasts!P$74, Inputs!$A$4:$X$4, 0))</f>
        <v>209.46929617971631</v>
      </c>
      <c r="Q78" s="83" cm="1">
        <f t="array" ref="Q78">INDEX(Inputs!$A$4:$X$328, MATCH(Forecasts!$B78&amp;Forecasts!$B$73, Inputs!$A$4:$A$328&amp;Inputs!$B$4:$B$328, 0), MATCH(Forecasts!Q$74, Inputs!$A$4:$X$4, 0))</f>
        <v>213.05474174406629</v>
      </c>
      <c r="R78" s="83" cm="1">
        <f t="array" ref="R78">INDEX(Inputs!$A$4:$X$328, MATCH(Forecasts!$B78&amp;Forecasts!$B$73, Inputs!$A$4:$A$328&amp;Inputs!$B$4:$B$328, 0), MATCH(Forecasts!R$74, Inputs!$A$4:$X$4, 0))</f>
        <v>214.50454622441529</v>
      </c>
      <c r="S78" s="83" cm="1">
        <f t="array" ref="S78">INDEX(Inputs!$A$4:$X$328, MATCH(Forecasts!$B78&amp;Forecasts!$B$73, Inputs!$A$4:$A$328&amp;Inputs!$B$4:$B$328, 0), MATCH(Forecasts!S$74, Inputs!$A$4:$X$4, 0))</f>
        <v>215.65922550579529</v>
      </c>
      <c r="T78" s="83" cm="1">
        <f t="array" ref="T78">INDEX(Inputs!$A$4:$X$328, MATCH(Forecasts!$B78&amp;Forecasts!$B$73, Inputs!$A$4:$A$328&amp;Inputs!$B$4:$B$328, 0), MATCH(Forecasts!T$74, Inputs!$A$4:$X$4, 0))</f>
        <v>216.63395758030029</v>
      </c>
      <c r="U78" s="83" cm="1">
        <f t="array" ref="U78">INDEX(Inputs!$A$4:$X$328, MATCH(Forecasts!$B78&amp;Forecasts!$B$73, Inputs!$A$4:$A$328&amp;Inputs!$B$4:$B$328, 0), MATCH(Forecasts!U$74, Inputs!$A$4:$X$4, 0))</f>
        <v>217.50415197327729</v>
      </c>
      <c r="V78" s="84">
        <f t="shared" si="49"/>
        <v>204.44189680274468</v>
      </c>
      <c r="W78" s="84">
        <f t="shared" ref="W78:AA78" si="59">V78*(1+W10)</f>
        <v>205.44712325474481</v>
      </c>
      <c r="X78" s="84">
        <f t="shared" si="59"/>
        <v>206.46217506494185</v>
      </c>
      <c r="Y78" s="84">
        <f t="shared" si="59"/>
        <v>207.51978579857959</v>
      </c>
      <c r="Z78" s="84">
        <f t="shared" si="59"/>
        <v>208.55333173710463</v>
      </c>
      <c r="AA78" s="84">
        <f t="shared" si="59"/>
        <v>209.54885817505607</v>
      </c>
      <c r="AB78" s="85">
        <f t="shared" si="51"/>
        <v>209.46929617971631</v>
      </c>
      <c r="AC78" s="85">
        <f t="shared" si="52"/>
        <v>213.05474174406629</v>
      </c>
      <c r="AD78" s="85">
        <f t="shared" si="53"/>
        <v>214.50454622441529</v>
      </c>
      <c r="AE78" s="85">
        <f t="shared" si="54"/>
        <v>215.65922550579529</v>
      </c>
      <c r="AF78" s="85">
        <f t="shared" si="55"/>
        <v>216.63395758030029</v>
      </c>
      <c r="AG78" s="85">
        <f t="shared" si="56"/>
        <v>217.50415197327729</v>
      </c>
      <c r="AI78" s="86" t="s">
        <v>119</v>
      </c>
      <c r="AJ78" s="86" t="s">
        <v>119</v>
      </c>
      <c r="AK78" s="87" t="str">
        <f t="shared" si="57"/>
        <v>OK</v>
      </c>
    </row>
    <row r="79" spans="1:38" s="39" customFormat="1" ht="13.15">
      <c r="A79" s="97"/>
      <c r="B79" s="72" t="s">
        <v>100</v>
      </c>
      <c r="C79" s="63" cm="1">
        <f t="array" ref="C79">INDEX(Inputs!$A$4:$X$328, MATCH(Forecasts!$B79&amp;Forecasts!$B$73, Inputs!$A$4:$A$328&amp;Inputs!$B$4:$B$328, 0), MATCH(Forecasts!C$74, Inputs!$A$4:$X$4, 0))</f>
        <v>101.53700000000001</v>
      </c>
      <c r="D79" s="63" cm="1">
        <f t="array" ref="D79">INDEX(Inputs!$A$4:$X$328, MATCH(Forecasts!$B79&amp;Forecasts!$B$73, Inputs!$A$4:$A$328&amp;Inputs!$B$4:$B$328, 0), MATCH(Forecasts!D$74, Inputs!$A$4:$X$4, 0))</f>
        <v>99.820999999999998</v>
      </c>
      <c r="E79" s="63" cm="1">
        <f t="array" ref="E79">INDEX(Inputs!$A$4:$X$328, MATCH(Forecasts!$B79&amp;Forecasts!$B$73, Inputs!$A$4:$A$328&amp;Inputs!$B$4:$B$328, 0), MATCH(Forecasts!E$74, Inputs!$A$4:$X$4, 0))</f>
        <v>112.312</v>
      </c>
      <c r="F79" s="63" cm="1">
        <f t="array" ref="F79">INDEX(Inputs!$A$4:$X$328, MATCH(Forecasts!$B79&amp;Forecasts!$B$73, Inputs!$A$4:$A$328&amp;Inputs!$B$4:$B$328, 0), MATCH(Forecasts!F$74, Inputs!$A$4:$X$4, 0))</f>
        <v>115.61799999999999</v>
      </c>
      <c r="G79" s="63" cm="1">
        <f t="array" ref="G79">INDEX(Inputs!$A$4:$X$328, MATCH(Forecasts!$B79&amp;Forecasts!$B$73, Inputs!$A$4:$A$328&amp;Inputs!$B$4:$B$328, 0), MATCH(Forecasts!G$74, Inputs!$A$4:$X$4, 0))</f>
        <v>121.611</v>
      </c>
      <c r="H79" s="63" cm="1">
        <f t="array" ref="H79">INDEX(Inputs!$A$4:$X$328, MATCH(Forecasts!$B79&amp;Forecasts!$B$73, Inputs!$A$4:$A$328&amp;Inputs!$B$4:$B$328, 0), MATCH(Forecasts!H$74, Inputs!$A$4:$X$4, 0))</f>
        <v>119.261</v>
      </c>
      <c r="I79" s="63" cm="1">
        <f t="array" ref="I79">INDEX(Inputs!$A$4:$X$328, MATCH(Forecasts!$B79&amp;Forecasts!$B$73, Inputs!$A$4:$A$328&amp;Inputs!$B$4:$B$328, 0), MATCH(Forecasts!I$74, Inputs!$A$4:$X$4, 0))</f>
        <v>119</v>
      </c>
      <c r="J79" s="63" cm="1">
        <f t="array" ref="J79">INDEX(Inputs!$A$4:$X$328, MATCH(Forecasts!$B79&amp;Forecasts!$B$73, Inputs!$A$4:$A$328&amp;Inputs!$B$4:$B$328, 0), MATCH(Forecasts!J$74, Inputs!$A$4:$X$4, 0))</f>
        <v>116.8</v>
      </c>
      <c r="K79" s="63" cm="1">
        <f t="array" ref="K79">INDEX(Inputs!$A$4:$X$328, MATCH(Forecasts!$B79&amp;Forecasts!$B$73, Inputs!$A$4:$A$328&amp;Inputs!$B$4:$B$328, 0), MATCH(Forecasts!K$74, Inputs!$A$4:$X$4, 0))</f>
        <v>116.2</v>
      </c>
      <c r="L79" s="63" cm="1">
        <f t="array" ref="L79">INDEX(Inputs!$A$4:$X$328, MATCH(Forecasts!$B79&amp;Forecasts!$B$73, Inputs!$A$4:$A$328&amp;Inputs!$B$4:$B$328, 0), MATCH(Forecasts!L$74, Inputs!$A$4:$X$4, 0))</f>
        <v>112.3</v>
      </c>
      <c r="M79" s="63" cm="1">
        <f t="array" ref="M79">INDEX(Inputs!$A$4:$X$328, MATCH(Forecasts!$B79&amp;Forecasts!$B$73, Inputs!$A$4:$A$328&amp;Inputs!$B$4:$B$328, 0), MATCH(Forecasts!M$74, Inputs!$A$4:$X$4, 0))</f>
        <v>116.5959976</v>
      </c>
      <c r="N79" s="63" cm="1">
        <f t="array" ref="N79">INDEX(Inputs!$A$4:$X$328, MATCH(Forecasts!$B79&amp;Forecasts!$B$73, Inputs!$A$4:$A$328&amp;Inputs!$B$4:$B$328, 0), MATCH(Forecasts!N$74, Inputs!$A$4:$X$4, 0))</f>
        <v>111.4</v>
      </c>
      <c r="O79" s="166" cm="1">
        <f t="array" ref="O79">INDEX(Inputs!$A$4:$X$328, MATCH(Forecasts!$B79&amp;Forecasts!$B$73, Inputs!$A$4:$A$328&amp;Inputs!$B$4:$B$328, 0), MATCH(Forecasts!O$74, Inputs!$A$4:$X$4, 0))</f>
        <v>115.2839985</v>
      </c>
      <c r="P79" s="83" cm="1">
        <f t="array" ref="P79">INDEX(Inputs!$A$4:$X$328, MATCH(Forecasts!$B79&amp;Forecasts!$B$73, Inputs!$A$4:$A$328&amp;Inputs!$B$4:$B$328, 0), MATCH(Forecasts!P$74, Inputs!$A$4:$X$4, 0))</f>
        <v>113.3908005823173</v>
      </c>
      <c r="Q79" s="83" cm="1">
        <f t="array" ref="Q79">INDEX(Inputs!$A$4:$X$328, MATCH(Forecasts!$B79&amp;Forecasts!$B$73, Inputs!$A$4:$A$328&amp;Inputs!$B$4:$B$328, 0), MATCH(Forecasts!Q$74, Inputs!$A$4:$X$4, 0))</f>
        <v>114.311329898981</v>
      </c>
      <c r="R79" s="83" cm="1">
        <f t="array" ref="R79">INDEX(Inputs!$A$4:$X$328, MATCH(Forecasts!$B79&amp;Forecasts!$B$73, Inputs!$A$4:$A$328&amp;Inputs!$B$4:$B$328, 0), MATCH(Forecasts!R$74, Inputs!$A$4:$X$4, 0))</f>
        <v>115.1615703891046</v>
      </c>
      <c r="S79" s="83" cm="1">
        <f t="array" ref="S79">INDEX(Inputs!$A$4:$X$328, MATCH(Forecasts!$B79&amp;Forecasts!$B$73, Inputs!$A$4:$A$328&amp;Inputs!$B$4:$B$328, 0), MATCH(Forecasts!S$74, Inputs!$A$4:$X$4, 0))</f>
        <v>116.135057598177</v>
      </c>
      <c r="T79" s="83" cm="1">
        <f t="array" ref="T79">INDEX(Inputs!$A$4:$X$328, MATCH(Forecasts!$B79&amp;Forecasts!$B$73, Inputs!$A$4:$A$328&amp;Inputs!$B$4:$B$328, 0), MATCH(Forecasts!T$74, Inputs!$A$4:$X$4, 0))</f>
        <v>116.85974081210711</v>
      </c>
      <c r="U79" s="83" cm="1">
        <f t="array" ref="U79">INDEX(Inputs!$A$4:$X$328, MATCH(Forecasts!$B79&amp;Forecasts!$B$73, Inputs!$A$4:$A$328&amp;Inputs!$B$4:$B$328, 0), MATCH(Forecasts!U$74, Inputs!$A$4:$X$4, 0))</f>
        <v>119.55109648248779</v>
      </c>
      <c r="V79" s="84">
        <f t="shared" si="49"/>
        <v>116.15220748759053</v>
      </c>
      <c r="W79" s="84">
        <f t="shared" ref="W79:AA79" si="60">V79*(1+W11)</f>
        <v>116.97060573988691</v>
      </c>
      <c r="X79" s="84">
        <f t="shared" si="60"/>
        <v>117.79795080862142</v>
      </c>
      <c r="Y79" s="84">
        <f t="shared" si="60"/>
        <v>118.6603232639432</v>
      </c>
      <c r="Z79" s="84">
        <f t="shared" si="60"/>
        <v>119.49345789555687</v>
      </c>
      <c r="AA79" s="84">
        <f t="shared" si="60"/>
        <v>120.30263071528613</v>
      </c>
      <c r="AB79" s="85">
        <f t="shared" si="51"/>
        <v>113.3908005823173</v>
      </c>
      <c r="AC79" s="85">
        <f t="shared" si="52"/>
        <v>114.311329898981</v>
      </c>
      <c r="AD79" s="85">
        <f t="shared" si="53"/>
        <v>115.1615703891046</v>
      </c>
      <c r="AE79" s="85">
        <f t="shared" si="54"/>
        <v>116.135057598177</v>
      </c>
      <c r="AF79" s="85">
        <f t="shared" si="55"/>
        <v>116.85974081210711</v>
      </c>
      <c r="AG79" s="85">
        <f t="shared" si="56"/>
        <v>119.55109648248779</v>
      </c>
      <c r="AI79" s="86" t="s">
        <v>119</v>
      </c>
      <c r="AJ79" s="86" t="s">
        <v>119</v>
      </c>
      <c r="AK79" s="87" t="str">
        <f t="shared" si="57"/>
        <v>OK</v>
      </c>
    </row>
    <row r="80" spans="1:38" s="39" customFormat="1" ht="13.15">
      <c r="A80" s="97"/>
      <c r="B80" s="72" t="s">
        <v>101</v>
      </c>
      <c r="C80" s="63" cm="1">
        <f t="array" ref="C80">INDEX(Inputs!$A$4:$X$328, MATCH(Forecasts!$B80&amp;Forecasts!$B$73, Inputs!$A$4:$A$328&amp;Inputs!$B$4:$B$328, 0), MATCH(Forecasts!C$74, Inputs!$A$4:$X$4, 0))</f>
        <v>246.45092467532501</v>
      </c>
      <c r="D80" s="63" cm="1">
        <f t="array" ref="D80">INDEX(Inputs!$A$4:$X$328, MATCH(Forecasts!$B80&amp;Forecasts!$B$73, Inputs!$A$4:$A$328&amp;Inputs!$B$4:$B$328, 0), MATCH(Forecasts!D$74, Inputs!$A$4:$X$4, 0))</f>
        <v>248.41577796189699</v>
      </c>
      <c r="E80" s="63" cm="1">
        <f t="array" ref="E80">INDEX(Inputs!$A$4:$X$328, MATCH(Forecasts!$B80&amp;Forecasts!$B$73, Inputs!$A$4:$A$328&amp;Inputs!$B$4:$B$328, 0), MATCH(Forecasts!E$74, Inputs!$A$4:$X$4, 0))</f>
        <v>238.980375008442</v>
      </c>
      <c r="F80" s="63" cm="1">
        <f t="array" ref="F80">INDEX(Inputs!$A$4:$X$328, MATCH(Forecasts!$B80&amp;Forecasts!$B$73, Inputs!$A$4:$A$328&amp;Inputs!$B$4:$B$328, 0), MATCH(Forecasts!F$74, Inputs!$A$4:$X$4, 0))</f>
        <v>242.45026812500001</v>
      </c>
      <c r="G80" s="63" cm="1">
        <f t="array" ref="G80">INDEX(Inputs!$A$4:$X$328, MATCH(Forecasts!$B80&amp;Forecasts!$B$73, Inputs!$A$4:$A$328&amp;Inputs!$B$4:$B$328, 0), MATCH(Forecasts!G$74, Inputs!$A$4:$X$4, 0))</f>
        <v>242.57537500000001</v>
      </c>
      <c r="H80" s="63" cm="1">
        <f t="array" ref="H80">INDEX(Inputs!$A$4:$X$328, MATCH(Forecasts!$B80&amp;Forecasts!$B$73, Inputs!$A$4:$A$328&amp;Inputs!$B$4:$B$328, 0), MATCH(Forecasts!H$74, Inputs!$A$4:$X$4, 0))</f>
        <v>241.155125</v>
      </c>
      <c r="I80" s="63" cm="1">
        <f t="array" ref="I80">INDEX(Inputs!$A$4:$X$328, MATCH(Forecasts!$B80&amp;Forecasts!$B$73, Inputs!$A$4:$A$328&amp;Inputs!$B$4:$B$328, 0), MATCH(Forecasts!I$74, Inputs!$A$4:$X$4, 0))</f>
        <v>239.81778875000001</v>
      </c>
      <c r="J80" s="63" cm="1">
        <f t="array" ref="J80">INDEX(Inputs!$A$4:$X$328, MATCH(Forecasts!$B80&amp;Forecasts!$B$73, Inputs!$A$4:$A$328&amp;Inputs!$B$4:$B$328, 0), MATCH(Forecasts!J$74, Inputs!$A$4:$X$4, 0))</f>
        <v>239.337346852726</v>
      </c>
      <c r="K80" s="63" cm="1">
        <f t="array" ref="K80">INDEX(Inputs!$A$4:$X$328, MATCH(Forecasts!$B80&amp;Forecasts!$B$73, Inputs!$A$4:$A$328&amp;Inputs!$B$4:$B$328, 0), MATCH(Forecasts!K$74, Inputs!$A$4:$X$4, 0))</f>
        <v>241.887</v>
      </c>
      <c r="L80" s="63" cm="1">
        <f t="array" ref="L80">INDEX(Inputs!$A$4:$X$328, MATCH(Forecasts!$B80&amp;Forecasts!$B$73, Inputs!$A$4:$A$328&amp;Inputs!$B$4:$B$328, 0), MATCH(Forecasts!L$74, Inputs!$A$4:$X$4, 0))</f>
        <v>251.8</v>
      </c>
      <c r="M80" s="63" cm="1">
        <f t="array" ref="M80">INDEX(Inputs!$A$4:$X$328, MATCH(Forecasts!$B80&amp;Forecasts!$B$73, Inputs!$A$4:$A$328&amp;Inputs!$B$4:$B$328, 0), MATCH(Forecasts!M$74, Inputs!$A$4:$X$4, 0))</f>
        <v>261.41999999999996</v>
      </c>
      <c r="N80" s="63" cm="1">
        <f t="array" ref="N80">INDEX(Inputs!$A$4:$X$328, MATCH(Forecasts!$B80&amp;Forecasts!$B$73, Inputs!$A$4:$A$328&amp;Inputs!$B$4:$B$328, 0), MATCH(Forecasts!N$74, Inputs!$A$4:$X$4, 0))</f>
        <v>261.59000000000003</v>
      </c>
      <c r="O80" s="166" cm="1">
        <f t="array" ref="O80">INDEX(Inputs!$A$4:$X$328, MATCH(Forecasts!$B80&amp;Forecasts!$B$73, Inputs!$A$4:$A$328&amp;Inputs!$B$4:$B$328, 0), MATCH(Forecasts!O$74, Inputs!$A$4:$X$4, 0))</f>
        <v>261.36</v>
      </c>
      <c r="P80" s="83" cm="1">
        <f t="array" ref="P80">INDEX(Inputs!$A$4:$X$328, MATCH(Forecasts!$B80&amp;Forecasts!$B$73, Inputs!$A$4:$A$328&amp;Inputs!$B$4:$B$328, 0), MATCH(Forecasts!P$74, Inputs!$A$4:$X$4, 0))</f>
        <v>267.44</v>
      </c>
      <c r="Q80" s="83" cm="1">
        <f t="array" ref="Q80">INDEX(Inputs!$A$4:$X$328, MATCH(Forecasts!$B80&amp;Forecasts!$B$73, Inputs!$A$4:$A$328&amp;Inputs!$B$4:$B$328, 0), MATCH(Forecasts!Q$74, Inputs!$A$4:$X$4, 0))</f>
        <v>269.51</v>
      </c>
      <c r="R80" s="83" cm="1">
        <f t="array" ref="R80">INDEX(Inputs!$A$4:$X$328, MATCH(Forecasts!$B80&amp;Forecasts!$B$73, Inputs!$A$4:$A$328&amp;Inputs!$B$4:$B$328, 0), MATCH(Forecasts!R$74, Inputs!$A$4:$X$4, 0))</f>
        <v>271.03999999999996</v>
      </c>
      <c r="S80" s="83" cm="1">
        <f t="array" ref="S80">INDEX(Inputs!$A$4:$X$328, MATCH(Forecasts!$B80&amp;Forecasts!$B$73, Inputs!$A$4:$A$328&amp;Inputs!$B$4:$B$328, 0), MATCH(Forecasts!S$74, Inputs!$A$4:$X$4, 0))</f>
        <v>273.58999999999997</v>
      </c>
      <c r="T80" s="83" cm="1">
        <f t="array" ref="T80">INDEX(Inputs!$A$4:$X$328, MATCH(Forecasts!$B80&amp;Forecasts!$B$73, Inputs!$A$4:$A$328&amp;Inputs!$B$4:$B$328, 0), MATCH(Forecasts!T$74, Inputs!$A$4:$X$4, 0))</f>
        <v>277.21999999999997</v>
      </c>
      <c r="U80" s="83" cm="1">
        <f t="array" ref="U80">INDEX(Inputs!$A$4:$X$328, MATCH(Forecasts!$B80&amp;Forecasts!$B$73, Inputs!$A$4:$A$328&amp;Inputs!$B$4:$B$328, 0), MATCH(Forecasts!U$74, Inputs!$A$4:$X$4, 0))</f>
        <v>281.13</v>
      </c>
      <c r="V80" s="84">
        <f t="shared" si="49"/>
        <v>263.40613830996023</v>
      </c>
      <c r="W80" s="84">
        <f t="shared" ref="W80:AA80" si="61">V80*(1+W12)</f>
        <v>265.34388307283575</v>
      </c>
      <c r="X80" s="84">
        <f t="shared" si="61"/>
        <v>267.25511675358496</v>
      </c>
      <c r="Y80" s="84">
        <f t="shared" si="61"/>
        <v>269.1945041495083</v>
      </c>
      <c r="Z80" s="84">
        <f t="shared" si="61"/>
        <v>271.13347670300044</v>
      </c>
      <c r="AA80" s="84">
        <f t="shared" si="61"/>
        <v>273.03603482196672</v>
      </c>
      <c r="AB80" s="85">
        <f t="shared" si="51"/>
        <v>267.44</v>
      </c>
      <c r="AC80" s="85">
        <f t="shared" si="52"/>
        <v>269.51</v>
      </c>
      <c r="AD80" s="85">
        <f t="shared" si="53"/>
        <v>271.03999999999996</v>
      </c>
      <c r="AE80" s="85">
        <f t="shared" si="54"/>
        <v>273.58999999999997</v>
      </c>
      <c r="AF80" s="85">
        <f t="shared" si="55"/>
        <v>277.21999999999997</v>
      </c>
      <c r="AG80" s="85">
        <f t="shared" si="56"/>
        <v>281.13</v>
      </c>
      <c r="AI80" s="86" t="s">
        <v>119</v>
      </c>
      <c r="AJ80" s="86" t="s">
        <v>119</v>
      </c>
      <c r="AK80" s="87" t="str">
        <f t="shared" si="57"/>
        <v>OK</v>
      </c>
    </row>
    <row r="81" spans="1:38" s="39" customFormat="1" ht="13.15">
      <c r="A81" s="97"/>
      <c r="B81" s="72" t="s">
        <v>102</v>
      </c>
      <c r="C81" s="63" cm="1">
        <f t="array" ref="C81">INDEX(Inputs!$A$4:$X$328, MATCH(Forecasts!$B81&amp;Forecasts!$B$73, Inputs!$A$4:$A$328&amp;Inputs!$B$4:$B$328, 0), MATCH(Forecasts!C$74, Inputs!$A$4:$X$4, 0))</f>
        <v>47.7</v>
      </c>
      <c r="D81" s="63" cm="1">
        <f t="array" ref="D81">INDEX(Inputs!$A$4:$X$328, MATCH(Forecasts!$B81&amp;Forecasts!$B$73, Inputs!$A$4:$A$328&amp;Inputs!$B$4:$B$328, 0), MATCH(Forecasts!D$74, Inputs!$A$4:$X$4, 0))</f>
        <v>45.2</v>
      </c>
      <c r="E81" s="63" cm="1">
        <f t="array" ref="E81">INDEX(Inputs!$A$4:$X$328, MATCH(Forecasts!$B81&amp;Forecasts!$B$73, Inputs!$A$4:$A$328&amp;Inputs!$B$4:$B$328, 0), MATCH(Forecasts!E$74, Inputs!$A$4:$X$4, 0))</f>
        <v>42.4</v>
      </c>
      <c r="F81" s="63" cm="1">
        <f t="array" ref="F81">INDEX(Inputs!$A$4:$X$328, MATCH(Forecasts!$B81&amp;Forecasts!$B$73, Inputs!$A$4:$A$328&amp;Inputs!$B$4:$B$328, 0), MATCH(Forecasts!F$74, Inputs!$A$4:$X$4, 0))</f>
        <v>41.415999999999997</v>
      </c>
      <c r="G81" s="63" cm="1">
        <f t="array" ref="G81">INDEX(Inputs!$A$4:$X$328, MATCH(Forecasts!$B81&amp;Forecasts!$B$73, Inputs!$A$4:$A$328&amp;Inputs!$B$4:$B$328, 0), MATCH(Forecasts!G$74, Inputs!$A$4:$X$4, 0))</f>
        <v>37.9</v>
      </c>
      <c r="H81" s="63" cm="1">
        <f t="array" ref="H81">INDEX(Inputs!$A$4:$X$328, MATCH(Forecasts!$B81&amp;Forecasts!$B$73, Inputs!$A$4:$A$328&amp;Inputs!$B$4:$B$328, 0), MATCH(Forecasts!H$74, Inputs!$A$4:$X$4, 0))</f>
        <v>40.125999999999998</v>
      </c>
      <c r="I81" s="63" cm="1">
        <f t="array" ref="I81">INDEX(Inputs!$A$4:$X$328, MATCH(Forecasts!$B81&amp;Forecasts!$B$73, Inputs!$A$4:$A$328&amp;Inputs!$B$4:$B$328, 0), MATCH(Forecasts!I$74, Inputs!$A$4:$X$4, 0))</f>
        <v>39.299999999999997</v>
      </c>
      <c r="J81" s="63" cm="1">
        <f t="array" ref="J81">INDEX(Inputs!$A$4:$X$328, MATCH(Forecasts!$B81&amp;Forecasts!$B$73, Inputs!$A$4:$A$328&amp;Inputs!$B$4:$B$328, 0), MATCH(Forecasts!J$74, Inputs!$A$4:$X$4, 0))</f>
        <v>38.299999999999997</v>
      </c>
      <c r="K81" s="63" cm="1">
        <f t="array" ref="K81">INDEX(Inputs!$A$4:$X$328, MATCH(Forecasts!$B81&amp;Forecasts!$B$73, Inputs!$A$4:$A$328&amp;Inputs!$B$4:$B$328, 0), MATCH(Forecasts!K$74, Inputs!$A$4:$X$4, 0))</f>
        <v>39.9</v>
      </c>
      <c r="L81" s="63" cm="1">
        <f t="array" ref="L81">INDEX(Inputs!$A$4:$X$328, MATCH(Forecasts!$B81&amp;Forecasts!$B$73, Inputs!$A$4:$A$328&amp;Inputs!$B$4:$B$328, 0), MATCH(Forecasts!L$74, Inputs!$A$4:$X$4, 0))</f>
        <v>42.8</v>
      </c>
      <c r="M81" s="63" cm="1">
        <f t="array" ref="M81">INDEX(Inputs!$A$4:$X$328, MATCH(Forecasts!$B81&amp;Forecasts!$B$73, Inputs!$A$4:$A$328&amp;Inputs!$B$4:$B$328, 0), MATCH(Forecasts!M$74, Inputs!$A$4:$X$4, 0))</f>
        <v>42.5</v>
      </c>
      <c r="N81" s="63" cm="1">
        <f t="array" ref="N81">INDEX(Inputs!$A$4:$X$328, MATCH(Forecasts!$B81&amp;Forecasts!$B$73, Inputs!$A$4:$A$328&amp;Inputs!$B$4:$B$328, 0), MATCH(Forecasts!N$74, Inputs!$A$4:$X$4, 0))</f>
        <v>44.2</v>
      </c>
      <c r="O81" s="166" cm="1">
        <f t="array" ref="O81">INDEX(Inputs!$A$4:$X$328, MATCH(Forecasts!$B81&amp;Forecasts!$B$73, Inputs!$A$4:$A$328&amp;Inputs!$B$4:$B$328, 0), MATCH(Forecasts!O$74, Inputs!$A$4:$X$4, 0))</f>
        <v>41.4</v>
      </c>
      <c r="P81" s="83" cm="1">
        <f t="array" ref="P81">INDEX(Inputs!$A$4:$X$328, MATCH(Forecasts!$B81&amp;Forecasts!$B$73, Inputs!$A$4:$A$328&amp;Inputs!$B$4:$B$328, 0), MATCH(Forecasts!P$74, Inputs!$A$4:$X$4, 0))</f>
        <v>46.3</v>
      </c>
      <c r="Q81" s="83" cm="1">
        <f t="array" ref="Q81">INDEX(Inputs!$A$4:$X$328, MATCH(Forecasts!$B81&amp;Forecasts!$B$73, Inputs!$A$4:$A$328&amp;Inputs!$B$4:$B$328, 0), MATCH(Forecasts!Q$74, Inputs!$A$4:$X$4, 0))</f>
        <v>47.826000000000001</v>
      </c>
      <c r="R81" s="83" cm="1">
        <f t="array" ref="R81">INDEX(Inputs!$A$4:$X$328, MATCH(Forecasts!$B81&amp;Forecasts!$B$73, Inputs!$A$4:$A$328&amp;Inputs!$B$4:$B$328, 0), MATCH(Forecasts!R$74, Inputs!$A$4:$X$4, 0))</f>
        <v>49.170999999999999</v>
      </c>
      <c r="S81" s="83" cm="1">
        <f t="array" ref="S81">INDEX(Inputs!$A$4:$X$328, MATCH(Forecasts!$B81&amp;Forecasts!$B$73, Inputs!$A$4:$A$328&amp;Inputs!$B$4:$B$328, 0), MATCH(Forecasts!S$74, Inputs!$A$4:$X$4, 0))</f>
        <v>50.921999999999997</v>
      </c>
      <c r="T81" s="83" cm="1">
        <f t="array" ref="T81">INDEX(Inputs!$A$4:$X$328, MATCH(Forecasts!$B81&amp;Forecasts!$B$73, Inputs!$A$4:$A$328&amp;Inputs!$B$4:$B$328, 0), MATCH(Forecasts!T$74, Inputs!$A$4:$X$4, 0))</f>
        <v>52.295000000000002</v>
      </c>
      <c r="U81" s="83" cm="1">
        <f t="array" ref="U81">INDEX(Inputs!$A$4:$X$328, MATCH(Forecasts!$B81&amp;Forecasts!$B$73, Inputs!$A$4:$A$328&amp;Inputs!$B$4:$B$328, 0), MATCH(Forecasts!U$74, Inputs!$A$4:$X$4, 0))</f>
        <v>53.6</v>
      </c>
      <c r="V81" s="84">
        <f t="shared" si="49"/>
        <v>41.805534914784069</v>
      </c>
      <c r="W81" s="84">
        <f t="shared" ref="W81:AA81" si="62">V81*(1+W13)</f>
        <v>42.196000260838318</v>
      </c>
      <c r="X81" s="84">
        <f t="shared" si="62"/>
        <v>42.588082853867817</v>
      </c>
      <c r="Y81" s="84">
        <f t="shared" si="62"/>
        <v>42.991908400013479</v>
      </c>
      <c r="Z81" s="84">
        <f t="shared" si="62"/>
        <v>43.383645536806178</v>
      </c>
      <c r="AA81" s="84">
        <f t="shared" si="62"/>
        <v>43.756996724995773</v>
      </c>
      <c r="AB81" s="85">
        <f t="shared" si="51"/>
        <v>46.3</v>
      </c>
      <c r="AC81" s="85">
        <f t="shared" si="52"/>
        <v>47.826000000000001</v>
      </c>
      <c r="AD81" s="85">
        <f t="shared" si="53"/>
        <v>49.170999999999999</v>
      </c>
      <c r="AE81" s="85">
        <f t="shared" si="54"/>
        <v>50.921999999999997</v>
      </c>
      <c r="AF81" s="85">
        <f t="shared" si="55"/>
        <v>52.295000000000002</v>
      </c>
      <c r="AG81" s="85">
        <f t="shared" si="56"/>
        <v>53.6</v>
      </c>
      <c r="AI81" s="86" t="s">
        <v>119</v>
      </c>
      <c r="AJ81" s="86" t="s">
        <v>119</v>
      </c>
      <c r="AK81" s="87" t="str">
        <f t="shared" si="57"/>
        <v>OK</v>
      </c>
    </row>
    <row r="82" spans="1:38" s="39" customFormat="1" ht="13.15">
      <c r="A82" s="97"/>
      <c r="B82" s="72" t="s">
        <v>103</v>
      </c>
      <c r="C82" s="63" cm="1">
        <f t="array" ref="C82">INDEX(Inputs!$A$4:$X$328, MATCH(Forecasts!$B82&amp;Forecasts!$B$73, Inputs!$A$4:$A$328&amp;Inputs!$B$4:$B$328, 0), MATCH(Forecasts!C$74, Inputs!$A$4:$X$4, 0))</f>
        <v>380.70872449341698</v>
      </c>
      <c r="D82" s="63" cm="1">
        <f t="array" ref="D82">INDEX(Inputs!$A$4:$X$328, MATCH(Forecasts!$B82&amp;Forecasts!$B$73, Inputs!$A$4:$A$328&amp;Inputs!$B$4:$B$328, 0), MATCH(Forecasts!D$74, Inputs!$A$4:$X$4, 0))</f>
        <v>375.22385306781899</v>
      </c>
      <c r="E82" s="63" cm="1">
        <f t="array" ref="E82">INDEX(Inputs!$A$4:$X$328, MATCH(Forecasts!$B82&amp;Forecasts!$B$73, Inputs!$A$4:$A$328&amp;Inputs!$B$4:$B$328, 0), MATCH(Forecasts!E$74, Inputs!$A$4:$X$4, 0))</f>
        <v>359.99163745267703</v>
      </c>
      <c r="F82" s="63" cm="1">
        <f t="array" ref="F82">INDEX(Inputs!$A$4:$X$328, MATCH(Forecasts!$B82&amp;Forecasts!$B$73, Inputs!$A$4:$A$328&amp;Inputs!$B$4:$B$328, 0), MATCH(Forecasts!F$74, Inputs!$A$4:$X$4, 0))</f>
        <v>361.31282408149798</v>
      </c>
      <c r="G82" s="63" cm="1">
        <f t="array" ref="G82">INDEX(Inputs!$A$4:$X$328, MATCH(Forecasts!$B82&amp;Forecasts!$B$73, Inputs!$A$4:$A$328&amp;Inputs!$B$4:$B$328, 0), MATCH(Forecasts!G$74, Inputs!$A$4:$X$4, 0))</f>
        <v>391.96290048470598</v>
      </c>
      <c r="H82" s="63" cm="1">
        <f t="array" ref="H82">INDEX(Inputs!$A$4:$X$328, MATCH(Forecasts!$B82&amp;Forecasts!$B$73, Inputs!$A$4:$A$328&amp;Inputs!$B$4:$B$328, 0), MATCH(Forecasts!H$74, Inputs!$A$4:$X$4, 0))</f>
        <v>382.563855393425</v>
      </c>
      <c r="I82" s="63" cm="1">
        <f t="array" ref="I82">INDEX(Inputs!$A$4:$X$328, MATCH(Forecasts!$B82&amp;Forecasts!$B$73, Inputs!$A$4:$A$328&amp;Inputs!$B$4:$B$328, 0), MATCH(Forecasts!I$74, Inputs!$A$4:$X$4, 0))</f>
        <v>366.2</v>
      </c>
      <c r="J82" s="63" cm="1">
        <f t="array" ref="J82">INDEX(Inputs!$A$4:$X$328, MATCH(Forecasts!$B82&amp;Forecasts!$B$73, Inputs!$A$4:$A$328&amp;Inputs!$B$4:$B$328, 0), MATCH(Forecasts!J$74, Inputs!$A$4:$X$4, 0))</f>
        <v>373.813362474077</v>
      </c>
      <c r="K82" s="63" cm="1">
        <f t="array" ref="K82">INDEX(Inputs!$A$4:$X$328, MATCH(Forecasts!$B82&amp;Forecasts!$B$73, Inputs!$A$4:$A$328&amp;Inputs!$B$4:$B$328, 0), MATCH(Forecasts!K$74, Inputs!$A$4:$X$4, 0))</f>
        <v>371.6</v>
      </c>
      <c r="L82" s="63" cm="1">
        <f t="array" ref="L82">INDEX(Inputs!$A$4:$X$328, MATCH(Forecasts!$B82&amp;Forecasts!$B$73, Inputs!$A$4:$A$328&amp;Inputs!$B$4:$B$328, 0), MATCH(Forecasts!L$74, Inputs!$A$4:$X$4, 0))</f>
        <v>345.3</v>
      </c>
      <c r="M82" s="63" cm="1">
        <f t="array" ref="M82">INDEX(Inputs!$A$4:$X$328, MATCH(Forecasts!$B82&amp;Forecasts!$B$73, Inputs!$A$4:$A$328&amp;Inputs!$B$4:$B$328, 0), MATCH(Forecasts!M$74, Inputs!$A$4:$X$4, 0))</f>
        <v>371.67091269999997</v>
      </c>
      <c r="N82" s="63" cm="1">
        <f t="array" ref="N82">INDEX(Inputs!$A$4:$X$328, MATCH(Forecasts!$B82&amp;Forecasts!$B$73, Inputs!$A$4:$A$328&amp;Inputs!$B$4:$B$328, 0), MATCH(Forecasts!N$74, Inputs!$A$4:$X$4, 0))</f>
        <v>353.9</v>
      </c>
      <c r="O82" s="166" cm="1">
        <f t="array" ref="O82">INDEX(Inputs!$A$4:$X$328, MATCH(Forecasts!$B82&amp;Forecasts!$B$73, Inputs!$A$4:$A$328&amp;Inputs!$B$4:$B$328, 0), MATCH(Forecasts!O$74, Inputs!$A$4:$X$4, 0))</f>
        <v>365.6</v>
      </c>
      <c r="P82" s="83" cm="1">
        <f t="array" ref="P82">INDEX(Inputs!$A$4:$X$328, MATCH(Forecasts!$B82&amp;Forecasts!$B$73, Inputs!$A$4:$A$328&amp;Inputs!$B$4:$B$328, 0), MATCH(Forecasts!P$74, Inputs!$A$4:$X$4, 0))</f>
        <v>366.5</v>
      </c>
      <c r="Q82" s="83" cm="1">
        <f t="array" ref="Q82">INDEX(Inputs!$A$4:$X$328, MATCH(Forecasts!$B82&amp;Forecasts!$B$73, Inputs!$A$4:$A$328&amp;Inputs!$B$4:$B$328, 0), MATCH(Forecasts!Q$74, Inputs!$A$4:$X$4, 0))</f>
        <v>368.8</v>
      </c>
      <c r="R82" s="83" cm="1">
        <f t="array" ref="R82">INDEX(Inputs!$A$4:$X$328, MATCH(Forecasts!$B82&amp;Forecasts!$B$73, Inputs!$A$4:$A$328&amp;Inputs!$B$4:$B$328, 0), MATCH(Forecasts!R$74, Inputs!$A$4:$X$4, 0))</f>
        <v>371.2</v>
      </c>
      <c r="S82" s="83" cm="1">
        <f t="array" ref="S82">INDEX(Inputs!$A$4:$X$328, MATCH(Forecasts!$B82&amp;Forecasts!$B$73, Inputs!$A$4:$A$328&amp;Inputs!$B$4:$B$328, 0), MATCH(Forecasts!S$74, Inputs!$A$4:$X$4, 0))</f>
        <v>373.8</v>
      </c>
      <c r="T82" s="83" cm="1">
        <f t="array" ref="T82">INDEX(Inputs!$A$4:$X$328, MATCH(Forecasts!$B82&amp;Forecasts!$B$73, Inputs!$A$4:$A$328&amp;Inputs!$B$4:$B$328, 0), MATCH(Forecasts!T$74, Inputs!$A$4:$X$4, 0))</f>
        <v>376.3</v>
      </c>
      <c r="U82" s="83" cm="1">
        <f t="array" ref="U82">INDEX(Inputs!$A$4:$X$328, MATCH(Forecasts!$B82&amp;Forecasts!$B$73, Inputs!$A$4:$A$328&amp;Inputs!$B$4:$B$328, 0), MATCH(Forecasts!U$74, Inputs!$A$4:$X$4, 0))</f>
        <v>378.9</v>
      </c>
      <c r="V82" s="84">
        <f t="shared" si="49"/>
        <v>368.21983954501326</v>
      </c>
      <c r="W82" s="84">
        <f t="shared" ref="W82:AA82" si="63">V82*(1+W14)</f>
        <v>370.65826524687429</v>
      </c>
      <c r="X82" s="84">
        <f t="shared" si="63"/>
        <v>373.06978424977007</v>
      </c>
      <c r="Y82" s="84">
        <f t="shared" si="63"/>
        <v>375.46345103145831</v>
      </c>
      <c r="Z82" s="84">
        <f t="shared" si="63"/>
        <v>377.81887757289627</v>
      </c>
      <c r="AA82" s="84">
        <f t="shared" si="63"/>
        <v>380.10452882977137</v>
      </c>
      <c r="AB82" s="85">
        <f t="shared" si="51"/>
        <v>366.5</v>
      </c>
      <c r="AC82" s="85">
        <f t="shared" si="52"/>
        <v>368.8</v>
      </c>
      <c r="AD82" s="85">
        <f t="shared" si="53"/>
        <v>371.2</v>
      </c>
      <c r="AE82" s="85">
        <f t="shared" si="54"/>
        <v>373.8</v>
      </c>
      <c r="AF82" s="85">
        <f t="shared" si="55"/>
        <v>376.3</v>
      </c>
      <c r="AG82" s="85">
        <f t="shared" si="56"/>
        <v>378.9</v>
      </c>
      <c r="AI82" s="86" t="s">
        <v>119</v>
      </c>
      <c r="AJ82" s="86" t="s">
        <v>119</v>
      </c>
      <c r="AK82" s="87" t="str">
        <f t="shared" si="57"/>
        <v>OK</v>
      </c>
    </row>
    <row r="83" spans="1:38" s="39" customFormat="1" ht="13.15">
      <c r="A83" s="97"/>
      <c r="B83" s="72" t="s">
        <v>104</v>
      </c>
      <c r="C83" s="63" cm="1">
        <f t="array" ref="C83">INDEX(Inputs!$A$4:$X$328, MATCH(Forecasts!$B83&amp;Forecasts!$B$73, Inputs!$A$4:$A$328&amp;Inputs!$B$4:$B$328, 0), MATCH(Forecasts!C$74, Inputs!$A$4:$X$4, 0))</f>
        <v>70.7</v>
      </c>
      <c r="D83" s="63" cm="1">
        <f t="array" ref="D83">INDEX(Inputs!$A$4:$X$328, MATCH(Forecasts!$B83&amp;Forecasts!$B$73, Inputs!$A$4:$A$328&amp;Inputs!$B$4:$B$328, 0), MATCH(Forecasts!D$74, Inputs!$A$4:$X$4, 0))</f>
        <v>62.3</v>
      </c>
      <c r="E83" s="63" cm="1">
        <f t="array" ref="E83">INDEX(Inputs!$A$4:$X$328, MATCH(Forecasts!$B83&amp;Forecasts!$B$73, Inputs!$A$4:$A$328&amp;Inputs!$B$4:$B$328, 0), MATCH(Forecasts!E$74, Inputs!$A$4:$X$4, 0))</f>
        <v>64.2</v>
      </c>
      <c r="F83" s="63" cm="1">
        <f t="array" ref="F83">INDEX(Inputs!$A$4:$X$328, MATCH(Forecasts!$B83&amp;Forecasts!$B$73, Inputs!$A$4:$A$328&amp;Inputs!$B$4:$B$328, 0), MATCH(Forecasts!F$74, Inputs!$A$4:$X$4, 0))</f>
        <v>64.3</v>
      </c>
      <c r="G83" s="63" cm="1">
        <f t="array" ref="G83">INDEX(Inputs!$A$4:$X$328, MATCH(Forecasts!$B83&amp;Forecasts!$B$73, Inputs!$A$4:$A$328&amp;Inputs!$B$4:$B$328, 0), MATCH(Forecasts!G$74, Inputs!$A$4:$X$4, 0))</f>
        <v>67.400000000000006</v>
      </c>
      <c r="H83" s="63" cm="1">
        <f t="array" ref="H83">INDEX(Inputs!$A$4:$X$328, MATCH(Forecasts!$B83&amp;Forecasts!$B$73, Inputs!$A$4:$A$328&amp;Inputs!$B$4:$B$328, 0), MATCH(Forecasts!H$74, Inputs!$A$4:$X$4, 0))</f>
        <v>69.400000000000006</v>
      </c>
      <c r="I83" s="63" cm="1">
        <f t="array" ref="I83">INDEX(Inputs!$A$4:$X$328, MATCH(Forecasts!$B83&amp;Forecasts!$B$73, Inputs!$A$4:$A$328&amp;Inputs!$B$4:$B$328, 0), MATCH(Forecasts!I$74, Inputs!$A$4:$X$4, 0))</f>
        <v>72</v>
      </c>
      <c r="J83" s="63" cm="1">
        <f t="array" ref="J83">INDEX(Inputs!$A$4:$X$328, MATCH(Forecasts!$B83&amp;Forecasts!$B$73, Inputs!$A$4:$A$328&amp;Inputs!$B$4:$B$328, 0), MATCH(Forecasts!J$74, Inputs!$A$4:$X$4, 0))</f>
        <v>75.2</v>
      </c>
      <c r="K83" s="63" cm="1">
        <f t="array" ref="K83">INDEX(Inputs!$A$4:$X$328, MATCH(Forecasts!$B83&amp;Forecasts!$B$73, Inputs!$A$4:$A$328&amp;Inputs!$B$4:$B$328, 0), MATCH(Forecasts!K$74, Inputs!$A$4:$X$4, 0))</f>
        <v>77</v>
      </c>
      <c r="L83" s="63" cm="1">
        <f t="array" ref="L83">INDEX(Inputs!$A$4:$X$328, MATCH(Forecasts!$B83&amp;Forecasts!$B$73, Inputs!$A$4:$A$328&amp;Inputs!$B$4:$B$328, 0), MATCH(Forecasts!L$74, Inputs!$A$4:$X$4, 0))</f>
        <v>70.7</v>
      </c>
      <c r="M83" s="63" cm="1">
        <f t="array" ref="M83">INDEX(Inputs!$A$4:$X$328, MATCH(Forecasts!$B83&amp;Forecasts!$B$73, Inputs!$A$4:$A$328&amp;Inputs!$B$4:$B$328, 0), MATCH(Forecasts!M$74, Inputs!$A$4:$X$4, 0))</f>
        <v>77</v>
      </c>
      <c r="N83" s="63" cm="1">
        <f t="array" ref="N83">INDEX(Inputs!$A$4:$X$328, MATCH(Forecasts!$B83&amp;Forecasts!$B$73, Inputs!$A$4:$A$328&amp;Inputs!$B$4:$B$328, 0), MATCH(Forecasts!N$74, Inputs!$A$4:$X$4, 0))</f>
        <v>74.3</v>
      </c>
      <c r="O83" s="166" cm="1">
        <f t="array" ref="O83">INDEX(Inputs!$A$4:$X$328, MATCH(Forecasts!$B83&amp;Forecasts!$B$73, Inputs!$A$4:$A$328&amp;Inputs!$B$4:$B$328, 0), MATCH(Forecasts!O$74, Inputs!$A$4:$X$4, 0))</f>
        <v>73.3</v>
      </c>
      <c r="P83" s="83" cm="1">
        <f t="array" ref="P83">INDEX(Inputs!$A$4:$X$328, MATCH(Forecasts!$B83&amp;Forecasts!$B$73, Inputs!$A$4:$A$328&amp;Inputs!$B$4:$B$328, 0), MATCH(Forecasts!P$74, Inputs!$A$4:$X$4, 0))</f>
        <v>76.82419999999999</v>
      </c>
      <c r="Q83" s="83" cm="1">
        <f t="array" ref="Q83">INDEX(Inputs!$A$4:$X$328, MATCH(Forecasts!$B83&amp;Forecasts!$B$73, Inputs!$A$4:$A$328&amp;Inputs!$B$4:$B$328, 0), MATCH(Forecasts!Q$74, Inputs!$A$4:$X$4, 0))</f>
        <v>77.455600000000004</v>
      </c>
      <c r="R83" s="83" cm="1">
        <f t="array" ref="R83">INDEX(Inputs!$A$4:$X$328, MATCH(Forecasts!$B83&amp;Forecasts!$B$73, Inputs!$A$4:$A$328&amp;Inputs!$B$4:$B$328, 0), MATCH(Forecasts!R$74, Inputs!$A$4:$X$4, 0))</f>
        <v>78.086999999999989</v>
      </c>
      <c r="S83" s="83" cm="1">
        <f t="array" ref="S83">INDEX(Inputs!$A$4:$X$328, MATCH(Forecasts!$B83&amp;Forecasts!$B$73, Inputs!$A$4:$A$328&amp;Inputs!$B$4:$B$328, 0), MATCH(Forecasts!S$74, Inputs!$A$4:$X$4, 0))</f>
        <v>78.718400000000003</v>
      </c>
      <c r="T83" s="83" cm="1">
        <f t="array" ref="T83">INDEX(Inputs!$A$4:$X$328, MATCH(Forecasts!$B83&amp;Forecasts!$B$73, Inputs!$A$4:$A$328&amp;Inputs!$B$4:$B$328, 0), MATCH(Forecasts!T$74, Inputs!$A$4:$X$4, 0))</f>
        <v>79.349800000000016</v>
      </c>
      <c r="U83" s="83" cm="1">
        <f t="array" ref="U83">INDEX(Inputs!$A$4:$X$328, MATCH(Forecasts!$B83&amp;Forecasts!$B$73, Inputs!$A$4:$A$328&amp;Inputs!$B$4:$B$328, 0), MATCH(Forecasts!U$74, Inputs!$A$4:$X$4, 0))</f>
        <v>79.981200000000001</v>
      </c>
      <c r="V83" s="84">
        <f t="shared" si="49"/>
        <v>73.712611268562156</v>
      </c>
      <c r="W83" s="84">
        <f t="shared" ref="W83:AA83" si="64">V83*(1+W15)</f>
        <v>74.101411806134649</v>
      </c>
      <c r="X83" s="84">
        <f t="shared" si="64"/>
        <v>74.475115981084471</v>
      </c>
      <c r="Y83" s="84">
        <f t="shared" si="64"/>
        <v>74.832307065035295</v>
      </c>
      <c r="Z83" s="84">
        <f t="shared" si="64"/>
        <v>75.171892288498384</v>
      </c>
      <c r="AA83" s="84">
        <f t="shared" si="64"/>
        <v>75.499573125355127</v>
      </c>
      <c r="AB83" s="85">
        <f t="shared" si="51"/>
        <v>76.82419999999999</v>
      </c>
      <c r="AC83" s="85">
        <f t="shared" si="52"/>
        <v>77.455600000000004</v>
      </c>
      <c r="AD83" s="85">
        <f t="shared" si="53"/>
        <v>78.086999999999989</v>
      </c>
      <c r="AE83" s="85">
        <f t="shared" si="54"/>
        <v>78.718400000000003</v>
      </c>
      <c r="AF83" s="85">
        <f t="shared" si="55"/>
        <v>79.349800000000016</v>
      </c>
      <c r="AG83" s="85">
        <f t="shared" si="56"/>
        <v>79.981200000000001</v>
      </c>
      <c r="AI83" s="86" t="s">
        <v>119</v>
      </c>
      <c r="AJ83" s="86" t="s">
        <v>119</v>
      </c>
      <c r="AK83" s="87" t="str">
        <f t="shared" si="57"/>
        <v>OK</v>
      </c>
    </row>
    <row r="84" spans="1:38" s="39" customFormat="1" ht="13.15">
      <c r="A84" s="97"/>
      <c r="B84" s="72" t="s">
        <v>105</v>
      </c>
      <c r="C84" s="63" cm="1">
        <f t="array" ref="C84">INDEX(Inputs!$A$4:$X$328, MATCH(Forecasts!$B84&amp;Forecasts!$B$73, Inputs!$A$4:$A$328&amp;Inputs!$B$4:$B$328, 0), MATCH(Forecasts!C$74, Inputs!$A$4:$X$4, 0))</f>
        <v>67.8</v>
      </c>
      <c r="D84" s="63" cm="1">
        <f t="array" ref="D84">INDEX(Inputs!$A$4:$X$328, MATCH(Forecasts!$B84&amp;Forecasts!$B$73, Inputs!$A$4:$A$328&amp;Inputs!$B$4:$B$328, 0), MATCH(Forecasts!D$74, Inputs!$A$4:$X$4, 0))</f>
        <v>69.2</v>
      </c>
      <c r="E84" s="63" cm="1">
        <f t="array" ref="E84">INDEX(Inputs!$A$4:$X$328, MATCH(Forecasts!$B84&amp;Forecasts!$B$73, Inputs!$A$4:$A$328&amp;Inputs!$B$4:$B$328, 0), MATCH(Forecasts!E$74, Inputs!$A$4:$X$4, 0))</f>
        <v>69.099999999999994</v>
      </c>
      <c r="F84" s="63" cm="1">
        <f t="array" ref="F84">INDEX(Inputs!$A$4:$X$328, MATCH(Forecasts!$B84&amp;Forecasts!$B$73, Inputs!$A$4:$A$328&amp;Inputs!$B$4:$B$328, 0), MATCH(Forecasts!F$74, Inputs!$A$4:$X$4, 0))</f>
        <v>74</v>
      </c>
      <c r="G84" s="63" cm="1">
        <f t="array" ref="G84">INDEX(Inputs!$A$4:$X$328, MATCH(Forecasts!$B84&amp;Forecasts!$B$73, Inputs!$A$4:$A$328&amp;Inputs!$B$4:$B$328, 0), MATCH(Forecasts!G$74, Inputs!$A$4:$X$4, 0))</f>
        <v>67.599999999999994</v>
      </c>
      <c r="H84" s="63" cm="1">
        <f t="array" ref="H84">INDEX(Inputs!$A$4:$X$328, MATCH(Forecasts!$B84&amp;Forecasts!$B$73, Inputs!$A$4:$A$328&amp;Inputs!$B$4:$B$328, 0), MATCH(Forecasts!H$74, Inputs!$A$4:$X$4, 0))</f>
        <v>68.2</v>
      </c>
      <c r="I84" s="63" cm="1">
        <f t="array" ref="I84">INDEX(Inputs!$A$4:$X$328, MATCH(Forecasts!$B84&amp;Forecasts!$B$73, Inputs!$A$4:$A$328&amp;Inputs!$B$4:$B$328, 0), MATCH(Forecasts!I$74, Inputs!$A$4:$X$4, 0))</f>
        <v>74.87</v>
      </c>
      <c r="J84" s="63" cm="1">
        <f t="array" ref="J84">INDEX(Inputs!$A$4:$X$328, MATCH(Forecasts!$B84&amp;Forecasts!$B$73, Inputs!$A$4:$A$328&amp;Inputs!$B$4:$B$328, 0), MATCH(Forecasts!J$74, Inputs!$A$4:$X$4, 0))</f>
        <v>70.055999999999997</v>
      </c>
      <c r="K84" s="63" cm="1">
        <f t="array" ref="K84">INDEX(Inputs!$A$4:$X$328, MATCH(Forecasts!$B84&amp;Forecasts!$B$73, Inputs!$A$4:$A$328&amp;Inputs!$B$4:$B$328, 0), MATCH(Forecasts!K$74, Inputs!$A$4:$X$4, 0))</f>
        <v>69.174999999999997</v>
      </c>
      <c r="L84" s="63" cm="1">
        <f t="array" ref="L84">INDEX(Inputs!$A$4:$X$328, MATCH(Forecasts!$B84&amp;Forecasts!$B$73, Inputs!$A$4:$A$328&amp;Inputs!$B$4:$B$328, 0), MATCH(Forecasts!L$74, Inputs!$A$4:$X$4, 0))</f>
        <v>68.753</v>
      </c>
      <c r="M84" s="63" cm="1">
        <f t="array" ref="M84">INDEX(Inputs!$A$4:$X$328, MATCH(Forecasts!$B84&amp;Forecasts!$B$73, Inputs!$A$4:$A$328&amp;Inputs!$B$4:$B$328, 0), MATCH(Forecasts!M$74, Inputs!$A$4:$X$4, 0))</f>
        <v>70.204999999999998</v>
      </c>
      <c r="N84" s="63" cm="1">
        <f t="array" ref="N84">INDEX(Inputs!$A$4:$X$328, MATCH(Forecasts!$B84&amp;Forecasts!$B$73, Inputs!$A$4:$A$328&amp;Inputs!$B$4:$B$328, 0), MATCH(Forecasts!N$74, Inputs!$A$4:$X$4, 0))</f>
        <v>70.227999999999994</v>
      </c>
      <c r="O84" s="166" cm="1">
        <f t="array" ref="O84">INDEX(Inputs!$A$4:$X$328, MATCH(Forecasts!$B84&amp;Forecasts!$B$73, Inputs!$A$4:$A$328&amp;Inputs!$B$4:$B$328, 0), MATCH(Forecasts!O$74, Inputs!$A$4:$X$4, 0))</f>
        <v>68.017654017369381</v>
      </c>
      <c r="P84" s="83" cm="1">
        <f t="array" ref="P84">INDEX(Inputs!$A$4:$X$328, MATCH(Forecasts!$B84&amp;Forecasts!$B$73, Inputs!$A$4:$A$328&amp;Inputs!$B$4:$B$328, 0), MATCH(Forecasts!P$74, Inputs!$A$4:$X$4, 0))</f>
        <v>71.750070597813334</v>
      </c>
      <c r="Q84" s="83" cm="1">
        <f t="array" ref="Q84">INDEX(Inputs!$A$4:$X$328, MATCH(Forecasts!$B84&amp;Forecasts!$B$73, Inputs!$A$4:$A$328&amp;Inputs!$B$4:$B$328, 0), MATCH(Forecasts!Q$74, Inputs!$A$4:$X$4, 0))</f>
        <v>72.862214526469117</v>
      </c>
      <c r="R84" s="83" cm="1">
        <f t="array" ref="R84">INDEX(Inputs!$A$4:$X$328, MATCH(Forecasts!$B84&amp;Forecasts!$B$73, Inputs!$A$4:$A$328&amp;Inputs!$B$4:$B$328, 0), MATCH(Forecasts!R$74, Inputs!$A$4:$X$4, 0))</f>
        <v>73.265262043464787</v>
      </c>
      <c r="S84" s="83" cm="1">
        <f t="array" ref="S84">INDEX(Inputs!$A$4:$X$328, MATCH(Forecasts!$B84&amp;Forecasts!$B$73, Inputs!$A$4:$A$328&amp;Inputs!$B$4:$B$328, 0), MATCH(Forecasts!S$74, Inputs!$A$4:$X$4, 0))</f>
        <v>73.684750657158872</v>
      </c>
      <c r="T84" s="83" cm="1">
        <f t="array" ref="T84">INDEX(Inputs!$A$4:$X$328, MATCH(Forecasts!$B84&amp;Forecasts!$B$73, Inputs!$A$4:$A$328&amp;Inputs!$B$4:$B$328, 0), MATCH(Forecasts!T$74, Inputs!$A$4:$X$4, 0))</f>
        <v>74.205415378558129</v>
      </c>
      <c r="U84" s="83" cm="1">
        <f t="array" ref="U84">INDEX(Inputs!$A$4:$X$328, MATCH(Forecasts!$B84&amp;Forecasts!$B$73, Inputs!$A$4:$A$328&amp;Inputs!$B$4:$B$328, 0), MATCH(Forecasts!U$74, Inputs!$A$4:$X$4, 0))</f>
        <v>74.7152978895042</v>
      </c>
      <c r="V84" s="84">
        <f t="shared" si="49"/>
        <v>68.55726994709795</v>
      </c>
      <c r="W84" s="84">
        <f t="shared" ref="W84:AA84" si="65">V84*(1+W16)</f>
        <v>69.068587557870302</v>
      </c>
      <c r="X84" s="84">
        <f t="shared" si="65"/>
        <v>69.570165291957849</v>
      </c>
      <c r="Y84" s="84">
        <f t="shared" si="65"/>
        <v>70.094329956626325</v>
      </c>
      <c r="Z84" s="84">
        <f t="shared" si="65"/>
        <v>70.613517848944426</v>
      </c>
      <c r="AA84" s="84">
        <f t="shared" si="65"/>
        <v>71.11049220082819</v>
      </c>
      <c r="AB84" s="85">
        <f t="shared" si="51"/>
        <v>71.750070597813334</v>
      </c>
      <c r="AC84" s="85">
        <f t="shared" si="52"/>
        <v>72.862214526469117</v>
      </c>
      <c r="AD84" s="85">
        <f t="shared" si="53"/>
        <v>73.265262043464787</v>
      </c>
      <c r="AE84" s="85">
        <f t="shared" si="54"/>
        <v>73.684750657158872</v>
      </c>
      <c r="AF84" s="85">
        <f t="shared" si="55"/>
        <v>74.205415378558129</v>
      </c>
      <c r="AG84" s="85">
        <f t="shared" si="56"/>
        <v>74.7152978895042</v>
      </c>
      <c r="AI84" s="86" t="s">
        <v>119</v>
      </c>
      <c r="AJ84" s="86" t="s">
        <v>119</v>
      </c>
      <c r="AK84" s="87" t="str">
        <f t="shared" si="57"/>
        <v>OK</v>
      </c>
    </row>
    <row r="85" spans="1:38" s="39" customFormat="1" ht="13.15">
      <c r="A85" s="97"/>
      <c r="B85" s="72" t="s">
        <v>106</v>
      </c>
      <c r="C85" s="63" cm="1">
        <f t="array" ref="C85">INDEX(Inputs!$A$4:$X$328, MATCH(Forecasts!$B85&amp;Forecasts!$B$73, Inputs!$A$4:$A$328&amp;Inputs!$B$4:$B$328, 0), MATCH(Forecasts!C$74, Inputs!$A$4:$X$4, 0))</f>
        <v>154</v>
      </c>
      <c r="D85" s="63" cm="1">
        <f t="array" ref="D85">INDEX(Inputs!$A$4:$X$328, MATCH(Forecasts!$B85&amp;Forecasts!$B$73, Inputs!$A$4:$A$328&amp;Inputs!$B$4:$B$328, 0), MATCH(Forecasts!D$74, Inputs!$A$4:$X$4, 0))</f>
        <v>158.19999999999999</v>
      </c>
      <c r="E85" s="63" cm="1">
        <f t="array" ref="E85">INDEX(Inputs!$A$4:$X$328, MATCH(Forecasts!$B85&amp;Forecasts!$B$73, Inputs!$A$4:$A$328&amp;Inputs!$B$4:$B$328, 0), MATCH(Forecasts!E$74, Inputs!$A$4:$X$4, 0))</f>
        <v>136.1</v>
      </c>
      <c r="F85" s="63" cm="1">
        <f t="array" ref="F85">INDEX(Inputs!$A$4:$X$328, MATCH(Forecasts!$B85&amp;Forecasts!$B$73, Inputs!$A$4:$A$328&amp;Inputs!$B$4:$B$328, 0), MATCH(Forecasts!F$74, Inputs!$A$4:$X$4, 0))</f>
        <v>140.5</v>
      </c>
      <c r="G85" s="63" cm="1">
        <f t="array" ref="G85">INDEX(Inputs!$A$4:$X$328, MATCH(Forecasts!$B85&amp;Forecasts!$B$73, Inputs!$A$4:$A$328&amp;Inputs!$B$4:$B$328, 0), MATCH(Forecasts!G$74, Inputs!$A$4:$X$4, 0))</f>
        <v>123.899999999999</v>
      </c>
      <c r="H85" s="63" cm="1">
        <f t="array" ref="H85">INDEX(Inputs!$A$4:$X$328, MATCH(Forecasts!$B85&amp;Forecasts!$B$73, Inputs!$A$4:$A$328&amp;Inputs!$B$4:$B$328, 0), MATCH(Forecasts!H$74, Inputs!$A$4:$X$4, 0))</f>
        <v>142.30000000000001</v>
      </c>
      <c r="I85" s="63" cm="1">
        <f t="array" ref="I85">INDEX(Inputs!$A$4:$X$328, MATCH(Forecasts!$B85&amp;Forecasts!$B$73, Inputs!$A$4:$A$328&amp;Inputs!$B$4:$B$328, 0), MATCH(Forecasts!I$74, Inputs!$A$4:$X$4, 0))</f>
        <v>146.6</v>
      </c>
      <c r="J85" s="63" cm="1">
        <f t="array" ref="J85">INDEX(Inputs!$A$4:$X$328, MATCH(Forecasts!$B85&amp;Forecasts!$B$73, Inputs!$A$4:$A$328&amp;Inputs!$B$4:$B$328, 0), MATCH(Forecasts!J$74, Inputs!$A$4:$X$4, 0))</f>
        <v>146.9</v>
      </c>
      <c r="K85" s="63" cm="1">
        <f t="array" ref="K85">INDEX(Inputs!$A$4:$X$328, MATCH(Forecasts!$B85&amp;Forecasts!$B$73, Inputs!$A$4:$A$328&amp;Inputs!$B$4:$B$328, 0), MATCH(Forecasts!K$74, Inputs!$A$4:$X$4, 0))</f>
        <v>148.69999999999999</v>
      </c>
      <c r="L85" s="63" cm="1">
        <f t="array" ref="L85">INDEX(Inputs!$A$4:$X$328, MATCH(Forecasts!$B85&amp;Forecasts!$B$73, Inputs!$A$4:$A$328&amp;Inputs!$B$4:$B$328, 0), MATCH(Forecasts!L$74, Inputs!$A$4:$X$4, 0))</f>
        <v>147.5</v>
      </c>
      <c r="M85" s="63" cm="1">
        <f t="array" ref="M85">INDEX(Inputs!$A$4:$X$328, MATCH(Forecasts!$B85&amp;Forecasts!$B$73, Inputs!$A$4:$A$328&amp;Inputs!$B$4:$B$328, 0), MATCH(Forecasts!M$74, Inputs!$A$4:$X$4, 0))</f>
        <v>143.1</v>
      </c>
      <c r="N85" s="63" cm="1">
        <f t="array" ref="N85">INDEX(Inputs!$A$4:$X$328, MATCH(Forecasts!$B85&amp;Forecasts!$B$73, Inputs!$A$4:$A$328&amp;Inputs!$B$4:$B$328, 0), MATCH(Forecasts!N$74, Inputs!$A$4:$X$4, 0))</f>
        <v>144.5</v>
      </c>
      <c r="O85" s="166" cm="1">
        <f t="array" ref="O85">INDEX(Inputs!$A$4:$X$328, MATCH(Forecasts!$B85&amp;Forecasts!$B$73, Inputs!$A$4:$A$328&amp;Inputs!$B$4:$B$328, 0), MATCH(Forecasts!O$74, Inputs!$A$4:$X$4, 0))</f>
        <v>139.79999999999998</v>
      </c>
      <c r="P85" s="83" cm="1">
        <f t="array" ref="P85">INDEX(Inputs!$A$4:$X$328, MATCH(Forecasts!$B85&amp;Forecasts!$B$73, Inputs!$A$4:$A$328&amp;Inputs!$B$4:$B$328, 0), MATCH(Forecasts!P$74, Inputs!$A$4:$X$4, 0))</f>
        <v>149.9</v>
      </c>
      <c r="Q85" s="83" cm="1">
        <f t="array" ref="Q85">INDEX(Inputs!$A$4:$X$328, MATCH(Forecasts!$B85&amp;Forecasts!$B$73, Inputs!$A$4:$A$328&amp;Inputs!$B$4:$B$328, 0), MATCH(Forecasts!Q$74, Inputs!$A$4:$X$4, 0))</f>
        <v>163.9</v>
      </c>
      <c r="R85" s="83" cm="1">
        <f t="array" ref="R85">INDEX(Inputs!$A$4:$X$328, MATCH(Forecasts!$B85&amp;Forecasts!$B$73, Inputs!$A$4:$A$328&amp;Inputs!$B$4:$B$328, 0), MATCH(Forecasts!R$74, Inputs!$A$4:$X$4, 0))</f>
        <v>164.9</v>
      </c>
      <c r="S85" s="83" cm="1">
        <f t="array" ref="S85">INDEX(Inputs!$A$4:$X$328, MATCH(Forecasts!$B85&amp;Forecasts!$B$73, Inputs!$A$4:$A$328&amp;Inputs!$B$4:$B$328, 0), MATCH(Forecasts!S$74, Inputs!$A$4:$X$4, 0))</f>
        <v>165.8</v>
      </c>
      <c r="T85" s="83" cm="1">
        <f t="array" ref="T85">INDEX(Inputs!$A$4:$X$328, MATCH(Forecasts!$B85&amp;Forecasts!$B$73, Inputs!$A$4:$A$328&amp;Inputs!$B$4:$B$328, 0), MATCH(Forecasts!T$74, Inputs!$A$4:$X$4, 0))</f>
        <v>166.8</v>
      </c>
      <c r="U85" s="83" cm="1">
        <f t="array" ref="U85">INDEX(Inputs!$A$4:$X$328, MATCH(Forecasts!$B85&amp;Forecasts!$B$73, Inputs!$A$4:$A$328&amp;Inputs!$B$4:$B$328, 0), MATCH(Forecasts!U$74, Inputs!$A$4:$X$4, 0))</f>
        <v>167.8</v>
      </c>
      <c r="V85" s="84">
        <f t="shared" si="49"/>
        <v>140.53560867898602</v>
      </c>
      <c r="W85" s="84">
        <f t="shared" ref="W85:AA85" si="66">V85*(1+W17)</f>
        <v>141.22619861926012</v>
      </c>
      <c r="X85" s="84">
        <f t="shared" si="66"/>
        <v>141.93750381932901</v>
      </c>
      <c r="Y85" s="84">
        <f t="shared" si="66"/>
        <v>142.67557216969115</v>
      </c>
      <c r="Z85" s="84">
        <f t="shared" si="66"/>
        <v>143.4081297057399</v>
      </c>
      <c r="AA85" s="84">
        <f t="shared" si="66"/>
        <v>144.10861647829975</v>
      </c>
      <c r="AB85" s="85">
        <f t="shared" si="51"/>
        <v>149.9</v>
      </c>
      <c r="AC85" s="85">
        <f t="shared" si="52"/>
        <v>163.9</v>
      </c>
      <c r="AD85" s="85">
        <f t="shared" si="53"/>
        <v>164.9</v>
      </c>
      <c r="AE85" s="85">
        <f t="shared" si="54"/>
        <v>165.8</v>
      </c>
      <c r="AF85" s="85">
        <f t="shared" si="55"/>
        <v>166.8</v>
      </c>
      <c r="AG85" s="85">
        <f t="shared" si="56"/>
        <v>167.8</v>
      </c>
      <c r="AI85" s="86" t="s">
        <v>119</v>
      </c>
      <c r="AJ85" s="86" t="s">
        <v>119</v>
      </c>
      <c r="AK85" s="87" t="str">
        <f t="shared" si="57"/>
        <v>OK</v>
      </c>
    </row>
    <row r="86" spans="1:38" s="39" customFormat="1" ht="13.15">
      <c r="A86" s="90"/>
      <c r="B86" s="74" t="s">
        <v>114</v>
      </c>
      <c r="C86" s="75">
        <f t="shared" ref="C86:AF86" si="67">SUM(C76:C85)</f>
        <v>1476.3356491687421</v>
      </c>
      <c r="D86" s="75">
        <f t="shared" si="67"/>
        <v>1462.973631029716</v>
      </c>
      <c r="E86" s="75">
        <f t="shared" si="67"/>
        <v>1432.5990124611189</v>
      </c>
      <c r="F86" s="75">
        <f t="shared" si="67"/>
        <v>1448.7850922064979</v>
      </c>
      <c r="G86" s="75">
        <f t="shared" si="67"/>
        <v>1464.809275484705</v>
      </c>
      <c r="H86" s="75">
        <f t="shared" si="67"/>
        <v>1472.2419803934249</v>
      </c>
      <c r="I86" s="75">
        <f>SUM(I76:I85)</f>
        <v>1466.1517887499999</v>
      </c>
      <c r="J86" s="75">
        <f t="shared" si="67"/>
        <v>1478.9005093268031</v>
      </c>
      <c r="K86" s="75">
        <f t="shared" si="67"/>
        <v>1480.7460000000001</v>
      </c>
      <c r="L86" s="75">
        <f t="shared" si="67"/>
        <v>1456.5519999999999</v>
      </c>
      <c r="M86" s="75">
        <f t="shared" si="67"/>
        <v>1508.7999102999997</v>
      </c>
      <c r="N86" s="75">
        <f t="shared" ref="N86" si="68">SUM(N76:N85)</f>
        <v>1482.4171258785241</v>
      </c>
      <c r="O86" s="75">
        <f>SUM( O76:O85)</f>
        <v>1489.9087434245034</v>
      </c>
      <c r="P86" s="76">
        <f t="shared" ref="P86" si="69">SUM( P76:P85)</f>
        <v>1523.6743673598471</v>
      </c>
      <c r="Q86" s="76">
        <f t="shared" ref="Q86" si="70">SUM( Q76:Q85)</f>
        <v>1554.5508529442889</v>
      </c>
      <c r="R86" s="76">
        <f t="shared" ref="R86" si="71">SUM( R76:R85)</f>
        <v>1566.1266461818086</v>
      </c>
      <c r="S86" s="76">
        <f t="shared" ref="S86" si="72">SUM( S76:S85)</f>
        <v>1578.9333606574803</v>
      </c>
      <c r="T86" s="76">
        <f t="shared" ref="T86" si="73">SUM( T76:T85)</f>
        <v>1594.4168831964059</v>
      </c>
      <c r="U86" s="76">
        <f t="shared" ref="U86" si="74">SUM( U76:U85)</f>
        <v>1611.7637582998009</v>
      </c>
      <c r="V86" s="88">
        <f t="shared" si="67"/>
        <v>1500.1220821639881</v>
      </c>
      <c r="W86" s="88">
        <f t="shared" si="67"/>
        <v>1509.7170148077262</v>
      </c>
      <c r="X86" s="88">
        <f t="shared" si="67"/>
        <v>1519.277659889761</v>
      </c>
      <c r="Y86" s="88">
        <f t="shared" si="67"/>
        <v>1529.0209609580265</v>
      </c>
      <c r="Z86" s="88">
        <f t="shared" si="67"/>
        <v>1538.5995199603481</v>
      </c>
      <c r="AA86" s="88">
        <f t="shared" si="67"/>
        <v>1547.8668754654511</v>
      </c>
      <c r="AB86" s="89">
        <f t="shared" si="67"/>
        <v>1523.6743673598471</v>
      </c>
      <c r="AC86" s="89">
        <f t="shared" si="67"/>
        <v>1554.5508529442889</v>
      </c>
      <c r="AD86" s="89">
        <f t="shared" si="67"/>
        <v>1566.1266461818086</v>
      </c>
      <c r="AE86" s="89">
        <f t="shared" si="67"/>
        <v>1578.9333606574803</v>
      </c>
      <c r="AF86" s="89">
        <f t="shared" si="67"/>
        <v>1594.4168831964059</v>
      </c>
      <c r="AG86" s="89">
        <f>SUM(AG76:AG85)</f>
        <v>1611.7637582998009</v>
      </c>
      <c r="AI86" s="86" t="s">
        <v>119</v>
      </c>
      <c r="AJ86" s="86" t="s">
        <v>119</v>
      </c>
      <c r="AK86" s="87" t="str">
        <f t="shared" si="57"/>
        <v>OK</v>
      </c>
    </row>
    <row r="87" spans="1:38" s="39" customFormat="1" ht="13.15">
      <c r="A87" s="90"/>
      <c r="B87" s="93"/>
    </row>
    <row r="88" spans="1:38" s="41" customFormat="1" ht="13.15">
      <c r="A88" s="40" t="s">
        <v>57</v>
      </c>
      <c r="D88" s="42"/>
      <c r="E88" s="42"/>
      <c r="F88" s="42"/>
      <c r="G88" s="42"/>
      <c r="H88" s="42"/>
      <c r="I88" s="42"/>
      <c r="J88" s="42"/>
      <c r="K88" s="42"/>
      <c r="L88" s="42"/>
      <c r="M88" s="42"/>
      <c r="N88" s="42"/>
      <c r="O88" s="42"/>
      <c r="P88" s="42"/>
      <c r="Q88" s="42"/>
      <c r="R88" s="42"/>
      <c r="S88" s="42"/>
      <c r="T88" s="42"/>
      <c r="U88" s="42"/>
      <c r="V88" s="42"/>
      <c r="W88" s="42"/>
      <c r="X88" s="42"/>
      <c r="Y88" s="42"/>
      <c r="Z88" s="42"/>
      <c r="AA88" s="42"/>
      <c r="AB88" s="42"/>
      <c r="AC88" s="42"/>
      <c r="AD88" s="42"/>
      <c r="AE88" s="42"/>
      <c r="AF88" s="42"/>
      <c r="AG88" s="42"/>
      <c r="AH88" s="42"/>
      <c r="AI88" s="42"/>
      <c r="AJ88" s="42"/>
      <c r="AK88" s="42"/>
      <c r="AL88" s="42"/>
    </row>
    <row r="89" spans="1:38" s="39" customFormat="1" ht="13.15">
      <c r="A89" s="90"/>
    </row>
    <row r="90" spans="1:38" s="39" customFormat="1" ht="13.15">
      <c r="B90" s="43" t="s">
        <v>56</v>
      </c>
      <c r="C90" s="184" t="s">
        <v>112</v>
      </c>
      <c r="D90" s="184"/>
      <c r="E90" s="184"/>
      <c r="F90" s="184"/>
      <c r="G90" s="184"/>
      <c r="H90" s="184"/>
      <c r="I90" s="184"/>
      <c r="J90" s="184"/>
      <c r="K90" s="184"/>
      <c r="L90" s="184"/>
      <c r="M90" s="184"/>
      <c r="N90" s="184"/>
      <c r="O90" s="184"/>
      <c r="P90" s="186" t="s">
        <v>113</v>
      </c>
      <c r="Q90" s="186"/>
      <c r="R90" s="186"/>
      <c r="S90" s="186"/>
      <c r="T90" s="186"/>
      <c r="U90" s="187"/>
      <c r="V90" s="190"/>
      <c r="W90" s="190"/>
      <c r="X90" s="190"/>
      <c r="Y90" s="190"/>
      <c r="Z90" s="190"/>
      <c r="AA90" s="191"/>
      <c r="AB90" s="188"/>
      <c r="AC90" s="188"/>
      <c r="AD90" s="188"/>
      <c r="AE90" s="188"/>
      <c r="AF90" s="188"/>
      <c r="AG90" s="189"/>
      <c r="AI90" s="194" t="s">
        <v>116</v>
      </c>
      <c r="AJ90" s="192" t="s">
        <v>117</v>
      </c>
      <c r="AK90" s="194" t="s">
        <v>118</v>
      </c>
    </row>
    <row r="91" spans="1:38" s="39" customFormat="1" ht="13.15">
      <c r="C91" s="45" t="s">
        <v>14</v>
      </c>
      <c r="D91" s="45" t="s">
        <v>15</v>
      </c>
      <c r="E91" s="45" t="s">
        <v>16</v>
      </c>
      <c r="F91" s="45" t="s">
        <v>17</v>
      </c>
      <c r="G91" s="45" t="s">
        <v>18</v>
      </c>
      <c r="H91" s="45" t="s">
        <v>19</v>
      </c>
      <c r="I91" s="45" t="s">
        <v>20</v>
      </c>
      <c r="J91" s="45" t="s">
        <v>21</v>
      </c>
      <c r="K91" s="47" t="s">
        <v>22</v>
      </c>
      <c r="L91" s="47" t="s">
        <v>23</v>
      </c>
      <c r="M91" s="46" t="s">
        <v>24</v>
      </c>
      <c r="N91" s="46" t="s">
        <v>25</v>
      </c>
      <c r="O91" s="47" t="s">
        <v>26</v>
      </c>
      <c r="P91" s="48" t="s">
        <v>27</v>
      </c>
      <c r="Q91" s="48" t="s">
        <v>28</v>
      </c>
      <c r="R91" s="48" t="s">
        <v>29</v>
      </c>
      <c r="S91" s="48" t="s">
        <v>30</v>
      </c>
      <c r="T91" s="48" t="s">
        <v>31</v>
      </c>
      <c r="U91" s="49" t="s">
        <v>32</v>
      </c>
      <c r="V91" s="50" t="s">
        <v>27</v>
      </c>
      <c r="W91" s="50" t="s">
        <v>28</v>
      </c>
      <c r="X91" s="50" t="s">
        <v>29</v>
      </c>
      <c r="Y91" s="50" t="s">
        <v>30</v>
      </c>
      <c r="Z91" s="50" t="s">
        <v>31</v>
      </c>
      <c r="AA91" s="50" t="s">
        <v>32</v>
      </c>
      <c r="AB91" s="44" t="s">
        <v>27</v>
      </c>
      <c r="AC91" s="44" t="s">
        <v>28</v>
      </c>
      <c r="AD91" s="44" t="s">
        <v>29</v>
      </c>
      <c r="AE91" s="44" t="s">
        <v>30</v>
      </c>
      <c r="AF91" s="44" t="s">
        <v>31</v>
      </c>
      <c r="AG91" s="51" t="s">
        <v>32</v>
      </c>
      <c r="AI91" s="194"/>
      <c r="AJ91" s="193"/>
      <c r="AK91" s="194"/>
    </row>
    <row r="92" spans="1:38" s="39" customFormat="1" ht="13.15">
      <c r="B92" s="91"/>
      <c r="C92" s="55">
        <v>1</v>
      </c>
      <c r="D92" s="55">
        <v>2</v>
      </c>
      <c r="E92" s="55">
        <v>3</v>
      </c>
      <c r="F92" s="55">
        <v>4</v>
      </c>
      <c r="G92" s="55">
        <v>5</v>
      </c>
      <c r="H92" s="55">
        <v>6</v>
      </c>
      <c r="I92" s="55">
        <v>7</v>
      </c>
      <c r="J92" s="55">
        <v>8</v>
      </c>
      <c r="K92" s="56">
        <v>9</v>
      </c>
      <c r="L92" s="56">
        <v>10</v>
      </c>
      <c r="M92" s="56">
        <v>11</v>
      </c>
      <c r="N92" s="56">
        <v>12</v>
      </c>
      <c r="O92" s="56">
        <v>13</v>
      </c>
      <c r="P92" s="57">
        <v>14</v>
      </c>
      <c r="Q92" s="57">
        <v>15</v>
      </c>
      <c r="R92" s="57">
        <v>16</v>
      </c>
      <c r="S92" s="57">
        <v>17</v>
      </c>
      <c r="T92" s="57">
        <v>18</v>
      </c>
      <c r="U92" s="58">
        <v>19</v>
      </c>
      <c r="V92" s="59">
        <v>14</v>
      </c>
      <c r="W92" s="59">
        <v>15</v>
      </c>
      <c r="X92" s="59">
        <v>16</v>
      </c>
      <c r="Y92" s="59">
        <v>17</v>
      </c>
      <c r="Z92" s="59">
        <v>18</v>
      </c>
      <c r="AA92" s="59">
        <v>19</v>
      </c>
      <c r="AB92" s="44">
        <v>14</v>
      </c>
      <c r="AC92" s="44">
        <v>15</v>
      </c>
      <c r="AD92" s="44">
        <v>16</v>
      </c>
      <c r="AE92" s="44">
        <v>17</v>
      </c>
      <c r="AF92" s="44">
        <v>18</v>
      </c>
      <c r="AG92" s="60">
        <v>19</v>
      </c>
      <c r="AI92" s="53"/>
      <c r="AJ92" s="53"/>
      <c r="AK92" s="53"/>
    </row>
    <row r="93" spans="1:38" s="39" customFormat="1" ht="13.15">
      <c r="B93" s="72" t="s">
        <v>33</v>
      </c>
      <c r="C93" s="98" cm="1">
        <f t="array" ref="C93">INDEX(Inputs!$A$4:$X$328, MATCH(Forecasts!$B93&amp;Forecasts!$B$90, Inputs!$A$4:$A$328&amp;Inputs!$B$4:$B$328, 0), MATCH(Forecasts!C$91, Inputs!$A$4:$X$4, 0))</f>
        <v>1.5278656838714411</v>
      </c>
      <c r="D93" s="98" cm="1">
        <f t="array" ref="D93">INDEX(Inputs!$A$4:$X$328, MATCH(Forecasts!$B93&amp;Forecasts!$B$90, Inputs!$A$4:$A$328&amp;Inputs!$B$4:$B$328, 0), MATCH(Forecasts!D$91, Inputs!$A$4:$X$4, 0))</f>
        <v>1.5282779889186386</v>
      </c>
      <c r="E93" s="98" cm="1">
        <f t="array" ref="E93">INDEX(Inputs!$A$4:$X$328, MATCH(Forecasts!$B93&amp;Forecasts!$B$90, Inputs!$A$4:$A$328&amp;Inputs!$B$4:$B$328, 0), MATCH(Forecasts!E$91, Inputs!$A$4:$X$4, 0))</f>
        <v>1.5264026873866419</v>
      </c>
      <c r="F93" s="98" cm="1">
        <f t="array" ref="F93">INDEX(Inputs!$A$4:$X$328, MATCH(Forecasts!$B93&amp;Forecasts!$B$90, Inputs!$A$4:$A$328&amp;Inputs!$B$4:$B$328, 0), MATCH(Forecasts!F$91, Inputs!$A$4:$X$4, 0))</f>
        <v>1.5297740883460211</v>
      </c>
      <c r="G93" s="98" cm="1">
        <f t="array" ref="G93">INDEX(Inputs!$A$4:$X$328, MATCH(Forecasts!$B93&amp;Forecasts!$B$90, Inputs!$A$4:$A$328&amp;Inputs!$B$4:$B$328, 0), MATCH(Forecasts!G$91, Inputs!$A$4:$X$4, 0))</f>
        <v>1.5572979246236773</v>
      </c>
      <c r="H93" s="98" cm="1">
        <f t="array" ref="H93">INDEX(Inputs!$A$4:$X$328, MATCH(Forecasts!$B93&amp;Forecasts!$B$90, Inputs!$A$4:$A$328&amp;Inputs!$B$4:$B$328, 0), MATCH(Forecasts!H$91, Inputs!$A$4:$X$4, 0))</f>
        <v>1.5808635141540588</v>
      </c>
      <c r="I93" s="98" cm="1">
        <f t="array" ref="I93">INDEX(Inputs!$A$4:$X$328, MATCH(Forecasts!$B93&amp;Forecasts!$B$90, Inputs!$A$4:$A$328&amp;Inputs!$B$4:$B$328, 0), MATCH(Forecasts!I$91, Inputs!$A$4:$X$4, 0))</f>
        <v>1.5479454922236409</v>
      </c>
      <c r="J93" s="98" cm="1">
        <f t="array" ref="J93">INDEX(Inputs!$A$4:$X$328, MATCH(Forecasts!$B93&amp;Forecasts!$B$90, Inputs!$A$4:$A$328&amp;Inputs!$B$4:$B$328, 0), MATCH(Forecasts!J$91, Inputs!$A$4:$X$4, 0))</f>
        <v>1.5916203039413501</v>
      </c>
      <c r="K93" s="98" cm="1">
        <f t="array" ref="K93">INDEX(Inputs!$A$4:$X$328, MATCH(Forecasts!$B93&amp;Forecasts!$B$90, Inputs!$A$4:$A$328&amp;Inputs!$B$4:$B$328, 0), MATCH(Forecasts!K$91, Inputs!$A$4:$X$4, 0))</f>
        <v>1.5733505080864463</v>
      </c>
      <c r="L93" s="98" cm="1">
        <f t="array" ref="L93">INDEX(Inputs!$A$4:$X$328, MATCH(Forecasts!$B93&amp;Forecasts!$B$90, Inputs!$A$4:$A$328&amp;Inputs!$B$4:$B$328, 0), MATCH(Forecasts!L$91, Inputs!$A$4:$X$4, 0))</f>
        <v>1.569269128876422</v>
      </c>
      <c r="M93" s="98" cm="1">
        <f t="array" ref="M93">INDEX(Inputs!$A$4:$X$328, MATCH(Forecasts!$B93&amp;Forecasts!$B$90, Inputs!$A$4:$A$328&amp;Inputs!$B$4:$B$328, 0), MATCH(Forecasts!M$91, Inputs!$A$4:$X$4, 0))</f>
        <v>1.5701805625868088</v>
      </c>
      <c r="N93" s="98" cm="1">
        <f t="array" ref="N93">INDEX(Inputs!$A$4:$X$328, MATCH(Forecasts!$B93&amp;Forecasts!$B$90, Inputs!$A$4:$A$328&amp;Inputs!$B$4:$B$328, 0), MATCH(Forecasts!N$91, Inputs!$A$4:$X$4, 0))</f>
        <v>1.5550307955074789</v>
      </c>
      <c r="O93" s="167" cm="1">
        <f t="array" ref="O93">INDEX(Inputs!$A$4:$X$328, MATCH(Forecasts!$B93&amp;Forecasts!$B$90, Inputs!$A$4:$A$328&amp;Inputs!$B$4:$B$328, 0), MATCH(Forecasts!O$91, Inputs!$A$4:$X$4, 0))</f>
        <v>1.5683778606325505</v>
      </c>
      <c r="P93" s="99" cm="1">
        <f t="array" ref="P93">INDEX(Inputs!$A$4:$X$328, MATCH(Forecasts!$B93&amp;Forecasts!$B$90, Inputs!$A$4:$A$328&amp;Inputs!$B$4:$B$328, 0), MATCH(Forecasts!P$91, Inputs!$A$4:$X$4, 0))</f>
        <v>1.5724814462905421</v>
      </c>
      <c r="Q93" s="99" cm="1">
        <f t="array" ref="Q93">INDEX(Inputs!$A$4:$X$328, MATCH(Forecasts!$B93&amp;Forecasts!$B$90, Inputs!$A$4:$A$328&amp;Inputs!$B$4:$B$328, 0), MATCH(Forecasts!Q$91, Inputs!$A$4:$X$4, 0))</f>
        <v>1.5702636167812083</v>
      </c>
      <c r="R93" s="99" cm="1">
        <f t="array" ref="R93">INDEX(Inputs!$A$4:$X$328, MATCH(Forecasts!$B93&amp;Forecasts!$B$90, Inputs!$A$4:$A$328&amp;Inputs!$B$4:$B$328, 0), MATCH(Forecasts!R$91, Inputs!$A$4:$X$4, 0))</f>
        <v>1.5696996862393546</v>
      </c>
      <c r="S93" s="99" cm="1">
        <f t="array" ref="S93">INDEX(Inputs!$A$4:$X$328, MATCH(Forecasts!$B93&amp;Forecasts!$B$90, Inputs!$A$4:$A$328&amp;Inputs!$B$4:$B$328, 0), MATCH(Forecasts!S$91, Inputs!$A$4:$X$4, 0))</f>
        <v>1.5688905374638664</v>
      </c>
      <c r="T93" s="99" cm="1">
        <f t="array" ref="T93">INDEX(Inputs!$A$4:$X$328, MATCH(Forecasts!$B93&amp;Forecasts!$B$90, Inputs!$A$4:$A$328&amp;Inputs!$B$4:$B$328, 0), MATCH(Forecasts!T$91, Inputs!$A$4:$X$4, 0))</f>
        <v>1.5735294117647058</v>
      </c>
      <c r="U93" s="99" cm="1">
        <f t="array" ref="U93">INDEX(Inputs!$A$4:$X$328, MATCH(Forecasts!$B93&amp;Forecasts!$B$90, Inputs!$A$4:$A$328&amp;Inputs!$B$4:$B$328, 0), MATCH(Forecasts!U$91, Inputs!$A$4:$X$4, 0))</f>
        <v>1.5746263894738186</v>
      </c>
      <c r="V93" s="100">
        <f t="shared" ref="V93:AA96" si="75">AVERAGE($M93:$O93)</f>
        <v>1.5645297395756128</v>
      </c>
      <c r="W93" s="100">
        <f t="shared" si="75"/>
        <v>1.5645297395756128</v>
      </c>
      <c r="X93" s="100">
        <f t="shared" si="75"/>
        <v>1.5645297395756128</v>
      </c>
      <c r="Y93" s="100">
        <f t="shared" si="75"/>
        <v>1.5645297395756128</v>
      </c>
      <c r="Z93" s="100">
        <f t="shared" si="75"/>
        <v>1.5645297395756128</v>
      </c>
      <c r="AA93" s="100">
        <f t="shared" si="75"/>
        <v>1.5645297395756128</v>
      </c>
      <c r="AB93" s="101">
        <f t="shared" ref="AB93:AB102" si="76">IF($AI93="Company forecast",P93, IF($AI93="Ofwat forecast",V93))</f>
        <v>1.5724814462905421</v>
      </c>
      <c r="AC93" s="101">
        <f t="shared" ref="AC93:AC102" si="77">IF($AI93="Company forecast",Q93, IF($AI93="Ofwat forecast",W93))</f>
        <v>1.5702636167812083</v>
      </c>
      <c r="AD93" s="101">
        <f t="shared" ref="AD93:AD102" si="78">IF($AI93="Company forecast",R93, IF($AI93="Ofwat forecast",X93))</f>
        <v>1.5696996862393546</v>
      </c>
      <c r="AE93" s="101">
        <f t="shared" ref="AE93:AE102" si="79">IF($AI93="Company forecast",S93, IF($AI93="Ofwat forecast",Y93))</f>
        <v>1.5688905374638664</v>
      </c>
      <c r="AF93" s="101">
        <f t="shared" ref="AF93:AF102" si="80">IF($AI93="Company forecast",T93, IF($AI93="Ofwat forecast",Z93))</f>
        <v>1.5735294117647058</v>
      </c>
      <c r="AG93" s="101">
        <f t="shared" ref="AG93:AG102" si="81">IF($AI93="Company forecast",U93, IF($AI93="Ofwat forecast",AA93))</f>
        <v>1.5746263894738186</v>
      </c>
      <c r="AI93" s="86" t="s">
        <v>119</v>
      </c>
      <c r="AJ93" s="86" t="s">
        <v>119</v>
      </c>
      <c r="AK93" s="87" t="str">
        <f t="shared" ref="AK93:AK103" si="82" xml:space="preserve"> IF(AI93=AJ93, "OK", "error")</f>
        <v>OK</v>
      </c>
    </row>
    <row r="94" spans="1:38" s="39" customFormat="1" ht="13.15">
      <c r="B94" s="72" t="s">
        <v>98</v>
      </c>
      <c r="C94" s="98" cm="1">
        <f t="array" ref="C94">INDEX(Inputs!$A$4:$X$328, MATCH(Forecasts!$B94&amp;Forecasts!$B$90, Inputs!$A$4:$A$328&amp;Inputs!$B$4:$B$328, 0), MATCH(Forecasts!C$91, Inputs!$A$4:$X$4, 0))</f>
        <v>1.4985926124555877</v>
      </c>
      <c r="D94" s="98" cm="1">
        <f t="array" ref="D94">INDEX(Inputs!$A$4:$X$328, MATCH(Forecasts!$B94&amp;Forecasts!$B$90, Inputs!$A$4:$A$328&amp;Inputs!$B$4:$B$328, 0), MATCH(Forecasts!D$91, Inputs!$A$4:$X$4, 0))</f>
        <v>1.4973638494508437</v>
      </c>
      <c r="E94" s="98" cm="1">
        <f t="array" ref="E94">INDEX(Inputs!$A$4:$X$328, MATCH(Forecasts!$B94&amp;Forecasts!$B$90, Inputs!$A$4:$A$328&amp;Inputs!$B$4:$B$328, 0), MATCH(Forecasts!E$91, Inputs!$A$4:$X$4, 0))</f>
        <v>1.4969387509204097</v>
      </c>
      <c r="F94" s="98" cm="1">
        <f t="array" ref="F94">INDEX(Inputs!$A$4:$X$328, MATCH(Forecasts!$B94&amp;Forecasts!$B$90, Inputs!$A$4:$A$328&amp;Inputs!$B$4:$B$328, 0), MATCH(Forecasts!F$91, Inputs!$A$4:$X$4, 0))</f>
        <v>1.4949137147440184</v>
      </c>
      <c r="G94" s="98" cm="1">
        <f t="array" ref="G94">INDEX(Inputs!$A$4:$X$328, MATCH(Forecasts!$B94&amp;Forecasts!$B$90, Inputs!$A$4:$A$328&amp;Inputs!$B$4:$B$328, 0), MATCH(Forecasts!G$91, Inputs!$A$4:$X$4, 0))</f>
        <v>1.4931440013348907</v>
      </c>
      <c r="H94" s="98" cm="1">
        <f t="array" ref="H94">INDEX(Inputs!$A$4:$X$328, MATCH(Forecasts!$B94&amp;Forecasts!$B$90, Inputs!$A$4:$A$328&amp;Inputs!$B$4:$B$328, 0), MATCH(Forecasts!H$91, Inputs!$A$4:$X$4, 0))</f>
        <v>1.4925231297735384</v>
      </c>
      <c r="I94" s="98" cm="1">
        <f t="array" ref="I94">INDEX(Inputs!$A$4:$X$328, MATCH(Forecasts!$B94&amp;Forecasts!$B$90, Inputs!$A$4:$A$328&amp;Inputs!$B$4:$B$328, 0), MATCH(Forecasts!I$91, Inputs!$A$4:$X$4, 0))</f>
        <v>1.4906747485512555</v>
      </c>
      <c r="J94" s="98" cm="1">
        <f t="array" ref="J94">INDEX(Inputs!$A$4:$X$328, MATCH(Forecasts!$B94&amp;Forecasts!$B$90, Inputs!$A$4:$A$328&amp;Inputs!$B$4:$B$328, 0), MATCH(Forecasts!J$91, Inputs!$A$4:$X$4, 0))</f>
        <v>1.4891586298636514</v>
      </c>
      <c r="K94" s="98" cm="1">
        <f t="array" ref="K94">INDEX(Inputs!$A$4:$X$328, MATCH(Forecasts!$B94&amp;Forecasts!$B$90, Inputs!$A$4:$A$328&amp;Inputs!$B$4:$B$328, 0), MATCH(Forecasts!K$91, Inputs!$A$4:$X$4, 0))</f>
        <v>1.4895369693748755</v>
      </c>
      <c r="L94" s="98" cm="1">
        <f t="array" ref="L94">INDEX(Inputs!$A$4:$X$328, MATCH(Forecasts!$B94&amp;Forecasts!$B$90, Inputs!$A$4:$A$328&amp;Inputs!$B$4:$B$328, 0), MATCH(Forecasts!L$91, Inputs!$A$4:$X$4, 0))</f>
        <v>1.4715091210613598</v>
      </c>
      <c r="M94" s="98" cm="1">
        <f t="array" ref="M94">INDEX(Inputs!$A$4:$X$328, MATCH(Forecasts!$B94&amp;Forecasts!$B$90, Inputs!$A$4:$A$328&amp;Inputs!$B$4:$B$328, 0), MATCH(Forecasts!M$91, Inputs!$A$4:$X$4, 0))</f>
        <v>1.4862160371106694</v>
      </c>
      <c r="N94" s="98" cm="1">
        <f t="array" ref="N94">INDEX(Inputs!$A$4:$X$328, MATCH(Forecasts!$B94&amp;Forecasts!$B$90, Inputs!$A$4:$A$328&amp;Inputs!$B$4:$B$328, 0), MATCH(Forecasts!N$91, Inputs!$A$4:$X$4, 0))</f>
        <v>1.4876145120216953</v>
      </c>
      <c r="O94" s="167" cm="1">
        <f t="array" ref="O94">INDEX(Inputs!$A$4:$X$328, MATCH(Forecasts!$B94&amp;Forecasts!$B$90, Inputs!$A$4:$A$328&amp;Inputs!$B$4:$B$328, 0), MATCH(Forecasts!O$91, Inputs!$A$4:$X$4, 0))</f>
        <v>1.4871015498496414</v>
      </c>
      <c r="P94" s="99" cm="1">
        <f t="array" ref="P94">INDEX(Inputs!$A$4:$X$328, MATCH(Forecasts!$B94&amp;Forecasts!$B$90, Inputs!$A$4:$A$328&amp;Inputs!$B$4:$B$328, 0), MATCH(Forecasts!P$91, Inputs!$A$4:$X$4, 0))</f>
        <v>1.5179143413796519</v>
      </c>
      <c r="Q94" s="99" cm="1">
        <f t="array" ref="Q94">INDEX(Inputs!$A$4:$X$328, MATCH(Forecasts!$B94&amp;Forecasts!$B$90, Inputs!$A$4:$A$328&amp;Inputs!$B$4:$B$328, 0), MATCH(Forecasts!Q$91, Inputs!$A$4:$X$4, 0))</f>
        <v>1.5323240319282274</v>
      </c>
      <c r="R94" s="99" cm="1">
        <f t="array" ref="R94">INDEX(Inputs!$A$4:$X$328, MATCH(Forecasts!$B94&amp;Forecasts!$B$90, Inputs!$A$4:$A$328&amp;Inputs!$B$4:$B$328, 0), MATCH(Forecasts!R$91, Inputs!$A$4:$X$4, 0))</f>
        <v>1.5305571113234278</v>
      </c>
      <c r="S94" s="99" cm="1">
        <f t="array" ref="S94">INDEX(Inputs!$A$4:$X$328, MATCH(Forecasts!$B94&amp;Forecasts!$B$90, Inputs!$A$4:$A$328&amp;Inputs!$B$4:$B$328, 0), MATCH(Forecasts!S$91, Inputs!$A$4:$X$4, 0))</f>
        <v>1.5386159465596103</v>
      </c>
      <c r="T94" s="99" cm="1">
        <f t="array" ref="T94">INDEX(Inputs!$A$4:$X$328, MATCH(Forecasts!$B94&amp;Forecasts!$B$90, Inputs!$A$4:$A$328&amp;Inputs!$B$4:$B$328, 0), MATCH(Forecasts!T$91, Inputs!$A$4:$X$4, 0))</f>
        <v>1.5367617252977199</v>
      </c>
      <c r="U94" s="99" cm="1">
        <f t="array" ref="U94">INDEX(Inputs!$A$4:$X$328, MATCH(Forecasts!$B94&amp;Forecasts!$B$90, Inputs!$A$4:$A$328&amp;Inputs!$B$4:$B$328, 0), MATCH(Forecasts!U$91, Inputs!$A$4:$X$4, 0))</f>
        <v>1.5359151692893565</v>
      </c>
      <c r="V94" s="100">
        <f t="shared" si="75"/>
        <v>1.4869773663273353</v>
      </c>
      <c r="W94" s="100">
        <f t="shared" si="75"/>
        <v>1.4869773663273353</v>
      </c>
      <c r="X94" s="100">
        <f t="shared" si="75"/>
        <v>1.4869773663273353</v>
      </c>
      <c r="Y94" s="100">
        <f t="shared" si="75"/>
        <v>1.4869773663273353</v>
      </c>
      <c r="Z94" s="100">
        <f t="shared" si="75"/>
        <v>1.4869773663273353</v>
      </c>
      <c r="AA94" s="100">
        <f t="shared" si="75"/>
        <v>1.4869773663273353</v>
      </c>
      <c r="AB94" s="101">
        <f t="shared" si="76"/>
        <v>1.5179143413796519</v>
      </c>
      <c r="AC94" s="101">
        <f t="shared" si="77"/>
        <v>1.5323240319282274</v>
      </c>
      <c r="AD94" s="101">
        <f t="shared" si="78"/>
        <v>1.5305571113234278</v>
      </c>
      <c r="AE94" s="101">
        <f t="shared" si="79"/>
        <v>1.5386159465596103</v>
      </c>
      <c r="AF94" s="101">
        <f t="shared" si="80"/>
        <v>1.5367617252977199</v>
      </c>
      <c r="AG94" s="101">
        <f t="shared" si="81"/>
        <v>1.5359151692893565</v>
      </c>
      <c r="AI94" s="86" t="s">
        <v>119</v>
      </c>
      <c r="AJ94" s="86" t="s">
        <v>119</v>
      </c>
      <c r="AK94" s="87" t="str">
        <f t="shared" si="82"/>
        <v>OK</v>
      </c>
    </row>
    <row r="95" spans="1:38" s="39" customFormat="1" ht="13.15">
      <c r="B95" s="72" t="s">
        <v>99</v>
      </c>
      <c r="C95" s="98" cm="1">
        <f t="array" ref="C95">INDEX(Inputs!$A$4:$X$328, MATCH(Forecasts!$B95&amp;Forecasts!$B$90, Inputs!$A$4:$A$328&amp;Inputs!$B$4:$B$328, 0), MATCH(Forecasts!C$91, Inputs!$A$4:$X$4, 0))</f>
        <v>1.2316249190525543</v>
      </c>
      <c r="D95" s="98" cm="1">
        <f t="array" ref="D95">INDEX(Inputs!$A$4:$X$328, MATCH(Forecasts!$B95&amp;Forecasts!$B$90, Inputs!$A$4:$A$328&amp;Inputs!$B$4:$B$328, 0), MATCH(Forecasts!D$91, Inputs!$A$4:$X$4, 0))</f>
        <v>1.2317337887922757</v>
      </c>
      <c r="E95" s="98" cm="1">
        <f t="array" ref="E95">INDEX(Inputs!$A$4:$X$328, MATCH(Forecasts!$B95&amp;Forecasts!$B$90, Inputs!$A$4:$A$328&amp;Inputs!$B$4:$B$328, 0), MATCH(Forecasts!E$91, Inputs!$A$4:$X$4, 0))</f>
        <v>1.2304929128884048</v>
      </c>
      <c r="F95" s="98" cm="1">
        <f t="array" ref="F95">INDEX(Inputs!$A$4:$X$328, MATCH(Forecasts!$B95&amp;Forecasts!$B$90, Inputs!$A$4:$A$328&amp;Inputs!$B$4:$B$328, 0), MATCH(Forecasts!F$91, Inputs!$A$4:$X$4, 0))</f>
        <v>1.2319206791970045</v>
      </c>
      <c r="G95" s="98" cm="1">
        <f t="array" ref="G95">INDEX(Inputs!$A$4:$X$328, MATCH(Forecasts!$B95&amp;Forecasts!$B$90, Inputs!$A$4:$A$328&amp;Inputs!$B$4:$B$328, 0), MATCH(Forecasts!G$91, Inputs!$A$4:$X$4, 0))</f>
        <v>1.23236295466515</v>
      </c>
      <c r="H95" s="98" cm="1">
        <f t="array" ref="H95">INDEX(Inputs!$A$4:$X$328, MATCH(Forecasts!$B95&amp;Forecasts!$B$90, Inputs!$A$4:$A$328&amp;Inputs!$B$4:$B$328, 0), MATCH(Forecasts!H$91, Inputs!$A$4:$X$4, 0))</f>
        <v>1.2677968731815183</v>
      </c>
      <c r="I95" s="98" cm="1">
        <f t="array" ref="I95">INDEX(Inputs!$A$4:$X$328, MATCH(Forecasts!$B95&amp;Forecasts!$B$90, Inputs!$A$4:$A$328&amp;Inputs!$B$4:$B$328, 0), MATCH(Forecasts!I$91, Inputs!$A$4:$X$4, 0))</f>
        <v>1.2684932569596192</v>
      </c>
      <c r="J95" s="98" cm="1">
        <f t="array" ref="J95">INDEX(Inputs!$A$4:$X$328, MATCH(Forecasts!$B95&amp;Forecasts!$B$90, Inputs!$A$4:$A$328&amp;Inputs!$B$4:$B$328, 0), MATCH(Forecasts!J$91, Inputs!$A$4:$X$4, 0))</f>
        <v>1.2526054274429863</v>
      </c>
      <c r="K95" s="98" cm="1">
        <f t="array" ref="K95">INDEX(Inputs!$A$4:$X$328, MATCH(Forecasts!$B95&amp;Forecasts!$B$90, Inputs!$A$4:$A$328&amp;Inputs!$B$4:$B$328, 0), MATCH(Forecasts!K$91, Inputs!$A$4:$X$4, 0))</f>
        <v>1.3548534740321658</v>
      </c>
      <c r="L95" s="98" cm="1">
        <f t="array" ref="L95">INDEX(Inputs!$A$4:$X$328, MATCH(Forecasts!$B95&amp;Forecasts!$B$90, Inputs!$A$4:$A$328&amp;Inputs!$B$4:$B$328, 0), MATCH(Forecasts!L$91, Inputs!$A$4:$X$4, 0))</f>
        <v>1.3418428602120642</v>
      </c>
      <c r="M95" s="98" cm="1">
        <f t="array" ref="M95">INDEX(Inputs!$A$4:$X$328, MATCH(Forecasts!$B95&amp;Forecasts!$B$90, Inputs!$A$4:$A$328&amp;Inputs!$B$4:$B$328, 0), MATCH(Forecasts!M$91, Inputs!$A$4:$X$4, 0))</f>
        <v>1.3665072862632694</v>
      </c>
      <c r="N95" s="98" cm="1">
        <f t="array" ref="N95">INDEX(Inputs!$A$4:$X$328, MATCH(Forecasts!$B95&amp;Forecasts!$B$90, Inputs!$A$4:$A$328&amp;Inputs!$B$4:$B$328, 0), MATCH(Forecasts!N$91, Inputs!$A$4:$X$4, 0))</f>
        <v>1.3350624375308393</v>
      </c>
      <c r="O95" s="167" cm="1">
        <f t="array" ref="O95">INDEX(Inputs!$A$4:$X$328, MATCH(Forecasts!$B95&amp;Forecasts!$B$90, Inputs!$A$4:$A$328&amp;Inputs!$B$4:$B$328, 0), MATCH(Forecasts!O$91, Inputs!$A$4:$X$4, 0))</f>
        <v>1.3316106695644483</v>
      </c>
      <c r="P95" s="99" cm="1">
        <f t="array" ref="P95">INDEX(Inputs!$A$4:$X$328, MATCH(Forecasts!$B95&amp;Forecasts!$B$90, Inputs!$A$4:$A$328&amp;Inputs!$B$4:$B$328, 0), MATCH(Forecasts!P$91, Inputs!$A$4:$X$4, 0))</f>
        <v>1.3316899401944555</v>
      </c>
      <c r="Q95" s="99" cm="1">
        <f t="array" ref="Q95">INDEX(Inputs!$A$4:$X$328, MATCH(Forecasts!$B95&amp;Forecasts!$B$90, Inputs!$A$4:$A$328&amp;Inputs!$B$4:$B$328, 0), MATCH(Forecasts!Q$91, Inputs!$A$4:$X$4, 0))</f>
        <v>1.3320031509778092</v>
      </c>
      <c r="R95" s="99" cm="1">
        <f t="array" ref="R95">INDEX(Inputs!$A$4:$X$328, MATCH(Forecasts!$B95&amp;Forecasts!$B$90, Inputs!$A$4:$A$328&amp;Inputs!$B$4:$B$328, 0), MATCH(Forecasts!R$91, Inputs!$A$4:$X$4, 0))</f>
        <v>1.3323192670329862</v>
      </c>
      <c r="S95" s="99" cm="1">
        <f t="array" ref="S95">INDEX(Inputs!$A$4:$X$328, MATCH(Forecasts!$B95&amp;Forecasts!$B$90, Inputs!$A$4:$A$328&amp;Inputs!$B$4:$B$328, 0), MATCH(Forecasts!S$91, Inputs!$A$4:$X$4, 0))</f>
        <v>1.3326382821532621</v>
      </c>
      <c r="T95" s="99" cm="1">
        <f t="array" ref="T95">INDEX(Inputs!$A$4:$X$328, MATCH(Forecasts!$B95&amp;Forecasts!$B$90, Inputs!$A$4:$A$328&amp;Inputs!$B$4:$B$328, 0), MATCH(Forecasts!T$91, Inputs!$A$4:$X$4, 0))</f>
        <v>1.3329601901788948</v>
      </c>
      <c r="U95" s="99" cm="1">
        <f t="array" ref="U95">INDEX(Inputs!$A$4:$X$328, MATCH(Forecasts!$B95&amp;Forecasts!$B$90, Inputs!$A$4:$A$328&amp;Inputs!$B$4:$B$328, 0), MATCH(Forecasts!U$91, Inputs!$A$4:$X$4, 0))</f>
        <v>1.3332849849967963</v>
      </c>
      <c r="V95" s="100">
        <f t="shared" si="75"/>
        <v>1.3443934644528523</v>
      </c>
      <c r="W95" s="100">
        <f t="shared" si="75"/>
        <v>1.3443934644528523</v>
      </c>
      <c r="X95" s="100">
        <f t="shared" si="75"/>
        <v>1.3443934644528523</v>
      </c>
      <c r="Y95" s="100">
        <f t="shared" si="75"/>
        <v>1.3443934644528523</v>
      </c>
      <c r="Z95" s="100">
        <f t="shared" si="75"/>
        <v>1.3443934644528523</v>
      </c>
      <c r="AA95" s="100">
        <f t="shared" si="75"/>
        <v>1.3443934644528523</v>
      </c>
      <c r="AB95" s="101">
        <f t="shared" si="76"/>
        <v>1.3316899401944555</v>
      </c>
      <c r="AC95" s="101">
        <f t="shared" si="77"/>
        <v>1.3320031509778092</v>
      </c>
      <c r="AD95" s="101">
        <f t="shared" si="78"/>
        <v>1.3323192670329862</v>
      </c>
      <c r="AE95" s="101">
        <f t="shared" si="79"/>
        <v>1.3326382821532621</v>
      </c>
      <c r="AF95" s="101">
        <f t="shared" si="80"/>
        <v>1.3329601901788948</v>
      </c>
      <c r="AG95" s="101">
        <f t="shared" si="81"/>
        <v>1.3332849849967963</v>
      </c>
      <c r="AI95" s="86" t="s">
        <v>119</v>
      </c>
      <c r="AJ95" s="86" t="s">
        <v>119</v>
      </c>
      <c r="AK95" s="87" t="str">
        <f t="shared" si="82"/>
        <v>OK</v>
      </c>
    </row>
    <row r="96" spans="1:38" s="39" customFormat="1" ht="13.15">
      <c r="B96" s="72" t="s">
        <v>100</v>
      </c>
      <c r="C96" s="98" cm="1">
        <f t="array" ref="C96">INDEX(Inputs!$A$4:$X$328, MATCH(Forecasts!$B96&amp;Forecasts!$B$90, Inputs!$A$4:$A$328&amp;Inputs!$B$4:$B$328, 0), MATCH(Forecasts!C$91, Inputs!$A$4:$X$4, 0))</f>
        <v>3.0252846651109033</v>
      </c>
      <c r="D96" s="98" cm="1">
        <f t="array" ref="D96">INDEX(Inputs!$A$4:$X$328, MATCH(Forecasts!$B96&amp;Forecasts!$B$90, Inputs!$A$4:$A$328&amp;Inputs!$B$4:$B$328, 0), MATCH(Forecasts!D$91, Inputs!$A$4:$X$4, 0))</f>
        <v>3.0134151280128543</v>
      </c>
      <c r="E96" s="98" cm="1">
        <f t="array" ref="E96">INDEX(Inputs!$A$4:$X$328, MATCH(Forecasts!$B96&amp;Forecasts!$B$90, Inputs!$A$4:$A$328&amp;Inputs!$B$4:$B$328, 0), MATCH(Forecasts!E$91, Inputs!$A$4:$X$4, 0))</f>
        <v>3.0277157811511306</v>
      </c>
      <c r="F96" s="98" cm="1">
        <f t="array" ref="F96">INDEX(Inputs!$A$4:$X$328, MATCH(Forecasts!$B96&amp;Forecasts!$B$90, Inputs!$A$4:$A$328&amp;Inputs!$B$4:$B$328, 0), MATCH(Forecasts!F$91, Inputs!$A$4:$X$4, 0))</f>
        <v>3.0183164309981301</v>
      </c>
      <c r="G96" s="98" cm="1">
        <f t="array" ref="G96">INDEX(Inputs!$A$4:$X$328, MATCH(Forecasts!$B96&amp;Forecasts!$B$90, Inputs!$A$4:$A$328&amp;Inputs!$B$4:$B$328, 0), MATCH(Forecasts!G$91, Inputs!$A$4:$X$4, 0))</f>
        <v>3.0273371571721595</v>
      </c>
      <c r="H96" s="98" cm="1">
        <f t="array" ref="H96">INDEX(Inputs!$A$4:$X$328, MATCH(Forecasts!$B96&amp;Forecasts!$B$90, Inputs!$A$4:$A$328&amp;Inputs!$B$4:$B$328, 0), MATCH(Forecasts!H$91, Inputs!$A$4:$X$4, 0))</f>
        <v>3.1645200547639574</v>
      </c>
      <c r="I96" s="98" cm="1">
        <f t="array" ref="I96">INDEX(Inputs!$A$4:$X$328, MATCH(Forecasts!$B96&amp;Forecasts!$B$90, Inputs!$A$4:$A$328&amp;Inputs!$B$4:$B$328, 0), MATCH(Forecasts!I$91, Inputs!$A$4:$X$4, 0))</f>
        <v>3.2914949040236716</v>
      </c>
      <c r="J96" s="98" cm="1">
        <f t="array" ref="J96">INDEX(Inputs!$A$4:$X$328, MATCH(Forecasts!$B96&amp;Forecasts!$B$90, Inputs!$A$4:$A$328&amp;Inputs!$B$4:$B$328, 0), MATCH(Forecasts!J$91, Inputs!$A$4:$X$4, 0))</f>
        <v>3.4002422957522525</v>
      </c>
      <c r="K96" s="98" cm="1">
        <f t="array" ref="K96">INDEX(Inputs!$A$4:$X$328, MATCH(Forecasts!$B96&amp;Forecasts!$B$90, Inputs!$A$4:$A$328&amp;Inputs!$B$4:$B$328, 0), MATCH(Forecasts!K$91, Inputs!$A$4:$X$4, 0))</f>
        <v>3.3095472068939453</v>
      </c>
      <c r="L96" s="98" cm="1">
        <f t="array" ref="L96">INDEX(Inputs!$A$4:$X$328, MATCH(Forecasts!$B96&amp;Forecasts!$B$90, Inputs!$A$4:$A$328&amp;Inputs!$B$4:$B$328, 0), MATCH(Forecasts!L$91, Inputs!$A$4:$X$4, 0))</f>
        <v>3.3134429521777333</v>
      </c>
      <c r="M96" s="98" cm="1">
        <f t="array" ref="M96">INDEX(Inputs!$A$4:$X$328, MATCH(Forecasts!$B96&amp;Forecasts!$B$90, Inputs!$A$4:$A$328&amp;Inputs!$B$4:$B$328, 0), MATCH(Forecasts!M$91, Inputs!$A$4:$X$4, 0))</f>
        <v>3.4267507368421057</v>
      </c>
      <c r="N96" s="98" cm="1">
        <f t="array" ref="N96">INDEX(Inputs!$A$4:$X$328, MATCH(Forecasts!$B96&amp;Forecasts!$B$90, Inputs!$A$4:$A$328&amp;Inputs!$B$4:$B$328, 0), MATCH(Forecasts!N$91, Inputs!$A$4:$X$4, 0))</f>
        <v>3.4686413328997072</v>
      </c>
      <c r="O96" s="167" cm="1">
        <f t="array" ref="O96">INDEX(Inputs!$A$4:$X$328, MATCH(Forecasts!$B96&amp;Forecasts!$B$90, Inputs!$A$4:$A$328&amp;Inputs!$B$4:$B$328, 0), MATCH(Forecasts!O$91, Inputs!$A$4:$X$4, 0))</f>
        <v>3.4458794434313407</v>
      </c>
      <c r="P96" s="99" cm="1">
        <f t="array" ref="P96">INDEX(Inputs!$A$4:$X$328, MATCH(Forecasts!$B96&amp;Forecasts!$B$90, Inputs!$A$4:$A$328&amp;Inputs!$B$4:$B$328, 0), MATCH(Forecasts!P$91, Inputs!$A$4:$X$4, 0))</f>
        <v>3.4726524504302283</v>
      </c>
      <c r="Q96" s="99" cm="1">
        <f t="array" ref="Q96">INDEX(Inputs!$A$4:$X$328, MATCH(Forecasts!$B96&amp;Forecasts!$B$90, Inputs!$A$4:$A$328&amp;Inputs!$B$4:$B$328, 0), MATCH(Forecasts!Q$91, Inputs!$A$4:$X$4, 0))</f>
        <v>3.4989044370300282</v>
      </c>
      <c r="R96" s="99" cm="1">
        <f t="array" ref="R96">INDEX(Inputs!$A$4:$X$328, MATCH(Forecasts!$B96&amp;Forecasts!$B$90, Inputs!$A$4:$A$328&amp;Inputs!$B$4:$B$328, 0), MATCH(Forecasts!R$91, Inputs!$A$4:$X$4, 0))</f>
        <v>3.5251566073381726</v>
      </c>
      <c r="S96" s="99" cm="1">
        <f t="array" ref="S96">INDEX(Inputs!$A$4:$X$328, MATCH(Forecasts!$B96&amp;Forecasts!$B$90, Inputs!$A$4:$A$328&amp;Inputs!$B$4:$B$328, 0), MATCH(Forecasts!S$91, Inputs!$A$4:$X$4, 0))</f>
        <v>3.5512346444968359</v>
      </c>
      <c r="T96" s="99" cm="1">
        <f t="array" ref="T96">INDEX(Inputs!$A$4:$X$328, MATCH(Forecasts!$B96&amp;Forecasts!$B$90, Inputs!$A$4:$A$328&amp;Inputs!$B$4:$B$328, 0), MATCH(Forecasts!T$91, Inputs!$A$4:$X$4, 0))</f>
        <v>3.5774920092172748</v>
      </c>
      <c r="U96" s="99" cm="1">
        <f t="array" ref="U96">INDEX(Inputs!$A$4:$X$328, MATCH(Forecasts!$B96&amp;Forecasts!$B$90, Inputs!$A$4:$A$328&amp;Inputs!$B$4:$B$328, 0), MATCH(Forecasts!U$91, Inputs!$A$4:$X$4, 0))</f>
        <v>3.6033096692804314</v>
      </c>
      <c r="V96" s="100">
        <f t="shared" si="75"/>
        <v>3.4470905043910514</v>
      </c>
      <c r="W96" s="100">
        <f t="shared" si="75"/>
        <v>3.4470905043910514</v>
      </c>
      <c r="X96" s="100">
        <f t="shared" si="75"/>
        <v>3.4470905043910514</v>
      </c>
      <c r="Y96" s="100">
        <f t="shared" si="75"/>
        <v>3.4470905043910514</v>
      </c>
      <c r="Z96" s="100">
        <f t="shared" si="75"/>
        <v>3.4470905043910514</v>
      </c>
      <c r="AA96" s="100">
        <f t="shared" si="75"/>
        <v>3.4470905043910514</v>
      </c>
      <c r="AB96" s="101">
        <f t="shared" si="76"/>
        <v>3.4726524504302283</v>
      </c>
      <c r="AC96" s="101">
        <f t="shared" si="77"/>
        <v>3.4989044370300282</v>
      </c>
      <c r="AD96" s="101">
        <f t="shared" si="78"/>
        <v>3.5251566073381726</v>
      </c>
      <c r="AE96" s="101">
        <f t="shared" si="79"/>
        <v>3.5512346444968359</v>
      </c>
      <c r="AF96" s="101">
        <f t="shared" si="80"/>
        <v>3.5774920092172748</v>
      </c>
      <c r="AG96" s="101">
        <f t="shared" si="81"/>
        <v>3.6033096692804314</v>
      </c>
      <c r="AI96" s="86" t="s">
        <v>119</v>
      </c>
      <c r="AJ96" s="86" t="s">
        <v>119</v>
      </c>
      <c r="AK96" s="87" t="str">
        <f t="shared" si="82"/>
        <v>OK</v>
      </c>
    </row>
    <row r="97" spans="1:38" s="39" customFormat="1" ht="13.15">
      <c r="B97" s="72" t="s">
        <v>101</v>
      </c>
      <c r="C97" s="98" cm="1">
        <f t="array" ref="C97">INDEX(Inputs!$A$4:$X$328, MATCH(Forecasts!$B97&amp;Forecasts!$B$90, Inputs!$A$4:$A$328&amp;Inputs!$B$4:$B$328, 0), MATCH(Forecasts!C$91, Inputs!$A$4:$X$4, 0))</f>
        <v>1.0716519884286382</v>
      </c>
      <c r="D97" s="98" cm="1">
        <f t="array" ref="D97">INDEX(Inputs!$A$4:$X$328, MATCH(Forecasts!$B97&amp;Forecasts!$B$90, Inputs!$A$4:$A$328&amp;Inputs!$B$4:$B$328, 0), MATCH(Forecasts!D$91, Inputs!$A$4:$X$4, 0))</f>
        <v>1.1991463850899564</v>
      </c>
      <c r="E97" s="98" cm="1">
        <f t="array" ref="E97">INDEX(Inputs!$A$4:$X$328, MATCH(Forecasts!$B97&amp;Forecasts!$B$90, Inputs!$A$4:$A$328&amp;Inputs!$B$4:$B$328, 0), MATCH(Forecasts!E$91, Inputs!$A$4:$X$4, 0))</f>
        <v>1.2035836445911219</v>
      </c>
      <c r="F97" s="98" cm="1">
        <f t="array" ref="F97">INDEX(Inputs!$A$4:$X$328, MATCH(Forecasts!$B97&amp;Forecasts!$B$90, Inputs!$A$4:$A$328&amp;Inputs!$B$4:$B$328, 0), MATCH(Forecasts!F$91, Inputs!$A$4:$X$4, 0))</f>
        <v>1.2263207845326285</v>
      </c>
      <c r="G97" s="98" cm="1">
        <f t="array" ref="G97">INDEX(Inputs!$A$4:$X$328, MATCH(Forecasts!$B97&amp;Forecasts!$B$90, Inputs!$A$4:$A$328&amp;Inputs!$B$4:$B$328, 0), MATCH(Forecasts!G$91, Inputs!$A$4:$X$4, 0))</f>
        <v>1.2495229696448453</v>
      </c>
      <c r="H97" s="98" cm="1">
        <f t="array" ref="H97">INDEX(Inputs!$A$4:$X$328, MATCH(Forecasts!$B97&amp;Forecasts!$B$90, Inputs!$A$4:$A$328&amp;Inputs!$B$4:$B$328, 0), MATCH(Forecasts!H$91, Inputs!$A$4:$X$4, 0))</f>
        <v>1.2806822023489561</v>
      </c>
      <c r="I97" s="98" cm="1">
        <f t="array" ref="I97">INDEX(Inputs!$A$4:$X$328, MATCH(Forecasts!$B97&amp;Forecasts!$B$90, Inputs!$A$4:$A$328&amp;Inputs!$B$4:$B$328, 0), MATCH(Forecasts!I$91, Inputs!$A$4:$X$4, 0))</f>
        <v>1.1152328586469844</v>
      </c>
      <c r="J97" s="98" cm="1">
        <f t="array" ref="J97">INDEX(Inputs!$A$4:$X$328, MATCH(Forecasts!$B97&amp;Forecasts!$B$90, Inputs!$A$4:$A$328&amp;Inputs!$B$4:$B$328, 0), MATCH(Forecasts!J$91, Inputs!$A$4:$X$4, 0))</f>
        <v>1.1167830307357025</v>
      </c>
      <c r="K97" s="98" cm="1">
        <f t="array" ref="K97">INDEX(Inputs!$A$4:$X$328, MATCH(Forecasts!$B97&amp;Forecasts!$B$90, Inputs!$A$4:$A$328&amp;Inputs!$B$4:$B$328, 0), MATCH(Forecasts!K$91, Inputs!$A$4:$X$4, 0))</f>
        <v>1.1411090699891659</v>
      </c>
      <c r="L97" s="98" cm="1">
        <f t="array" ref="L97">INDEX(Inputs!$A$4:$X$328, MATCH(Forecasts!$B97&amp;Forecasts!$B$90, Inputs!$A$4:$A$328&amp;Inputs!$B$4:$B$328, 0), MATCH(Forecasts!L$91, Inputs!$A$4:$X$4, 0))</f>
        <v>1.1399537111792883</v>
      </c>
      <c r="M97" s="98" cm="1">
        <f t="array" ref="M97">INDEX(Inputs!$A$4:$X$328, MATCH(Forecasts!$B97&amp;Forecasts!$B$90, Inputs!$A$4:$A$328&amp;Inputs!$B$4:$B$328, 0), MATCH(Forecasts!M$91, Inputs!$A$4:$X$4, 0))</f>
        <v>1.1480744192052339</v>
      </c>
      <c r="N97" s="98" cm="1">
        <f t="array" ref="N97">INDEX(Inputs!$A$4:$X$328, MATCH(Forecasts!$B97&amp;Forecasts!$B$90, Inputs!$A$4:$A$328&amp;Inputs!$B$4:$B$328, 0), MATCH(Forecasts!N$91, Inputs!$A$4:$X$4, 0))</f>
        <v>1.1478967669843454</v>
      </c>
      <c r="O97" s="167" cm="1">
        <f t="array" ref="O97">INDEX(Inputs!$A$4:$X$328, MATCH(Forecasts!$B97&amp;Forecasts!$B$90, Inputs!$A$4:$A$328&amp;Inputs!$B$4:$B$328, 0), MATCH(Forecasts!O$91, Inputs!$A$4:$X$4, 0))</f>
        <v>1.1901174755616533</v>
      </c>
      <c r="P97" s="99" cm="1">
        <f t="array" ref="P97">INDEX(Inputs!$A$4:$X$328, MATCH(Forecasts!$B97&amp;Forecasts!$B$90, Inputs!$A$4:$A$328&amp;Inputs!$B$4:$B$328, 0), MATCH(Forecasts!P$91, Inputs!$A$4:$X$4, 0))</f>
        <v>1.1900703924914675</v>
      </c>
      <c r="Q97" s="99" cm="1">
        <f t="array" ref="Q97">INDEX(Inputs!$A$4:$X$328, MATCH(Forecasts!$B97&amp;Forecasts!$B$90, Inputs!$A$4:$A$328&amp;Inputs!$B$4:$B$328, 0), MATCH(Forecasts!Q$91, Inputs!$A$4:$X$4, 0))</f>
        <v>1.1876062744431219</v>
      </c>
      <c r="R97" s="99" cm="1">
        <f t="array" ref="R97">INDEX(Inputs!$A$4:$X$328, MATCH(Forecasts!$B97&amp;Forecasts!$B$90, Inputs!$A$4:$A$328&amp;Inputs!$B$4:$B$328, 0), MATCH(Forecasts!R$91, Inputs!$A$4:$X$4, 0))</f>
        <v>1.1861795075456711</v>
      </c>
      <c r="S97" s="99" cm="1">
        <f t="array" ref="S97">INDEX(Inputs!$A$4:$X$328, MATCH(Forecasts!$B97&amp;Forecasts!$B$90, Inputs!$A$4:$A$328&amp;Inputs!$B$4:$B$328, 0), MATCH(Forecasts!S$91, Inputs!$A$4:$X$4, 0))</f>
        <v>1.1866341597272794</v>
      </c>
      <c r="T97" s="99" cm="1">
        <f t="array" ref="T97">INDEX(Inputs!$A$4:$X$328, MATCH(Forecasts!$B97&amp;Forecasts!$B$90, Inputs!$A$4:$A$328&amp;Inputs!$B$4:$B$328, 0), MATCH(Forecasts!T$91, Inputs!$A$4:$X$4, 0))</f>
        <v>1.1874781730587172</v>
      </c>
      <c r="U97" s="99" cm="1">
        <f t="array" ref="U97">INDEX(Inputs!$A$4:$X$328, MATCH(Forecasts!$B97&amp;Forecasts!$B$90, Inputs!$A$4:$A$328&amp;Inputs!$B$4:$B$328, 0), MATCH(Forecasts!U$91, Inputs!$A$4:$X$4, 0))</f>
        <v>1.1880872747098357</v>
      </c>
      <c r="V97" s="100">
        <f t="shared" ref="V97:AA102" si="83">AVERAGE($M97:$O97)</f>
        <v>1.1620295539170773</v>
      </c>
      <c r="W97" s="100">
        <f t="shared" si="83"/>
        <v>1.1620295539170773</v>
      </c>
      <c r="X97" s="100">
        <f t="shared" si="83"/>
        <v>1.1620295539170773</v>
      </c>
      <c r="Y97" s="100">
        <f t="shared" si="83"/>
        <v>1.1620295539170773</v>
      </c>
      <c r="Z97" s="100">
        <f t="shared" si="83"/>
        <v>1.1620295539170773</v>
      </c>
      <c r="AA97" s="100">
        <f t="shared" si="83"/>
        <v>1.1620295539170773</v>
      </c>
      <c r="AB97" s="101">
        <f t="shared" si="76"/>
        <v>1.1900703924914675</v>
      </c>
      <c r="AC97" s="101">
        <f t="shared" si="77"/>
        <v>1.1876062744431219</v>
      </c>
      <c r="AD97" s="101">
        <f t="shared" si="78"/>
        <v>1.1861795075456711</v>
      </c>
      <c r="AE97" s="101">
        <f t="shared" si="79"/>
        <v>1.1866341597272794</v>
      </c>
      <c r="AF97" s="101">
        <f t="shared" si="80"/>
        <v>1.1874781730587172</v>
      </c>
      <c r="AG97" s="101">
        <f t="shared" si="81"/>
        <v>1.1880872747098357</v>
      </c>
      <c r="AI97" s="86" t="s">
        <v>119</v>
      </c>
      <c r="AJ97" s="86" t="s">
        <v>119</v>
      </c>
      <c r="AK97" s="87" t="str">
        <f t="shared" si="82"/>
        <v>OK</v>
      </c>
    </row>
    <row r="98" spans="1:38" s="39" customFormat="1" ht="13.15">
      <c r="B98" s="72" t="s">
        <v>102</v>
      </c>
      <c r="C98" s="98" cm="1">
        <f t="array" ref="C98">INDEX(Inputs!$A$4:$X$328, MATCH(Forecasts!$B98&amp;Forecasts!$B$90, Inputs!$A$4:$A$328&amp;Inputs!$B$4:$B$328, 0), MATCH(Forecasts!C$91, Inputs!$A$4:$X$4, 0))</f>
        <v>1.8418411751123425</v>
      </c>
      <c r="D98" s="98" cm="1">
        <f t="array" ref="D98">INDEX(Inputs!$A$4:$X$328, MATCH(Forecasts!$B98&amp;Forecasts!$B$90, Inputs!$A$4:$A$328&amp;Inputs!$B$4:$B$328, 0), MATCH(Forecasts!D$91, Inputs!$A$4:$X$4, 0))</f>
        <v>1.8440986885974662</v>
      </c>
      <c r="E98" s="98" cm="1">
        <f t="array" ref="E98">INDEX(Inputs!$A$4:$X$328, MATCH(Forecasts!$B98&amp;Forecasts!$B$90, Inputs!$A$4:$A$328&amp;Inputs!$B$4:$B$328, 0), MATCH(Forecasts!E$91, Inputs!$A$4:$X$4, 0))</f>
        <v>1.8392379027253223</v>
      </c>
      <c r="F98" s="98" cm="1">
        <f t="array" ref="F98">INDEX(Inputs!$A$4:$X$328, MATCH(Forecasts!$B98&amp;Forecasts!$B$90, Inputs!$A$4:$A$328&amp;Inputs!$B$4:$B$328, 0), MATCH(Forecasts!F$91, Inputs!$A$4:$X$4, 0))</f>
        <v>1.8340590120455298</v>
      </c>
      <c r="G98" s="98" cm="1">
        <f t="array" ref="G98">INDEX(Inputs!$A$4:$X$328, MATCH(Forecasts!$B98&amp;Forecasts!$B$90, Inputs!$A$4:$A$328&amp;Inputs!$B$4:$B$328, 0), MATCH(Forecasts!G$91, Inputs!$A$4:$X$4, 0))</f>
        <v>1.8331307863976842</v>
      </c>
      <c r="H98" s="98" cm="1">
        <f t="array" ref="H98">INDEX(Inputs!$A$4:$X$328, MATCH(Forecasts!$B98&amp;Forecasts!$B$90, Inputs!$A$4:$A$328&amp;Inputs!$B$4:$B$328, 0), MATCH(Forecasts!H$91, Inputs!$A$4:$X$4, 0))</f>
        <v>1.8588740685741563</v>
      </c>
      <c r="I98" s="98" cm="1">
        <f t="array" ref="I98">INDEX(Inputs!$A$4:$X$328, MATCH(Forecasts!$B98&amp;Forecasts!$B$90, Inputs!$A$4:$A$328&amp;Inputs!$B$4:$B$328, 0), MATCH(Forecasts!I$91, Inputs!$A$4:$X$4, 0))</f>
        <v>1.8509598450158506</v>
      </c>
      <c r="J98" s="98" cm="1">
        <f t="array" ref="J98">INDEX(Inputs!$A$4:$X$328, MATCH(Forecasts!$B98&amp;Forecasts!$B$90, Inputs!$A$4:$A$328&amp;Inputs!$B$4:$B$328, 0), MATCH(Forecasts!J$91, Inputs!$A$4:$X$4, 0))</f>
        <v>1.8730565884534827</v>
      </c>
      <c r="K98" s="98" cm="1">
        <f t="array" ref="K98">INDEX(Inputs!$A$4:$X$328, MATCH(Forecasts!$B98&amp;Forecasts!$B$90, Inputs!$A$4:$A$328&amp;Inputs!$B$4:$B$328, 0), MATCH(Forecasts!K$91, Inputs!$A$4:$X$4, 0))</f>
        <v>1.8574847166478807</v>
      </c>
      <c r="L98" s="98" cm="1">
        <f t="array" ref="L98">INDEX(Inputs!$A$4:$X$328, MATCH(Forecasts!$B98&amp;Forecasts!$B$90, Inputs!$A$4:$A$328&amp;Inputs!$B$4:$B$328, 0), MATCH(Forecasts!L$91, Inputs!$A$4:$X$4, 0))</f>
        <v>1.7106069895769467</v>
      </c>
      <c r="M98" s="98" cm="1">
        <f t="array" ref="M98">INDEX(Inputs!$A$4:$X$328, MATCH(Forecasts!$B98&amp;Forecasts!$B$90, Inputs!$A$4:$A$328&amp;Inputs!$B$4:$B$328, 0), MATCH(Forecasts!M$91, Inputs!$A$4:$X$4, 0))</f>
        <v>1.7169523975285006</v>
      </c>
      <c r="N98" s="98" cm="1">
        <f t="array" ref="N98">INDEX(Inputs!$A$4:$X$328, MATCH(Forecasts!$B98&amp;Forecasts!$B$90, Inputs!$A$4:$A$328&amp;Inputs!$B$4:$B$328, 0), MATCH(Forecasts!N$91, Inputs!$A$4:$X$4, 0))</f>
        <v>1.7128712871287128</v>
      </c>
      <c r="O98" s="167" cm="1">
        <f t="array" ref="O98">INDEX(Inputs!$A$4:$X$328, MATCH(Forecasts!$B98&amp;Forecasts!$B$90, Inputs!$A$4:$A$328&amp;Inputs!$B$4:$B$328, 0), MATCH(Forecasts!O$91, Inputs!$A$4:$X$4, 0))</f>
        <v>1.7115543030565792</v>
      </c>
      <c r="P98" s="99" cm="1">
        <f t="array" ref="P98">INDEX(Inputs!$A$4:$X$328, MATCH(Forecasts!$B98&amp;Forecasts!$B$90, Inputs!$A$4:$A$328&amp;Inputs!$B$4:$B$328, 0), MATCH(Forecasts!P$91, Inputs!$A$4:$X$4, 0))</f>
        <v>1.5643354169123718</v>
      </c>
      <c r="Q98" s="99" cm="1">
        <f t="array" ref="Q98">INDEX(Inputs!$A$4:$X$328, MATCH(Forecasts!$B98&amp;Forecasts!$B$90, Inputs!$A$4:$A$328&amp;Inputs!$B$4:$B$328, 0), MATCH(Forecasts!Q$91, Inputs!$A$4:$X$4, 0))</f>
        <v>1.5732481580184983</v>
      </c>
      <c r="R98" s="99" cm="1">
        <f t="array" ref="R98">INDEX(Inputs!$A$4:$X$328, MATCH(Forecasts!$B98&amp;Forecasts!$B$90, Inputs!$A$4:$A$328&amp;Inputs!$B$4:$B$328, 0), MATCH(Forecasts!R$91, Inputs!$A$4:$X$4, 0))</f>
        <v>1.5804075906947745</v>
      </c>
      <c r="S98" s="99" cm="1">
        <f t="array" ref="S98">INDEX(Inputs!$A$4:$X$328, MATCH(Forecasts!$B98&amp;Forecasts!$B$90, Inputs!$A$4:$A$328&amp;Inputs!$B$4:$B$328, 0), MATCH(Forecasts!S$91, Inputs!$A$4:$X$4, 0))</f>
        <v>1.5900640403648361</v>
      </c>
      <c r="T98" s="99" cm="1">
        <f t="array" ref="T98">INDEX(Inputs!$A$4:$X$328, MATCH(Forecasts!$B98&amp;Forecasts!$B$90, Inputs!$A$4:$A$328&amp;Inputs!$B$4:$B$328, 0), MATCH(Forecasts!T$91, Inputs!$A$4:$X$4, 0))</f>
        <v>1.5950100417117257</v>
      </c>
      <c r="U98" s="99" cm="1">
        <f t="array" ref="U98">INDEX(Inputs!$A$4:$X$328, MATCH(Forecasts!$B98&amp;Forecasts!$B$90, Inputs!$A$4:$A$328&amp;Inputs!$B$4:$B$328, 0), MATCH(Forecasts!U$91, Inputs!$A$4:$X$4, 0))</f>
        <v>1.6042551563157694</v>
      </c>
      <c r="V98" s="100">
        <f t="shared" si="83"/>
        <v>1.7137926625712643</v>
      </c>
      <c r="W98" s="100">
        <f t="shared" si="83"/>
        <v>1.7137926625712643</v>
      </c>
      <c r="X98" s="100">
        <f t="shared" si="83"/>
        <v>1.7137926625712643</v>
      </c>
      <c r="Y98" s="100">
        <f t="shared" si="83"/>
        <v>1.7137926625712643</v>
      </c>
      <c r="Z98" s="100">
        <f t="shared" si="83"/>
        <v>1.7137926625712643</v>
      </c>
      <c r="AA98" s="100">
        <f t="shared" si="83"/>
        <v>1.7137926625712643</v>
      </c>
      <c r="AB98" s="101">
        <f t="shared" si="76"/>
        <v>1.7137926625712643</v>
      </c>
      <c r="AC98" s="101">
        <f t="shared" si="77"/>
        <v>1.7137926625712643</v>
      </c>
      <c r="AD98" s="101">
        <f t="shared" si="78"/>
        <v>1.7137926625712643</v>
      </c>
      <c r="AE98" s="101">
        <f t="shared" si="79"/>
        <v>1.7137926625712643</v>
      </c>
      <c r="AF98" s="101">
        <f t="shared" si="80"/>
        <v>1.7137926625712643</v>
      </c>
      <c r="AG98" s="101">
        <f t="shared" si="81"/>
        <v>1.7137926625712643</v>
      </c>
      <c r="AI98" s="86" t="s">
        <v>120</v>
      </c>
      <c r="AJ98" s="86" t="s">
        <v>120</v>
      </c>
      <c r="AK98" s="87" t="str">
        <f t="shared" si="82"/>
        <v>OK</v>
      </c>
    </row>
    <row r="99" spans="1:38" s="39" customFormat="1" ht="13.15">
      <c r="B99" s="72" t="s">
        <v>103</v>
      </c>
      <c r="C99" s="98" cm="1">
        <f t="array" ref="C99">INDEX(Inputs!$A$4:$X$328, MATCH(Forecasts!$B99&amp;Forecasts!$B$90, Inputs!$A$4:$A$328&amp;Inputs!$B$4:$B$328, 0), MATCH(Forecasts!C$91, Inputs!$A$4:$X$4, 0))</f>
        <v>1.1991388692910563</v>
      </c>
      <c r="D99" s="98" cm="1">
        <f t="array" ref="D99">INDEX(Inputs!$A$4:$X$328, MATCH(Forecasts!$B99&amp;Forecasts!$B$90, Inputs!$A$4:$A$328&amp;Inputs!$B$4:$B$328, 0), MATCH(Forecasts!D$91, Inputs!$A$4:$X$4, 0))</f>
        <v>1.1990134479504972</v>
      </c>
      <c r="E99" s="98" cm="1">
        <f t="array" ref="E99">INDEX(Inputs!$A$4:$X$328, MATCH(Forecasts!$B99&amp;Forecasts!$B$90, Inputs!$A$4:$A$328&amp;Inputs!$B$4:$B$328, 0), MATCH(Forecasts!E$91, Inputs!$A$4:$X$4, 0))</f>
        <v>1.2000083495473646</v>
      </c>
      <c r="F99" s="98" cm="1">
        <f t="array" ref="F99">INDEX(Inputs!$A$4:$X$328, MATCH(Forecasts!$B99&amp;Forecasts!$B$90, Inputs!$A$4:$A$328&amp;Inputs!$B$4:$B$328, 0), MATCH(Forecasts!F$91, Inputs!$A$4:$X$4, 0))</f>
        <v>1.2003450381917939</v>
      </c>
      <c r="G99" s="98" cm="1">
        <f t="array" ref="G99">INDEX(Inputs!$A$4:$X$328, MATCH(Forecasts!$B99&amp;Forecasts!$B$90, Inputs!$A$4:$A$328&amp;Inputs!$B$4:$B$328, 0), MATCH(Forecasts!G$91, Inputs!$A$4:$X$4, 0))</f>
        <v>1.2268421880466516</v>
      </c>
      <c r="H99" s="98" cm="1">
        <f t="array" ref="H99">INDEX(Inputs!$A$4:$X$328, MATCH(Forecasts!$B99&amp;Forecasts!$B$90, Inputs!$A$4:$A$328&amp;Inputs!$B$4:$B$328, 0), MATCH(Forecasts!H$91, Inputs!$A$4:$X$4, 0))</f>
        <v>1.2732404630012066</v>
      </c>
      <c r="I99" s="98" cm="1">
        <f t="array" ref="I99">INDEX(Inputs!$A$4:$X$328, MATCH(Forecasts!$B99&amp;Forecasts!$B$90, Inputs!$A$4:$A$328&amp;Inputs!$B$4:$B$328, 0), MATCH(Forecasts!I$91, Inputs!$A$4:$X$4, 0))</f>
        <v>1.3242703868351637</v>
      </c>
      <c r="J99" s="98" cm="1">
        <f t="array" ref="J99">INDEX(Inputs!$A$4:$X$328, MATCH(Forecasts!$B99&amp;Forecasts!$B$90, Inputs!$A$4:$A$328&amp;Inputs!$B$4:$B$328, 0), MATCH(Forecasts!J$91, Inputs!$A$4:$X$4, 0))</f>
        <v>1.2971780612187358</v>
      </c>
      <c r="K99" s="98" cm="1">
        <f t="array" ref="K99">INDEX(Inputs!$A$4:$X$328, MATCH(Forecasts!$B99&amp;Forecasts!$B$90, Inputs!$A$4:$A$328&amp;Inputs!$B$4:$B$328, 0), MATCH(Forecasts!K$91, Inputs!$A$4:$X$4, 0))</f>
        <v>1.2734320597716855</v>
      </c>
      <c r="L99" s="98" cm="1">
        <f t="array" ref="L99">INDEX(Inputs!$A$4:$X$328, MATCH(Forecasts!$B99&amp;Forecasts!$B$90, Inputs!$A$4:$A$328&amp;Inputs!$B$4:$B$328, 0), MATCH(Forecasts!L$91, Inputs!$A$4:$X$4, 0))</f>
        <v>1.2674720263568267</v>
      </c>
      <c r="M99" s="98" cm="1">
        <f t="array" ref="M99">INDEX(Inputs!$A$4:$X$328, MATCH(Forecasts!$B99&amp;Forecasts!$B$90, Inputs!$A$4:$A$328&amp;Inputs!$B$4:$B$328, 0), MATCH(Forecasts!M$91, Inputs!$A$4:$X$4, 0))</f>
        <v>1.268952023464532</v>
      </c>
      <c r="N99" s="98" cm="1">
        <f t="array" ref="N99">INDEX(Inputs!$A$4:$X$328, MATCH(Forecasts!$B99&amp;Forecasts!$B$90, Inputs!$A$4:$A$328&amp;Inputs!$B$4:$B$328, 0), MATCH(Forecasts!N$91, Inputs!$A$4:$X$4, 0))</f>
        <v>1.266509898737916</v>
      </c>
      <c r="O99" s="167" cm="1">
        <f t="array" ref="O99">INDEX(Inputs!$A$4:$X$328, MATCH(Forecasts!$B99&amp;Forecasts!$B$90, Inputs!$A$4:$A$328&amp;Inputs!$B$4:$B$328, 0), MATCH(Forecasts!O$91, Inputs!$A$4:$X$4, 0))</f>
        <v>1.2667068856774619</v>
      </c>
      <c r="P99" s="99" cm="1">
        <f t="array" ref="P99">INDEX(Inputs!$A$4:$X$328, MATCH(Forecasts!$B99&amp;Forecasts!$B$90, Inputs!$A$4:$A$328&amp;Inputs!$B$4:$B$328, 0), MATCH(Forecasts!P$91, Inputs!$A$4:$X$4, 0))</f>
        <v>1.2675607790331174</v>
      </c>
      <c r="Q99" s="99" cm="1">
        <f t="array" ref="Q99">INDEX(Inputs!$A$4:$X$328, MATCH(Forecasts!$B99&amp;Forecasts!$B$90, Inputs!$A$4:$A$328&amp;Inputs!$B$4:$B$328, 0), MATCH(Forecasts!Q$91, Inputs!$A$4:$X$4, 0))</f>
        <v>1.2704048931949061</v>
      </c>
      <c r="R99" s="99" cm="1">
        <f t="array" ref="R99">INDEX(Inputs!$A$4:$X$328, MATCH(Forecasts!$B99&amp;Forecasts!$B$90, Inputs!$A$4:$A$328&amp;Inputs!$B$4:$B$328, 0), MATCH(Forecasts!R$91, Inputs!$A$4:$X$4, 0))</f>
        <v>1.2720422709842631</v>
      </c>
      <c r="S99" s="99" cm="1">
        <f t="array" ref="S99">INDEX(Inputs!$A$4:$X$328, MATCH(Forecasts!$B99&amp;Forecasts!$B$90, Inputs!$A$4:$A$328&amp;Inputs!$B$4:$B$328, 0), MATCH(Forecasts!S$91, Inputs!$A$4:$X$4, 0))</f>
        <v>1.2742307671149329</v>
      </c>
      <c r="T99" s="99" cm="1">
        <f t="array" ref="T99">INDEX(Inputs!$A$4:$X$328, MATCH(Forecasts!$B99&amp;Forecasts!$B$90, Inputs!$A$4:$A$328&amp;Inputs!$B$4:$B$328, 0), MATCH(Forecasts!T$91, Inputs!$A$4:$X$4, 0))</f>
        <v>1.274565787037669</v>
      </c>
      <c r="U99" s="99" cm="1">
        <f t="array" ref="U99">INDEX(Inputs!$A$4:$X$328, MATCH(Forecasts!$B99&amp;Forecasts!$B$90, Inputs!$A$4:$A$328&amp;Inputs!$B$4:$B$328, 0), MATCH(Forecasts!U$91, Inputs!$A$4:$X$4, 0))</f>
        <v>1.2761911442288167</v>
      </c>
      <c r="V99" s="100">
        <f t="shared" si="83"/>
        <v>1.2673896026266365</v>
      </c>
      <c r="W99" s="100">
        <f t="shared" si="83"/>
        <v>1.2673896026266365</v>
      </c>
      <c r="X99" s="100">
        <f t="shared" si="83"/>
        <v>1.2673896026266365</v>
      </c>
      <c r="Y99" s="100">
        <f t="shared" si="83"/>
        <v>1.2673896026266365</v>
      </c>
      <c r="Z99" s="100">
        <f t="shared" si="83"/>
        <v>1.2673896026266365</v>
      </c>
      <c r="AA99" s="100">
        <f t="shared" si="83"/>
        <v>1.2673896026266365</v>
      </c>
      <c r="AB99" s="101">
        <f t="shared" si="76"/>
        <v>1.2675607790331174</v>
      </c>
      <c r="AC99" s="101">
        <f t="shared" si="77"/>
        <v>1.2704048931949061</v>
      </c>
      <c r="AD99" s="101">
        <f t="shared" si="78"/>
        <v>1.2720422709842631</v>
      </c>
      <c r="AE99" s="101">
        <f t="shared" si="79"/>
        <v>1.2742307671149329</v>
      </c>
      <c r="AF99" s="101">
        <f t="shared" si="80"/>
        <v>1.274565787037669</v>
      </c>
      <c r="AG99" s="101">
        <f t="shared" si="81"/>
        <v>1.2761911442288167</v>
      </c>
      <c r="AI99" s="86" t="s">
        <v>119</v>
      </c>
      <c r="AJ99" s="86" t="s">
        <v>119</v>
      </c>
      <c r="AK99" s="87" t="str">
        <f t="shared" si="82"/>
        <v>OK</v>
      </c>
    </row>
    <row r="100" spans="1:38" s="39" customFormat="1" ht="13.15">
      <c r="B100" s="72" t="s">
        <v>104</v>
      </c>
      <c r="C100" s="98" cm="1">
        <f t="array" ref="C100">INDEX(Inputs!$A$4:$X$328, MATCH(Forecasts!$B100&amp;Forecasts!$B$90, Inputs!$A$4:$A$328&amp;Inputs!$B$4:$B$328, 0), MATCH(Forecasts!C$91, Inputs!$A$4:$X$4, 0))</f>
        <v>1.4201562264108745</v>
      </c>
      <c r="D100" s="98" cm="1">
        <f t="array" ref="D100">INDEX(Inputs!$A$4:$X$328, MATCH(Forecasts!$B100&amp;Forecasts!$B$90, Inputs!$A$4:$A$328&amp;Inputs!$B$4:$B$328, 0), MATCH(Forecasts!D$91, Inputs!$A$4:$X$4, 0))</f>
        <v>1.5639421655013088</v>
      </c>
      <c r="E100" s="98" cm="1">
        <f t="array" ref="E100">INDEX(Inputs!$A$4:$X$328, MATCH(Forecasts!$B100&amp;Forecasts!$B$90, Inputs!$A$4:$A$328&amp;Inputs!$B$4:$B$328, 0), MATCH(Forecasts!E$91, Inputs!$A$4:$X$4, 0))</f>
        <v>1.5651760506436694</v>
      </c>
      <c r="F100" s="98" cm="1">
        <f t="array" ref="F100">INDEX(Inputs!$A$4:$X$328, MATCH(Forecasts!$B100&amp;Forecasts!$B$90, Inputs!$A$4:$A$328&amp;Inputs!$B$4:$B$328, 0), MATCH(Forecasts!F$91, Inputs!$A$4:$X$4, 0))</f>
        <v>1.6151943757467975</v>
      </c>
      <c r="G100" s="98" cm="1">
        <f t="array" ref="G100">INDEX(Inputs!$A$4:$X$328, MATCH(Forecasts!$B100&amp;Forecasts!$B$90, Inputs!$A$4:$A$328&amp;Inputs!$B$4:$B$328, 0), MATCH(Forecasts!G$91, Inputs!$A$4:$X$4, 0))</f>
        <v>1.6277856988310746</v>
      </c>
      <c r="H100" s="98" cm="1">
        <f t="array" ref="H100">INDEX(Inputs!$A$4:$X$328, MATCH(Forecasts!$B100&amp;Forecasts!$B$90, Inputs!$A$4:$A$328&amp;Inputs!$B$4:$B$328, 0), MATCH(Forecasts!H$91, Inputs!$A$4:$X$4, 0))</f>
        <v>1.7045281503938425</v>
      </c>
      <c r="I100" s="98" cm="1">
        <f t="array" ref="I100">INDEX(Inputs!$A$4:$X$328, MATCH(Forecasts!$B100&amp;Forecasts!$B$90, Inputs!$A$4:$A$328&amp;Inputs!$B$4:$B$328, 0), MATCH(Forecasts!I$91, Inputs!$A$4:$X$4, 0))</f>
        <v>1.6719525648097078</v>
      </c>
      <c r="J100" s="98" cm="1">
        <f t="array" ref="J100">INDEX(Inputs!$A$4:$X$328, MATCH(Forecasts!$B100&amp;Forecasts!$B$90, Inputs!$A$4:$A$328&amp;Inputs!$B$4:$B$328, 0), MATCH(Forecasts!J$91, Inputs!$A$4:$X$4, 0))</f>
        <v>1.5552751412739343</v>
      </c>
      <c r="K100" s="98" cm="1">
        <f t="array" ref="K100">INDEX(Inputs!$A$4:$X$328, MATCH(Forecasts!$B100&amp;Forecasts!$B$90, Inputs!$A$4:$A$328&amp;Inputs!$B$4:$B$328, 0), MATCH(Forecasts!K$91, Inputs!$A$4:$X$4, 0))</f>
        <v>1.6699699699699699</v>
      </c>
      <c r="L100" s="98" cm="1">
        <f t="array" ref="L100">INDEX(Inputs!$A$4:$X$328, MATCH(Forecasts!$B100&amp;Forecasts!$B$90, Inputs!$A$4:$A$328&amp;Inputs!$B$4:$B$328, 0), MATCH(Forecasts!L$91, Inputs!$A$4:$X$4, 0))</f>
        <v>1.69349138165407</v>
      </c>
      <c r="M100" s="98" cm="1">
        <f t="array" ref="M100">INDEX(Inputs!$A$4:$X$328, MATCH(Forecasts!$B100&amp;Forecasts!$B$90, Inputs!$A$4:$A$328&amp;Inputs!$B$4:$B$328, 0), MATCH(Forecasts!M$91, Inputs!$A$4:$X$4, 0))</f>
        <v>1.7188776752617765</v>
      </c>
      <c r="N100" s="98" cm="1">
        <f t="array" ref="N100">INDEX(Inputs!$A$4:$X$328, MATCH(Forecasts!$B100&amp;Forecasts!$B$90, Inputs!$A$4:$A$328&amp;Inputs!$B$4:$B$328, 0), MATCH(Forecasts!N$91, Inputs!$A$4:$X$4, 0))</f>
        <v>1.7501683501683503</v>
      </c>
      <c r="O100" s="167" cm="1">
        <f t="array" ref="O100">INDEX(Inputs!$A$4:$X$328, MATCH(Forecasts!$B100&amp;Forecasts!$B$90, Inputs!$A$4:$A$328&amp;Inputs!$B$4:$B$328, 0), MATCH(Forecasts!O$91, Inputs!$A$4:$X$4, 0))</f>
        <v>1.7222667950363715</v>
      </c>
      <c r="P100" s="99" cm="1">
        <f t="array" ref="P100">INDEX(Inputs!$A$4:$X$328, MATCH(Forecasts!$B100&amp;Forecasts!$B$90, Inputs!$A$4:$A$328&amp;Inputs!$B$4:$B$328, 0), MATCH(Forecasts!P$91, Inputs!$A$4:$X$4, 0))</f>
        <v>1.714654667447681</v>
      </c>
      <c r="Q100" s="99" cm="1">
        <f t="array" ref="Q100">INDEX(Inputs!$A$4:$X$328, MATCH(Forecasts!$B100&amp;Forecasts!$B$90, Inputs!$A$4:$A$328&amp;Inputs!$B$4:$B$328, 0), MATCH(Forecasts!Q$91, Inputs!$A$4:$X$4, 0))</f>
        <v>1.7142667304523467</v>
      </c>
      <c r="R100" s="99" cm="1">
        <f t="array" ref="R100">INDEX(Inputs!$A$4:$X$328, MATCH(Forecasts!$B100&amp;Forecasts!$B$90, Inputs!$A$4:$A$328&amp;Inputs!$B$4:$B$328, 0), MATCH(Forecasts!R$91, Inputs!$A$4:$X$4, 0))</f>
        <v>1.7170406918138894</v>
      </c>
      <c r="S100" s="99" cm="1">
        <f t="array" ref="S100">INDEX(Inputs!$A$4:$X$328, MATCH(Forecasts!$B100&amp;Forecasts!$B$90, Inputs!$A$4:$A$328&amp;Inputs!$B$4:$B$328, 0), MATCH(Forecasts!S$91, Inputs!$A$4:$X$4, 0))</f>
        <v>1.7198040773100345</v>
      </c>
      <c r="T100" s="99" cm="1">
        <f t="array" ref="T100">INDEX(Inputs!$A$4:$X$328, MATCH(Forecasts!$B100&amp;Forecasts!$B$90, Inputs!$A$4:$A$328&amp;Inputs!$B$4:$B$328, 0), MATCH(Forecasts!T$91, Inputs!$A$4:$X$4, 0))</f>
        <v>1.7223293788147014</v>
      </c>
      <c r="U100" s="99" cm="1">
        <f t="array" ref="U100">INDEX(Inputs!$A$4:$X$328, MATCH(Forecasts!$B100&amp;Forecasts!$B$90, Inputs!$A$4:$A$328&amp;Inputs!$B$4:$B$328, 0), MATCH(Forecasts!U$91, Inputs!$A$4:$X$4, 0))</f>
        <v>1.72511735851047</v>
      </c>
      <c r="V100" s="100">
        <f t="shared" si="83"/>
        <v>1.7304376068221661</v>
      </c>
      <c r="W100" s="100">
        <f t="shared" si="83"/>
        <v>1.7304376068221661</v>
      </c>
      <c r="X100" s="100">
        <f t="shared" si="83"/>
        <v>1.7304376068221661</v>
      </c>
      <c r="Y100" s="100">
        <f t="shared" si="83"/>
        <v>1.7304376068221661</v>
      </c>
      <c r="Z100" s="100">
        <f t="shared" si="83"/>
        <v>1.7304376068221661</v>
      </c>
      <c r="AA100" s="100">
        <f t="shared" si="83"/>
        <v>1.7304376068221661</v>
      </c>
      <c r="AB100" s="101">
        <f t="shared" si="76"/>
        <v>1.714654667447681</v>
      </c>
      <c r="AC100" s="101">
        <f t="shared" si="77"/>
        <v>1.7142667304523467</v>
      </c>
      <c r="AD100" s="101">
        <f t="shared" si="78"/>
        <v>1.7170406918138894</v>
      </c>
      <c r="AE100" s="101">
        <f t="shared" si="79"/>
        <v>1.7198040773100345</v>
      </c>
      <c r="AF100" s="101">
        <f t="shared" si="80"/>
        <v>1.7223293788147014</v>
      </c>
      <c r="AG100" s="101">
        <f t="shared" si="81"/>
        <v>1.72511735851047</v>
      </c>
      <c r="AI100" s="86" t="s">
        <v>119</v>
      </c>
      <c r="AJ100" s="86" t="s">
        <v>119</v>
      </c>
      <c r="AK100" s="87" t="str">
        <f t="shared" si="82"/>
        <v>OK</v>
      </c>
    </row>
    <row r="101" spans="1:38" s="39" customFormat="1" ht="13.15">
      <c r="B101" s="72" t="s">
        <v>105</v>
      </c>
      <c r="C101" s="98" cm="1">
        <f t="array" ref="C101">INDEX(Inputs!$A$4:$X$328, MATCH(Forecasts!$B101&amp;Forecasts!$B$90, Inputs!$A$4:$A$328&amp;Inputs!$B$4:$B$328, 0), MATCH(Forecasts!C$91, Inputs!$A$4:$X$4, 0))</f>
        <v>1.3893765872881623</v>
      </c>
      <c r="D101" s="98" cm="1">
        <f t="array" ref="D101">INDEX(Inputs!$A$4:$X$328, MATCH(Forecasts!$B101&amp;Forecasts!$B$90, Inputs!$A$4:$A$328&amp;Inputs!$B$4:$B$328, 0), MATCH(Forecasts!D$91, Inputs!$A$4:$X$4, 0))</f>
        <v>1.3835514037083587</v>
      </c>
      <c r="E101" s="98" cm="1">
        <f t="array" ref="E101">INDEX(Inputs!$A$4:$X$328, MATCH(Forecasts!$B101&amp;Forecasts!$B$90, Inputs!$A$4:$A$328&amp;Inputs!$B$4:$B$328, 0), MATCH(Forecasts!E$91, Inputs!$A$4:$X$4, 0))</f>
        <v>1.3831091439814189</v>
      </c>
      <c r="F101" s="98" cm="1">
        <f t="array" ref="F101">INDEX(Inputs!$A$4:$X$328, MATCH(Forecasts!$B101&amp;Forecasts!$B$90, Inputs!$A$4:$A$328&amp;Inputs!$B$4:$B$328, 0), MATCH(Forecasts!F$91, Inputs!$A$4:$X$4, 0))</f>
        <v>1.3834993576836996</v>
      </c>
      <c r="G101" s="98" cm="1">
        <f t="array" ref="G101">INDEX(Inputs!$A$4:$X$328, MATCH(Forecasts!$B101&amp;Forecasts!$B$90, Inputs!$A$4:$A$328&amp;Inputs!$B$4:$B$328, 0), MATCH(Forecasts!G$91, Inputs!$A$4:$X$4, 0))</f>
        <v>1.3811106562371527</v>
      </c>
      <c r="H101" s="98" cm="1">
        <f t="array" ref="H101">INDEX(Inputs!$A$4:$X$328, MATCH(Forecasts!$B101&amp;Forecasts!$B$90, Inputs!$A$4:$A$328&amp;Inputs!$B$4:$B$328, 0), MATCH(Forecasts!H$91, Inputs!$A$4:$X$4, 0))</f>
        <v>1.4097447430311225</v>
      </c>
      <c r="I101" s="98" cm="1">
        <f t="array" ref="I101">INDEX(Inputs!$A$4:$X$328, MATCH(Forecasts!$B101&amp;Forecasts!$B$90, Inputs!$A$4:$A$328&amp;Inputs!$B$4:$B$328, 0), MATCH(Forecasts!I$91, Inputs!$A$4:$X$4, 0))</f>
        <v>1.3949638412236176</v>
      </c>
      <c r="J101" s="98" cm="1">
        <f t="array" ref="J101">INDEX(Inputs!$A$4:$X$328, MATCH(Forecasts!$B101&amp;Forecasts!$B$90, Inputs!$A$4:$A$328&amp;Inputs!$B$4:$B$328, 0), MATCH(Forecasts!J$91, Inputs!$A$4:$X$4, 0))</f>
        <v>1.3948989081558381</v>
      </c>
      <c r="K101" s="98" cm="1">
        <f t="array" ref="K101">INDEX(Inputs!$A$4:$X$328, MATCH(Forecasts!$B101&amp;Forecasts!$B$90, Inputs!$A$4:$A$328&amp;Inputs!$B$4:$B$328, 0), MATCH(Forecasts!K$91, Inputs!$A$4:$X$4, 0))</f>
        <v>1.3769486851492814</v>
      </c>
      <c r="L101" s="98" cm="1">
        <f t="array" ref="L101">INDEX(Inputs!$A$4:$X$328, MATCH(Forecasts!$B101&amp;Forecasts!$B$90, Inputs!$A$4:$A$328&amp;Inputs!$B$4:$B$328, 0), MATCH(Forecasts!L$91, Inputs!$A$4:$X$4, 0))</f>
        <v>1.3913830460233707</v>
      </c>
      <c r="M101" s="98" cm="1">
        <f t="array" ref="M101">INDEX(Inputs!$A$4:$X$328, MATCH(Forecasts!$B101&amp;Forecasts!$B$90, Inputs!$A$4:$A$328&amp;Inputs!$B$4:$B$328, 0), MATCH(Forecasts!M$91, Inputs!$A$4:$X$4, 0))</f>
        <v>1.3357099295052892</v>
      </c>
      <c r="N101" s="98" cm="1">
        <f t="array" ref="N101">INDEX(Inputs!$A$4:$X$328, MATCH(Forecasts!$B101&amp;Forecasts!$B$90, Inputs!$A$4:$A$328&amp;Inputs!$B$4:$B$328, 0), MATCH(Forecasts!N$91, Inputs!$A$4:$X$4, 0))</f>
        <v>1.3554105275157458</v>
      </c>
      <c r="O101" s="167" cm="1">
        <f t="array" ref="O101">INDEX(Inputs!$A$4:$X$328, MATCH(Forecasts!$B101&amp;Forecasts!$B$90, Inputs!$A$4:$A$328&amp;Inputs!$B$4:$B$328, 0), MATCH(Forecasts!O$91, Inputs!$A$4:$X$4, 0))</f>
        <v>1.3860378908068869</v>
      </c>
      <c r="P101" s="99" cm="1">
        <f t="array" ref="P101">INDEX(Inputs!$A$4:$X$328, MATCH(Forecasts!$B101&amp;Forecasts!$B$90, Inputs!$A$4:$A$328&amp;Inputs!$B$4:$B$328, 0), MATCH(Forecasts!P$91, Inputs!$A$4:$X$4, 0))</f>
        <v>1.3855463872592437</v>
      </c>
      <c r="Q101" s="99" cm="1">
        <f t="array" ref="Q101">INDEX(Inputs!$A$4:$X$328, MATCH(Forecasts!$B101&amp;Forecasts!$B$90, Inputs!$A$4:$A$328&amp;Inputs!$B$4:$B$328, 0), MATCH(Forecasts!Q$91, Inputs!$A$4:$X$4, 0))</f>
        <v>1.385050331874043</v>
      </c>
      <c r="R101" s="99" cm="1">
        <f t="array" ref="R101">INDEX(Inputs!$A$4:$X$328, MATCH(Forecasts!$B101&amp;Forecasts!$B$90, Inputs!$A$4:$A$328&amp;Inputs!$B$4:$B$328, 0), MATCH(Forecasts!R$91, Inputs!$A$4:$X$4, 0))</f>
        <v>1.3845498192520578</v>
      </c>
      <c r="S101" s="99" cm="1">
        <f t="array" ref="S101">INDEX(Inputs!$A$4:$X$328, MATCH(Forecasts!$B101&amp;Forecasts!$B$90, Inputs!$A$4:$A$328&amp;Inputs!$B$4:$B$328, 0), MATCH(Forecasts!S$91, Inputs!$A$4:$X$4, 0))</f>
        <v>1.3839713041003514</v>
      </c>
      <c r="T101" s="99" cm="1">
        <f t="array" ref="T101">INDEX(Inputs!$A$4:$X$328, MATCH(Forecasts!$B101&amp;Forecasts!$B$90, Inputs!$A$4:$A$328&amp;Inputs!$B$4:$B$328, 0), MATCH(Forecasts!T$91, Inputs!$A$4:$X$4, 0))</f>
        <v>1.3833885701409554</v>
      </c>
      <c r="U101" s="99" cm="1">
        <f t="array" ref="U101">INDEX(Inputs!$A$4:$X$328, MATCH(Forecasts!$B101&amp;Forecasts!$B$90, Inputs!$A$4:$A$328&amp;Inputs!$B$4:$B$328, 0), MATCH(Forecasts!U$91, Inputs!$A$4:$X$4, 0))</f>
        <v>1.3827282919788333</v>
      </c>
      <c r="V101" s="100">
        <f t="shared" si="83"/>
        <v>1.3590527826093073</v>
      </c>
      <c r="W101" s="100">
        <f t="shared" si="83"/>
        <v>1.3590527826093073</v>
      </c>
      <c r="X101" s="100">
        <f t="shared" si="83"/>
        <v>1.3590527826093073</v>
      </c>
      <c r="Y101" s="100">
        <f t="shared" si="83"/>
        <v>1.3590527826093073</v>
      </c>
      <c r="Z101" s="100">
        <f t="shared" si="83"/>
        <v>1.3590527826093073</v>
      </c>
      <c r="AA101" s="100">
        <f t="shared" si="83"/>
        <v>1.3590527826093073</v>
      </c>
      <c r="AB101" s="101">
        <f t="shared" si="76"/>
        <v>1.3855463872592437</v>
      </c>
      <c r="AC101" s="101">
        <f t="shared" si="77"/>
        <v>1.385050331874043</v>
      </c>
      <c r="AD101" s="101">
        <f t="shared" si="78"/>
        <v>1.3845498192520578</v>
      </c>
      <c r="AE101" s="101">
        <f t="shared" si="79"/>
        <v>1.3839713041003514</v>
      </c>
      <c r="AF101" s="101">
        <f t="shared" si="80"/>
        <v>1.3833885701409554</v>
      </c>
      <c r="AG101" s="101">
        <f t="shared" si="81"/>
        <v>1.3827282919788333</v>
      </c>
      <c r="AI101" s="86" t="s">
        <v>119</v>
      </c>
      <c r="AJ101" s="86" t="s">
        <v>119</v>
      </c>
      <c r="AK101" s="87" t="str">
        <f t="shared" si="82"/>
        <v>OK</v>
      </c>
    </row>
    <row r="102" spans="1:38" s="39" customFormat="1" ht="13.15">
      <c r="B102" s="72" t="s">
        <v>106</v>
      </c>
      <c r="C102" s="98" cm="1">
        <f t="array" ref="C102">INDEX(Inputs!$A$4:$X$328, MATCH(Forecasts!$B102&amp;Forecasts!$B$90, Inputs!$A$4:$A$328&amp;Inputs!$B$4:$B$328, 0), MATCH(Forecasts!C$91, Inputs!$A$4:$X$4, 0))</f>
        <v>1.2732463835454368</v>
      </c>
      <c r="D102" s="98" cm="1">
        <f t="array" ref="D102">INDEX(Inputs!$A$4:$X$328, MATCH(Forecasts!$B102&amp;Forecasts!$B$90, Inputs!$A$4:$A$328&amp;Inputs!$B$4:$B$328, 0), MATCH(Forecasts!D$91, Inputs!$A$4:$X$4, 0))</f>
        <v>1.2717888854466459</v>
      </c>
      <c r="E102" s="98" cm="1">
        <f t="array" ref="E102">INDEX(Inputs!$A$4:$X$328, MATCH(Forecasts!$B102&amp;Forecasts!$B$90, Inputs!$A$4:$A$328&amp;Inputs!$B$4:$B$328, 0), MATCH(Forecasts!E$91, Inputs!$A$4:$X$4, 0))</f>
        <v>1.2783744559053689</v>
      </c>
      <c r="F102" s="98" cm="1">
        <f t="array" ref="F102">INDEX(Inputs!$A$4:$X$328, MATCH(Forecasts!$B102&amp;Forecasts!$B$90, Inputs!$A$4:$A$328&amp;Inputs!$B$4:$B$328, 0), MATCH(Forecasts!F$91, Inputs!$A$4:$X$4, 0))</f>
        <v>1.2908014935971488</v>
      </c>
      <c r="G102" s="98" cm="1">
        <f t="array" ref="G102">INDEX(Inputs!$A$4:$X$328, MATCH(Forecasts!$B102&amp;Forecasts!$B$90, Inputs!$A$4:$A$328&amp;Inputs!$B$4:$B$328, 0), MATCH(Forecasts!G$91, Inputs!$A$4:$X$4, 0))</f>
        <v>1.2915101121383314</v>
      </c>
      <c r="H102" s="98" cm="1">
        <f t="array" ref="H102">INDEX(Inputs!$A$4:$X$328, MATCH(Forecasts!$B102&amp;Forecasts!$B$90, Inputs!$A$4:$A$328&amp;Inputs!$B$4:$B$328, 0), MATCH(Forecasts!H$91, Inputs!$A$4:$X$4, 0))</f>
        <v>1.3355912198987725</v>
      </c>
      <c r="I102" s="98" cm="1">
        <f t="array" ref="I102">INDEX(Inputs!$A$4:$X$328, MATCH(Forecasts!$B102&amp;Forecasts!$B$90, Inputs!$A$4:$A$328&amp;Inputs!$B$4:$B$328, 0), MATCH(Forecasts!I$91, Inputs!$A$4:$X$4, 0))</f>
        <v>1.3397749885198225</v>
      </c>
      <c r="J102" s="98" cm="1">
        <f t="array" ref="J102">INDEX(Inputs!$A$4:$X$328, MATCH(Forecasts!$B102&amp;Forecasts!$B$90, Inputs!$A$4:$A$328&amp;Inputs!$B$4:$B$328, 0), MATCH(Forecasts!J$91, Inputs!$A$4:$X$4, 0))</f>
        <v>1.3500049971396118</v>
      </c>
      <c r="K102" s="98" cm="1">
        <f t="array" ref="K102">INDEX(Inputs!$A$4:$X$328, MATCH(Forecasts!$B102&amp;Forecasts!$B$90, Inputs!$A$4:$A$328&amp;Inputs!$B$4:$B$328, 0), MATCH(Forecasts!K$91, Inputs!$A$4:$X$4, 0))</f>
        <v>1.3383924304692727</v>
      </c>
      <c r="L102" s="98" cm="1">
        <f t="array" ref="L102">INDEX(Inputs!$A$4:$X$328, MATCH(Forecasts!$B102&amp;Forecasts!$B$90, Inputs!$A$4:$A$328&amp;Inputs!$B$4:$B$328, 0), MATCH(Forecasts!L$91, Inputs!$A$4:$X$4, 0))</f>
        <v>1.4488860889983393</v>
      </c>
      <c r="M102" s="98" cm="1">
        <f t="array" ref="M102">INDEX(Inputs!$A$4:$X$328, MATCH(Forecasts!$B102&amp;Forecasts!$B$90, Inputs!$A$4:$A$328&amp;Inputs!$B$4:$B$328, 0), MATCH(Forecasts!M$91, Inputs!$A$4:$X$4, 0))</f>
        <v>1.6953138410482349</v>
      </c>
      <c r="N102" s="98" cm="1">
        <f t="array" ref="N102">INDEX(Inputs!$A$4:$X$328, MATCH(Forecasts!$B102&amp;Forecasts!$B$90, Inputs!$A$4:$A$328&amp;Inputs!$B$4:$B$328, 0), MATCH(Forecasts!N$91, Inputs!$A$4:$X$4, 0))</f>
        <v>1.6867683170578494</v>
      </c>
      <c r="O102" s="167" cm="1">
        <f t="array" ref="O102">INDEX(Inputs!$A$4:$X$328, MATCH(Forecasts!$B102&amp;Forecasts!$B$90, Inputs!$A$4:$A$328&amp;Inputs!$B$4:$B$328, 0), MATCH(Forecasts!O$91, Inputs!$A$4:$X$4, 0))</f>
        <v>1.718839698139031</v>
      </c>
      <c r="P102" s="99" cm="1">
        <f t="array" ref="P102">INDEX(Inputs!$A$4:$X$328, MATCH(Forecasts!$B102&amp;Forecasts!$B$90, Inputs!$A$4:$A$328&amp;Inputs!$B$4:$B$328, 0), MATCH(Forecasts!P$91, Inputs!$A$4:$X$4, 0))</f>
        <v>1.7178815596116264</v>
      </c>
      <c r="Q102" s="99" cm="1">
        <f t="array" ref="Q102">INDEX(Inputs!$A$4:$X$328, MATCH(Forecasts!$B102&amp;Forecasts!$B$90, Inputs!$A$4:$A$328&amp;Inputs!$B$4:$B$328, 0), MATCH(Forecasts!Q$91, Inputs!$A$4:$X$4, 0))</f>
        <v>1.7174824903271384</v>
      </c>
      <c r="R102" s="99" cm="1">
        <f t="array" ref="R102">INDEX(Inputs!$A$4:$X$328, MATCH(Forecasts!$B102&amp;Forecasts!$B$90, Inputs!$A$4:$A$328&amp;Inputs!$B$4:$B$328, 0), MATCH(Forecasts!R$91, Inputs!$A$4:$X$4, 0))</f>
        <v>1.7174634288347836</v>
      </c>
      <c r="S102" s="99" cm="1">
        <f t="array" ref="S102">INDEX(Inputs!$A$4:$X$328, MATCH(Forecasts!$B102&amp;Forecasts!$B$90, Inputs!$A$4:$A$328&amp;Inputs!$B$4:$B$328, 0), MATCH(Forecasts!S$91, Inputs!$A$4:$X$4, 0))</f>
        <v>1.7170657005754815</v>
      </c>
      <c r="T102" s="99" cm="1">
        <f t="array" ref="T102">INDEX(Inputs!$A$4:$X$328, MATCH(Forecasts!$B102&amp;Forecasts!$B$90, Inputs!$A$4:$A$328&amp;Inputs!$B$4:$B$328, 0), MATCH(Forecasts!T$91, Inputs!$A$4:$X$4, 0))</f>
        <v>1.7166688483987516</v>
      </c>
      <c r="U102" s="99" cm="1">
        <f t="array" ref="U102">INDEX(Inputs!$A$4:$X$328, MATCH(Forecasts!$B102&amp;Forecasts!$B$90, Inputs!$A$4:$A$328&amp;Inputs!$B$4:$B$328, 0), MATCH(Forecasts!U$91, Inputs!$A$4:$X$4, 0))</f>
        <v>1.7166885324960652</v>
      </c>
      <c r="V102" s="100">
        <f t="shared" si="83"/>
        <v>1.7003072854150385</v>
      </c>
      <c r="W102" s="100">
        <f t="shared" si="83"/>
        <v>1.7003072854150385</v>
      </c>
      <c r="X102" s="100">
        <f t="shared" si="83"/>
        <v>1.7003072854150385</v>
      </c>
      <c r="Y102" s="100">
        <f t="shared" si="83"/>
        <v>1.7003072854150385</v>
      </c>
      <c r="Z102" s="100">
        <f t="shared" si="83"/>
        <v>1.7003072854150385</v>
      </c>
      <c r="AA102" s="100">
        <f t="shared" si="83"/>
        <v>1.7003072854150385</v>
      </c>
      <c r="AB102" s="101">
        <f t="shared" si="76"/>
        <v>1.7178815596116264</v>
      </c>
      <c r="AC102" s="101">
        <f t="shared" si="77"/>
        <v>1.7174824903271384</v>
      </c>
      <c r="AD102" s="101">
        <f t="shared" si="78"/>
        <v>1.7174634288347836</v>
      </c>
      <c r="AE102" s="101">
        <f t="shared" si="79"/>
        <v>1.7170657005754815</v>
      </c>
      <c r="AF102" s="101">
        <f t="shared" si="80"/>
        <v>1.7166688483987516</v>
      </c>
      <c r="AG102" s="101">
        <f t="shared" si="81"/>
        <v>1.7166885324960652</v>
      </c>
      <c r="AI102" s="86" t="s">
        <v>119</v>
      </c>
      <c r="AJ102" s="86" t="s">
        <v>119</v>
      </c>
      <c r="AK102" s="87" t="str">
        <f t="shared" si="82"/>
        <v>OK</v>
      </c>
    </row>
    <row r="103" spans="1:38" s="39" customFormat="1" ht="13.15">
      <c r="B103" s="102" t="s">
        <v>114</v>
      </c>
      <c r="C103" s="103">
        <f t="shared" ref="C103:N103" si="84">SUM(C93:C102)</f>
        <v>15.478779110566997</v>
      </c>
      <c r="D103" s="103">
        <f t="shared" si="84"/>
        <v>15.732331731468847</v>
      </c>
      <c r="E103" s="103">
        <f t="shared" si="84"/>
        <v>15.751039679740853</v>
      </c>
      <c r="F103" s="103">
        <f t="shared" si="84"/>
        <v>15.825144975082774</v>
      </c>
      <c r="G103" s="103">
        <f t="shared" si="84"/>
        <v>15.920044449091616</v>
      </c>
      <c r="H103" s="103">
        <f t="shared" si="84"/>
        <v>16.368364419121132</v>
      </c>
      <c r="I103" s="103">
        <f>SUM(I93:I102)</f>
        <v>16.295762886809332</v>
      </c>
      <c r="J103" s="103">
        <f t="shared" si="84"/>
        <v>16.320823383977547</v>
      </c>
      <c r="K103" s="103">
        <f t="shared" si="84"/>
        <v>16.384625090384688</v>
      </c>
      <c r="L103" s="103">
        <f t="shared" si="84"/>
        <v>16.347857306116421</v>
      </c>
      <c r="M103" s="103">
        <f t="shared" si="84"/>
        <v>16.73353490881642</v>
      </c>
      <c r="N103" s="75">
        <f t="shared" si="84"/>
        <v>16.76597422555264</v>
      </c>
      <c r="O103" s="75">
        <f>SUM( O93:O102)</f>
        <v>16.828492571755966</v>
      </c>
      <c r="P103" s="76">
        <f t="shared" ref="P103" si="85">SUM( P93:P102)</f>
        <v>16.734787381050381</v>
      </c>
      <c r="Q103" s="76">
        <f t="shared" ref="Q103" si="86">SUM( Q93:Q102)</f>
        <v>16.781554115027323</v>
      </c>
      <c r="R103" s="76">
        <f t="shared" ref="R103" si="87">SUM( R93:R102)</f>
        <v>16.815415981059381</v>
      </c>
      <c r="S103" s="76">
        <f t="shared" ref="S103" si="88">SUM( S93:S102)</f>
        <v>16.863149459866491</v>
      </c>
      <c r="T103" s="76">
        <f t="shared" ref="T103" si="89">SUM( T93:T102)</f>
        <v>16.900184135621114</v>
      </c>
      <c r="U103" s="76">
        <f t="shared" ref="U103" si="90">SUM( U93:U102)</f>
        <v>16.940203971280194</v>
      </c>
      <c r="V103" s="104">
        <f t="shared" ref="V103:AA103" si="91">SUM(V93:V102)</f>
        <v>16.776000568708341</v>
      </c>
      <c r="W103" s="104">
        <f t="shared" si="91"/>
        <v>16.776000568708341</v>
      </c>
      <c r="X103" s="104">
        <f t="shared" si="91"/>
        <v>16.776000568708341</v>
      </c>
      <c r="Y103" s="104">
        <f t="shared" si="91"/>
        <v>16.776000568708341</v>
      </c>
      <c r="Z103" s="104">
        <f t="shared" si="91"/>
        <v>16.776000568708341</v>
      </c>
      <c r="AA103" s="104">
        <f t="shared" si="91"/>
        <v>16.776000568708341</v>
      </c>
      <c r="AB103" s="105">
        <f>SUM(AB93:AB102)</f>
        <v>16.884244626709275</v>
      </c>
      <c r="AC103" s="105">
        <f>SUM(AC93:AC102)</f>
        <v>16.92209861958009</v>
      </c>
      <c r="AD103" s="105">
        <f>SUM(AD93:AD102)</f>
        <v>16.94880105293587</v>
      </c>
      <c r="AE103" s="105">
        <f t="shared" ref="AE103:AG103" si="92">SUM(AE93:AE102)</f>
        <v>16.986878082072916</v>
      </c>
      <c r="AF103" s="105">
        <f t="shared" si="92"/>
        <v>17.018966756480655</v>
      </c>
      <c r="AG103" s="105">
        <f t="shared" si="92"/>
        <v>17.04974147753569</v>
      </c>
      <c r="AI103" s="86" t="s">
        <v>119</v>
      </c>
      <c r="AJ103" s="86" t="s">
        <v>119</v>
      </c>
      <c r="AK103" s="87" t="str">
        <f t="shared" si="82"/>
        <v>OK</v>
      </c>
    </row>
    <row r="104" spans="1:38" s="39" customFormat="1" ht="13.15">
      <c r="B104" s="93"/>
    </row>
    <row r="105" spans="1:38" s="41" customFormat="1" ht="13.15">
      <c r="A105" s="40" t="s">
        <v>124</v>
      </c>
      <c r="D105" s="42"/>
      <c r="E105" s="42"/>
      <c r="F105" s="42"/>
      <c r="G105" s="42"/>
      <c r="H105" s="42"/>
      <c r="I105" s="42"/>
      <c r="J105" s="42"/>
      <c r="K105" s="42"/>
      <c r="L105" s="42"/>
      <c r="M105" s="42"/>
      <c r="N105" s="42"/>
      <c r="O105" s="42"/>
      <c r="P105" s="42"/>
      <c r="Q105" s="42"/>
      <c r="R105" s="42"/>
      <c r="S105" s="42"/>
      <c r="T105" s="42"/>
      <c r="U105" s="42"/>
      <c r="V105" s="42"/>
      <c r="W105" s="42"/>
      <c r="X105" s="42"/>
      <c r="Y105" s="42"/>
      <c r="Z105" s="42"/>
      <c r="AA105" s="42"/>
      <c r="AB105" s="42"/>
      <c r="AC105" s="42"/>
      <c r="AD105" s="42"/>
      <c r="AE105" s="42"/>
      <c r="AF105" s="42"/>
      <c r="AG105" s="42"/>
      <c r="AH105" s="42"/>
      <c r="AI105" s="42"/>
      <c r="AJ105" s="42"/>
      <c r="AK105" s="42"/>
      <c r="AL105" s="42"/>
    </row>
    <row r="106" spans="1:38" s="39" customFormat="1" ht="13.15">
      <c r="A106" s="90"/>
    </row>
    <row r="107" spans="1:38" s="39" customFormat="1" ht="13.15" customHeight="1">
      <c r="B107" s="43" t="s">
        <v>52</v>
      </c>
      <c r="C107" s="183" t="s">
        <v>112</v>
      </c>
      <c r="D107" s="183"/>
      <c r="E107" s="183"/>
      <c r="F107" s="183"/>
      <c r="G107" s="183"/>
      <c r="H107" s="183"/>
      <c r="I107" s="183"/>
      <c r="J107" s="183"/>
      <c r="K107" s="183"/>
      <c r="L107" s="183"/>
      <c r="M107" s="183"/>
      <c r="N107" s="183"/>
      <c r="O107" s="183"/>
      <c r="P107" s="186" t="s">
        <v>113</v>
      </c>
      <c r="Q107" s="186"/>
      <c r="R107" s="186"/>
      <c r="S107" s="186"/>
      <c r="T107" s="186"/>
      <c r="U107" s="187"/>
      <c r="V107" s="190"/>
      <c r="W107" s="190"/>
      <c r="X107" s="190"/>
      <c r="Y107" s="190"/>
      <c r="Z107" s="190"/>
      <c r="AA107" s="191"/>
      <c r="AB107" s="188"/>
      <c r="AC107" s="188"/>
      <c r="AD107" s="188"/>
      <c r="AE107" s="188"/>
      <c r="AF107" s="188"/>
      <c r="AG107" s="189"/>
      <c r="AI107" s="194" t="s">
        <v>116</v>
      </c>
      <c r="AJ107" s="192" t="s">
        <v>117</v>
      </c>
      <c r="AK107" s="194" t="s">
        <v>118</v>
      </c>
    </row>
    <row r="108" spans="1:38" s="39" customFormat="1" ht="13.15">
      <c r="C108" s="45" t="s">
        <v>14</v>
      </c>
      <c r="D108" s="45" t="s">
        <v>15</v>
      </c>
      <c r="E108" s="45" t="s">
        <v>16</v>
      </c>
      <c r="F108" s="45" t="s">
        <v>17</v>
      </c>
      <c r="G108" s="45" t="s">
        <v>18</v>
      </c>
      <c r="H108" s="45" t="s">
        <v>19</v>
      </c>
      <c r="I108" s="45" t="s">
        <v>20</v>
      </c>
      <c r="J108" s="45" t="s">
        <v>21</v>
      </c>
      <c r="K108" s="47" t="s">
        <v>22</v>
      </c>
      <c r="L108" s="47" t="s">
        <v>23</v>
      </c>
      <c r="M108" s="46" t="s">
        <v>24</v>
      </c>
      <c r="N108" s="46" t="s">
        <v>25</v>
      </c>
      <c r="O108" s="47" t="s">
        <v>26</v>
      </c>
      <c r="P108" s="48" t="s">
        <v>27</v>
      </c>
      <c r="Q108" s="48" t="s">
        <v>28</v>
      </c>
      <c r="R108" s="48" t="s">
        <v>29</v>
      </c>
      <c r="S108" s="48" t="s">
        <v>30</v>
      </c>
      <c r="T108" s="48" t="s">
        <v>31</v>
      </c>
      <c r="U108" s="49" t="s">
        <v>32</v>
      </c>
      <c r="V108" s="50" t="s">
        <v>27</v>
      </c>
      <c r="W108" s="50" t="s">
        <v>28</v>
      </c>
      <c r="X108" s="50" t="s">
        <v>29</v>
      </c>
      <c r="Y108" s="50" t="s">
        <v>30</v>
      </c>
      <c r="Z108" s="50" t="s">
        <v>31</v>
      </c>
      <c r="AA108" s="50" t="s">
        <v>32</v>
      </c>
      <c r="AB108" s="44" t="s">
        <v>27</v>
      </c>
      <c r="AC108" s="44" t="s">
        <v>28</v>
      </c>
      <c r="AD108" s="44" t="s">
        <v>29</v>
      </c>
      <c r="AE108" s="44" t="s">
        <v>30</v>
      </c>
      <c r="AF108" s="44" t="s">
        <v>31</v>
      </c>
      <c r="AG108" s="51" t="s">
        <v>32</v>
      </c>
      <c r="AI108" s="194"/>
      <c r="AJ108" s="193"/>
      <c r="AK108" s="194"/>
    </row>
    <row r="109" spans="1:38" s="39" customFormat="1" ht="13.15">
      <c r="B109" s="91"/>
      <c r="C109" s="55">
        <v>1</v>
      </c>
      <c r="D109" s="55">
        <v>2</v>
      </c>
      <c r="E109" s="55">
        <v>3</v>
      </c>
      <c r="F109" s="55">
        <v>4</v>
      </c>
      <c r="G109" s="55">
        <v>5</v>
      </c>
      <c r="H109" s="55">
        <v>6</v>
      </c>
      <c r="I109" s="55">
        <v>7</v>
      </c>
      <c r="J109" s="55">
        <v>8</v>
      </c>
      <c r="K109" s="56">
        <v>9</v>
      </c>
      <c r="L109" s="56">
        <v>10</v>
      </c>
      <c r="M109" s="56">
        <v>11</v>
      </c>
      <c r="N109" s="56">
        <v>12</v>
      </c>
      <c r="O109" s="56">
        <v>13</v>
      </c>
      <c r="P109" s="57">
        <v>14</v>
      </c>
      <c r="Q109" s="57">
        <v>15</v>
      </c>
      <c r="R109" s="57">
        <v>16</v>
      </c>
      <c r="S109" s="57">
        <v>17</v>
      </c>
      <c r="T109" s="57">
        <v>18</v>
      </c>
      <c r="U109" s="58">
        <v>19</v>
      </c>
      <c r="V109" s="59">
        <v>14</v>
      </c>
      <c r="W109" s="59">
        <v>15</v>
      </c>
      <c r="X109" s="59">
        <v>16</v>
      </c>
      <c r="Y109" s="59">
        <v>17</v>
      </c>
      <c r="Z109" s="59">
        <v>18</v>
      </c>
      <c r="AA109" s="59">
        <v>19</v>
      </c>
      <c r="AB109" s="44">
        <v>14</v>
      </c>
      <c r="AC109" s="44">
        <v>15</v>
      </c>
      <c r="AD109" s="44">
        <v>16</v>
      </c>
      <c r="AE109" s="44">
        <v>17</v>
      </c>
      <c r="AF109" s="44">
        <v>18</v>
      </c>
      <c r="AG109" s="60">
        <v>19</v>
      </c>
      <c r="AI109" s="53"/>
      <c r="AJ109" s="53"/>
      <c r="AK109" s="53"/>
    </row>
    <row r="110" spans="1:38" s="39" customFormat="1" ht="13.15">
      <c r="B110" s="72" t="s">
        <v>33</v>
      </c>
      <c r="C110" s="63" cm="1">
        <f t="array" ref="C110">INDEX(Inputs!$A$4:$X$328, MATCH(Forecasts!$B110&amp;Forecasts!$B$107, Inputs!$A$4:$A$328&amp;Inputs!$B$4:$B$328, 0), MATCH(Forecasts!C$108, Inputs!$A$4:$X$4, 0))</f>
        <v>35.006210219491308</v>
      </c>
      <c r="D110" s="63" cm="1">
        <f t="array" ref="D110">INDEX(Inputs!$A$4:$X$328, MATCH(Forecasts!$B110&amp;Forecasts!$B$107, Inputs!$A$4:$A$328&amp;Inputs!$B$4:$B$328, 0), MATCH(Forecasts!D$108, Inputs!$A$4:$X$4, 0))</f>
        <v>35.24187475679382</v>
      </c>
      <c r="E110" s="63" cm="1">
        <f t="array" ref="E110">INDEX(Inputs!$A$4:$X$328, MATCH(Forecasts!$B110&amp;Forecasts!$B$107, Inputs!$A$4:$A$328&amp;Inputs!$B$4:$B$328, 0), MATCH(Forecasts!E$108, Inputs!$A$4:$X$4, 0))</f>
        <v>35.317693295426317</v>
      </c>
      <c r="F110" s="63" cm="1">
        <f t="array" ref="F110">INDEX(Inputs!$A$4:$X$328, MATCH(Forecasts!$B110&amp;Forecasts!$B$107, Inputs!$A$4:$A$328&amp;Inputs!$B$4:$B$328, 0), MATCH(Forecasts!F$108, Inputs!$A$4:$X$4, 0))</f>
        <v>35.530269007199401</v>
      </c>
      <c r="G110" s="63" cm="1">
        <f t="array" ref="G110">INDEX(Inputs!$A$4:$X$328, MATCH(Forecasts!$B110&amp;Forecasts!$B$107, Inputs!$A$4:$A$328&amp;Inputs!$B$4:$B$328, 0), MATCH(Forecasts!G$108, Inputs!$A$4:$X$4, 0))</f>
        <v>35.407281695068562</v>
      </c>
      <c r="H110" s="63" cm="1">
        <f t="array" ref="H110">INDEX(Inputs!$A$4:$X$328, MATCH(Forecasts!$B110&amp;Forecasts!$B$107, Inputs!$A$4:$A$328&amp;Inputs!$B$4:$B$328, 0), MATCH(Forecasts!H$108, Inputs!$A$4:$X$4, 0))</f>
        <v>35.710171987278258</v>
      </c>
      <c r="I110" s="63" cm="1">
        <f t="array" ref="I110">INDEX(Inputs!$A$4:$X$328, MATCH(Forecasts!$B110&amp;Forecasts!$B$107, Inputs!$A$4:$A$328&amp;Inputs!$B$4:$B$328, 0), MATCH(Forecasts!I$108, Inputs!$A$4:$X$4, 0))</f>
        <v>36.059489669897218</v>
      </c>
      <c r="J110" s="63" cm="1">
        <f t="array" ref="J110">INDEX(Inputs!$A$4:$X$328, MATCH(Forecasts!$B110&amp;Forecasts!$B$107, Inputs!$A$4:$A$328&amp;Inputs!$B$4:$B$328, 0), MATCH(Forecasts!J$108, Inputs!$A$4:$X$4, 0))</f>
        <v>36.457270607755078</v>
      </c>
      <c r="K110" s="63" cm="1">
        <f t="array" ref="K110">INDEX(Inputs!$A$4:$X$328, MATCH(Forecasts!$B110&amp;Forecasts!$B$107, Inputs!$A$4:$A$328&amp;Inputs!$B$4:$B$328, 0), MATCH(Forecasts!K$108, Inputs!$A$4:$X$4, 0))</f>
        <v>36.580233420508215</v>
      </c>
      <c r="L110" s="63" cm="1">
        <f t="array" ref="L110">INDEX(Inputs!$A$4:$X$328, MATCH(Forecasts!$B110&amp;Forecasts!$B$107, Inputs!$A$4:$A$328&amp;Inputs!$B$4:$B$328, 0), MATCH(Forecasts!L$108, Inputs!$A$4:$X$4, 0))</f>
        <v>37.042088722663756</v>
      </c>
      <c r="M110" s="63" cm="1">
        <f t="array" ref="M110">INDEX(Inputs!$A$4:$X$328, MATCH(Forecasts!$B110&amp;Forecasts!$B$107, Inputs!$A$4:$A$328&amp;Inputs!$B$4:$B$328, 0), MATCH(Forecasts!M$108, Inputs!$A$4:$X$4, 0))</f>
        <v>37.289198696730139</v>
      </c>
      <c r="N110" s="63" cm="1">
        <f t="array" ref="N110">INDEX(Inputs!$A$4:$X$328, MATCH(Forecasts!$B110&amp;Forecasts!$B$107, Inputs!$A$4:$A$328&amp;Inputs!$B$4:$B$328, 0), MATCH(Forecasts!N$108, Inputs!$A$4:$X$4, 0))</f>
        <v>37.563402515397755</v>
      </c>
      <c r="O110" s="167" cm="1">
        <f t="array" ref="O110">INDEX(Inputs!$A$4:$X$328, MATCH(Forecasts!$B110&amp;Forecasts!$B$107, Inputs!$A$4:$A$328&amp;Inputs!$B$4:$B$328, 0), MATCH(Forecasts!O$108, Inputs!$A$4:$X$4, 0))</f>
        <v>37.575443558755467</v>
      </c>
      <c r="P110" s="99" cm="1">
        <f t="array" ref="P110">INDEX(Inputs!$A$4:$X$328, MATCH(Forecasts!$B110&amp;Forecasts!$B$107, Inputs!$A$4:$A$328&amp;Inputs!$B$4:$B$328, 0), MATCH(Forecasts!P$108, Inputs!$A$4:$X$4, 0))</f>
        <v>38.178719087850844</v>
      </c>
      <c r="Q110" s="99" cm="1">
        <f t="array" ref="Q110">INDEX(Inputs!$A$4:$X$328, MATCH(Forecasts!$B110&amp;Forecasts!$B$107, Inputs!$A$4:$A$328&amp;Inputs!$B$4:$B$328, 0), MATCH(Forecasts!Q$108, Inputs!$A$4:$X$4, 0))</f>
        <v>38.413106472458722</v>
      </c>
      <c r="R110" s="99" cm="1">
        <f t="array" ref="R110">INDEX(Inputs!$A$4:$X$328, MATCH(Forecasts!$B110&amp;Forecasts!$B$107, Inputs!$A$4:$A$328&amp;Inputs!$B$4:$B$328, 0), MATCH(Forecasts!R$108, Inputs!$A$4:$X$4, 0))</f>
        <v>38.647076903374526</v>
      </c>
      <c r="S110" s="99" cm="1">
        <f t="array" ref="S110">INDEX(Inputs!$A$4:$X$328, MATCH(Forecasts!$B110&amp;Forecasts!$B$107, Inputs!$A$4:$A$328&amp;Inputs!$B$4:$B$328, 0), MATCH(Forecasts!S$108, Inputs!$A$4:$X$4, 0))</f>
        <v>38.868307283006317</v>
      </c>
      <c r="T110" s="99" cm="1">
        <f t="array" ref="T110">INDEX(Inputs!$A$4:$X$328, MATCH(Forecasts!$B110&amp;Forecasts!$B$107, Inputs!$A$4:$A$328&amp;Inputs!$B$4:$B$328, 0), MATCH(Forecasts!T$108, Inputs!$A$4:$X$4, 0))</f>
        <v>39.08465784228548</v>
      </c>
      <c r="U110" s="99" cm="1">
        <f t="array" ref="U110">INDEX(Inputs!$A$4:$X$328, MATCH(Forecasts!$B110&amp;Forecasts!$B$107, Inputs!$A$4:$A$328&amp;Inputs!$B$4:$B$328, 0), MATCH(Forecasts!U$108, Inputs!$A$4:$X$4, 0))</f>
        <v>39.30008805850148</v>
      </c>
      <c r="V110" s="106">
        <f t="shared" ref="V110:AA119" si="93" xml:space="preserve"> AB25 / AB42</f>
        <v>38.178719087850844</v>
      </c>
      <c r="W110" s="106">
        <f t="shared" si="93"/>
        <v>38.413106472458722</v>
      </c>
      <c r="X110" s="106">
        <f t="shared" si="93"/>
        <v>38.647076903374526</v>
      </c>
      <c r="Y110" s="106">
        <f t="shared" si="93"/>
        <v>38.868307283006317</v>
      </c>
      <c r="Z110" s="106">
        <f t="shared" si="93"/>
        <v>39.08465784228548</v>
      </c>
      <c r="AA110" s="106">
        <f t="shared" si="93"/>
        <v>39.30008805850148</v>
      </c>
      <c r="AB110" s="101">
        <f t="shared" ref="AB110:AB119" si="94">IF($AI110="Company forecast",P110, IF($AI110="Ofwat forecast",V110))</f>
        <v>38.178719087850844</v>
      </c>
      <c r="AC110" s="101">
        <f t="shared" ref="AC110:AC119" si="95">IF($AI110="Company forecast",Q110, IF($AI110="Ofwat forecast",W110))</f>
        <v>38.413106472458722</v>
      </c>
      <c r="AD110" s="101">
        <f t="shared" ref="AD110:AD119" si="96">IF($AI110="Company forecast",R110, IF($AI110="Ofwat forecast",X110))</f>
        <v>38.647076903374526</v>
      </c>
      <c r="AE110" s="101">
        <f t="shared" ref="AE110:AE119" si="97">IF($AI110="Company forecast",S110, IF($AI110="Ofwat forecast",Y110))</f>
        <v>38.868307283006317</v>
      </c>
      <c r="AF110" s="101">
        <f t="shared" ref="AF110:AF119" si="98">IF($AI110="Company forecast",T110, IF($AI110="Ofwat forecast",Z110))</f>
        <v>39.08465784228548</v>
      </c>
      <c r="AG110" s="101">
        <f t="shared" ref="AG110:AG119" si="99">IF($AI110="Company forecast",U110, IF($AI110="Ofwat forecast",AA110))</f>
        <v>39.30008805850148</v>
      </c>
      <c r="AI110" s="86" t="s">
        <v>120</v>
      </c>
      <c r="AJ110" s="86" t="s">
        <v>120</v>
      </c>
      <c r="AK110" s="87" t="str">
        <f t="shared" ref="AK110:AK120" si="100" xml:space="preserve"> IF(AI110=AJ110, "OK", "error")</f>
        <v>OK</v>
      </c>
    </row>
    <row r="111" spans="1:38" s="39" customFormat="1" ht="13.15">
      <c r="B111" s="72" t="s">
        <v>98</v>
      </c>
      <c r="C111" s="63" cm="1">
        <f t="array" ref="C111">INDEX(Inputs!$A$4:$X$328, MATCH(Forecasts!$B111&amp;Forecasts!$B$107, Inputs!$A$4:$A$328&amp;Inputs!$B$4:$B$328, 0), MATCH(Forecasts!C$108, Inputs!$A$4:$X$4, 0))</f>
        <v>41.289736542200174</v>
      </c>
      <c r="D111" s="63" cm="1">
        <f t="array" ref="D111">INDEX(Inputs!$A$4:$X$328, MATCH(Forecasts!$B111&amp;Forecasts!$B$107, Inputs!$A$4:$A$328&amp;Inputs!$B$4:$B$328, 0), MATCH(Forecasts!D$108, Inputs!$A$4:$X$4, 0))</f>
        <v>41.367633270827753</v>
      </c>
      <c r="E111" s="63" cm="1">
        <f t="array" ref="E111">INDEX(Inputs!$A$4:$X$328, MATCH(Forecasts!$B111&amp;Forecasts!$B$107, Inputs!$A$4:$A$328&amp;Inputs!$B$4:$B$328, 0), MATCH(Forecasts!E$108, Inputs!$A$4:$X$4, 0))</f>
        <v>41.427806412745163</v>
      </c>
      <c r="F111" s="63" cm="1">
        <f t="array" ref="F111">INDEX(Inputs!$A$4:$X$328, MATCH(Forecasts!$B111&amp;Forecasts!$B$107, Inputs!$A$4:$A$328&amp;Inputs!$B$4:$B$328, 0), MATCH(Forecasts!F$108, Inputs!$A$4:$X$4, 0))</f>
        <v>41.524395134340331</v>
      </c>
      <c r="G111" s="63" cm="1">
        <f t="array" ref="G111">INDEX(Inputs!$A$4:$X$328, MATCH(Forecasts!$B111&amp;Forecasts!$B$107, Inputs!$A$4:$A$328&amp;Inputs!$B$4:$B$328, 0), MATCH(Forecasts!G$108, Inputs!$A$4:$X$4, 0))</f>
        <v>41.667512097447023</v>
      </c>
      <c r="H111" s="63" cm="1">
        <f t="array" ref="H111">INDEX(Inputs!$A$4:$X$328, MATCH(Forecasts!$B111&amp;Forecasts!$B$107, Inputs!$A$4:$A$328&amp;Inputs!$B$4:$B$328, 0), MATCH(Forecasts!H$108, Inputs!$A$4:$X$4, 0))</f>
        <v>41.88363405930027</v>
      </c>
      <c r="I111" s="63" cm="1">
        <f t="array" ref="I111">INDEX(Inputs!$A$4:$X$328, MATCH(Forecasts!$B111&amp;Forecasts!$B$107, Inputs!$A$4:$A$328&amp;Inputs!$B$4:$B$328, 0), MATCH(Forecasts!I$108, Inputs!$A$4:$X$4, 0))</f>
        <v>42.097215746353157</v>
      </c>
      <c r="J111" s="63" cm="1">
        <f t="array" ref="J111">INDEX(Inputs!$A$4:$X$328, MATCH(Forecasts!$B111&amp;Forecasts!$B$107, Inputs!$A$4:$A$328&amp;Inputs!$B$4:$B$328, 0), MATCH(Forecasts!J$108, Inputs!$A$4:$X$4, 0))</f>
        <v>42.232923179248424</v>
      </c>
      <c r="K111" s="63" cm="1">
        <f t="array" ref="K111">INDEX(Inputs!$A$4:$X$328, MATCH(Forecasts!$B111&amp;Forecasts!$B$107, Inputs!$A$4:$A$328&amp;Inputs!$B$4:$B$328, 0), MATCH(Forecasts!K$108, Inputs!$A$4:$X$4, 0))</f>
        <v>42.640138178436189</v>
      </c>
      <c r="L111" s="63" cm="1">
        <f t="array" ref="L111">INDEX(Inputs!$A$4:$X$328, MATCH(Forecasts!$B111&amp;Forecasts!$B$107, Inputs!$A$4:$A$328&amp;Inputs!$B$4:$B$328, 0), MATCH(Forecasts!L$108, Inputs!$A$4:$X$4, 0))</f>
        <v>42.775953565505802</v>
      </c>
      <c r="M111" s="63" cm="1">
        <f t="array" ref="M111">INDEX(Inputs!$A$4:$X$328, MATCH(Forecasts!$B111&amp;Forecasts!$B$107, Inputs!$A$4:$A$328&amp;Inputs!$B$4:$B$328, 0), MATCH(Forecasts!M$108, Inputs!$A$4:$X$4, 0))</f>
        <v>42.966434724983429</v>
      </c>
      <c r="N111" s="63" cm="1">
        <f t="array" ref="N111">INDEX(Inputs!$A$4:$X$328, MATCH(Forecasts!$B111&amp;Forecasts!$B$107, Inputs!$A$4:$A$328&amp;Inputs!$B$4:$B$328, 0), MATCH(Forecasts!N$108, Inputs!$A$4:$X$4, 0))</f>
        <v>43.214365487011605</v>
      </c>
      <c r="O111" s="167" cm="1">
        <f t="array" ref="O111">INDEX(Inputs!$A$4:$X$328, MATCH(Forecasts!$B111&amp;Forecasts!$B$107, Inputs!$A$4:$A$328&amp;Inputs!$B$4:$B$328, 0), MATCH(Forecasts!O$108, Inputs!$A$4:$X$4, 0))</f>
        <v>43.453752354515721</v>
      </c>
      <c r="P111" s="99" cm="1">
        <f t="array" ref="P111">INDEX(Inputs!$A$4:$X$328, MATCH(Forecasts!$B111&amp;Forecasts!$B$107, Inputs!$A$4:$A$328&amp;Inputs!$B$4:$B$328, 0), MATCH(Forecasts!P$108, Inputs!$A$4:$X$4, 0))</f>
        <v>43.513390351022025</v>
      </c>
      <c r="Q111" s="99" cm="1">
        <f t="array" ref="Q111">INDEX(Inputs!$A$4:$X$328, MATCH(Forecasts!$B111&amp;Forecasts!$B$107, Inputs!$A$4:$A$328&amp;Inputs!$B$4:$B$328, 0), MATCH(Forecasts!Q$108, Inputs!$A$4:$X$4, 0))</f>
        <v>43.648327726103311</v>
      </c>
      <c r="R111" s="99" cm="1">
        <f t="array" ref="R111">INDEX(Inputs!$A$4:$X$328, MATCH(Forecasts!$B111&amp;Forecasts!$B$107, Inputs!$A$4:$A$328&amp;Inputs!$B$4:$B$328, 0), MATCH(Forecasts!R$108, Inputs!$A$4:$X$4, 0))</f>
        <v>43.790432576681056</v>
      </c>
      <c r="S111" s="99" cm="1">
        <f t="array" ref="S111">INDEX(Inputs!$A$4:$X$328, MATCH(Forecasts!$B111&amp;Forecasts!$B$107, Inputs!$A$4:$A$328&amp;Inputs!$B$4:$B$328, 0), MATCH(Forecasts!S$108, Inputs!$A$4:$X$4, 0))</f>
        <v>43.920300108591924</v>
      </c>
      <c r="T111" s="99" cm="1">
        <f t="array" ref="T111">INDEX(Inputs!$A$4:$X$328, MATCH(Forecasts!$B111&amp;Forecasts!$B$107, Inputs!$A$4:$A$328&amp;Inputs!$B$4:$B$328, 0), MATCH(Forecasts!T$108, Inputs!$A$4:$X$4, 0))</f>
        <v>44.040185369808384</v>
      </c>
      <c r="U111" s="99" cm="1">
        <f t="array" ref="U111">INDEX(Inputs!$A$4:$X$328, MATCH(Forecasts!$B111&amp;Forecasts!$B$107, Inputs!$A$4:$A$328&amp;Inputs!$B$4:$B$328, 0), MATCH(Forecasts!U$108, Inputs!$A$4:$X$4, 0))</f>
        <v>44.148639775885833</v>
      </c>
      <c r="V111" s="106">
        <f t="shared" si="93"/>
        <v>43.513390351022025</v>
      </c>
      <c r="W111" s="106">
        <f t="shared" si="93"/>
        <v>43.648327726103311</v>
      </c>
      <c r="X111" s="106">
        <f t="shared" si="93"/>
        <v>43.790432576681056</v>
      </c>
      <c r="Y111" s="106">
        <f t="shared" si="93"/>
        <v>43.920300108591924</v>
      </c>
      <c r="Z111" s="106">
        <f t="shared" si="93"/>
        <v>44.040185369808384</v>
      </c>
      <c r="AA111" s="106">
        <f t="shared" si="93"/>
        <v>44.148639775885833</v>
      </c>
      <c r="AB111" s="101">
        <f t="shared" si="94"/>
        <v>43.513390351022025</v>
      </c>
      <c r="AC111" s="101">
        <f t="shared" si="95"/>
        <v>43.648327726103311</v>
      </c>
      <c r="AD111" s="101">
        <f t="shared" si="96"/>
        <v>43.790432576681056</v>
      </c>
      <c r="AE111" s="101">
        <f t="shared" si="97"/>
        <v>43.920300108591924</v>
      </c>
      <c r="AF111" s="101">
        <f t="shared" si="98"/>
        <v>44.040185369808384</v>
      </c>
      <c r="AG111" s="101">
        <f t="shared" si="99"/>
        <v>44.148639775885833</v>
      </c>
      <c r="AI111" s="86" t="s">
        <v>120</v>
      </c>
      <c r="AJ111" s="86" t="s">
        <v>120</v>
      </c>
      <c r="AK111" s="87" t="str">
        <f t="shared" si="100"/>
        <v>OK</v>
      </c>
    </row>
    <row r="112" spans="1:38" s="39" customFormat="1" ht="13.15">
      <c r="B112" s="72" t="s">
        <v>99</v>
      </c>
      <c r="C112" s="63" cm="1">
        <f t="array" ref="C112">INDEX(Inputs!$A$4:$X$328, MATCH(Forecasts!$B112&amp;Forecasts!$B$107, Inputs!$A$4:$A$328&amp;Inputs!$B$4:$B$328, 0), MATCH(Forecasts!C$108, Inputs!$A$4:$X$4, 0))</f>
        <v>41.945643336719755</v>
      </c>
      <c r="D112" s="63" cm="1">
        <f t="array" ref="D112">INDEX(Inputs!$A$4:$X$328, MATCH(Forecasts!$B112&amp;Forecasts!$B$107, Inputs!$A$4:$A$328&amp;Inputs!$B$4:$B$328, 0), MATCH(Forecasts!D$108, Inputs!$A$4:$X$4, 0))</f>
        <v>42.010930534230688</v>
      </c>
      <c r="E112" s="63" cm="1">
        <f t="array" ref="E112">INDEX(Inputs!$A$4:$X$328, MATCH(Forecasts!$B112&amp;Forecasts!$B$107, Inputs!$A$4:$A$328&amp;Inputs!$B$4:$B$328, 0), MATCH(Forecasts!E$108, Inputs!$A$4:$X$4, 0))</f>
        <v>42.002504465978014</v>
      </c>
      <c r="F112" s="63" cm="1">
        <f t="array" ref="F112">INDEX(Inputs!$A$4:$X$328, MATCH(Forecasts!$B112&amp;Forecasts!$B$107, Inputs!$A$4:$A$328&amp;Inputs!$B$4:$B$328, 0), MATCH(Forecasts!F$108, Inputs!$A$4:$X$4, 0))</f>
        <v>42.106909257284713</v>
      </c>
      <c r="G112" s="63" cm="1">
        <f t="array" ref="G112">INDEX(Inputs!$A$4:$X$328, MATCH(Forecasts!$B112&amp;Forecasts!$B$107, Inputs!$A$4:$A$328&amp;Inputs!$B$4:$B$328, 0), MATCH(Forecasts!G$108, Inputs!$A$4:$X$4, 0))</f>
        <v>42.340196186954756</v>
      </c>
      <c r="H112" s="63" cm="1">
        <f t="array" ref="H112">INDEX(Inputs!$A$4:$X$328, MATCH(Forecasts!$B112&amp;Forecasts!$B$107, Inputs!$A$4:$A$328&amp;Inputs!$B$4:$B$328, 0), MATCH(Forecasts!H$108, Inputs!$A$4:$X$4, 0))</f>
        <v>42.540391304910059</v>
      </c>
      <c r="I112" s="63" cm="1">
        <f t="array" ref="I112">INDEX(Inputs!$A$4:$X$328, MATCH(Forecasts!$B112&amp;Forecasts!$B$107, Inputs!$A$4:$A$328&amp;Inputs!$B$4:$B$328, 0), MATCH(Forecasts!I$108, Inputs!$A$4:$X$4, 0))</f>
        <v>42.871836977462856</v>
      </c>
      <c r="J112" s="63" cm="1">
        <f t="array" ref="J112">INDEX(Inputs!$A$4:$X$328, MATCH(Forecasts!$B112&amp;Forecasts!$B$107, Inputs!$A$4:$A$328&amp;Inputs!$B$4:$B$328, 0), MATCH(Forecasts!J$108, Inputs!$A$4:$X$4, 0))</f>
        <v>42.579092878073638</v>
      </c>
      <c r="K112" s="63" cm="1">
        <f t="array" ref="K112">INDEX(Inputs!$A$4:$X$328, MATCH(Forecasts!$B112&amp;Forecasts!$B$107, Inputs!$A$4:$A$328&amp;Inputs!$B$4:$B$328, 0), MATCH(Forecasts!K$108, Inputs!$A$4:$X$4, 0))</f>
        <v>42.932515415421776</v>
      </c>
      <c r="L112" s="63" cm="1">
        <f t="array" ref="L112">INDEX(Inputs!$A$4:$X$328, MATCH(Forecasts!$B112&amp;Forecasts!$B$107, Inputs!$A$4:$A$328&amp;Inputs!$B$4:$B$328, 0), MATCH(Forecasts!L$108, Inputs!$A$4:$X$4, 0))</f>
        <v>43.03493118657348</v>
      </c>
      <c r="M112" s="63" cm="1">
        <f t="array" ref="M112">INDEX(Inputs!$A$4:$X$328, MATCH(Forecasts!$B112&amp;Forecasts!$B$107, Inputs!$A$4:$A$328&amp;Inputs!$B$4:$B$328, 0), MATCH(Forecasts!M$108, Inputs!$A$4:$X$4, 0))</f>
        <v>43.553591132192729</v>
      </c>
      <c r="N112" s="63" cm="1">
        <f t="array" ref="N112">INDEX(Inputs!$A$4:$X$328, MATCH(Forecasts!$B112&amp;Forecasts!$B$107, Inputs!$A$4:$A$328&amp;Inputs!$B$4:$B$328, 0), MATCH(Forecasts!N$108, Inputs!$A$4:$X$4, 0))</f>
        <v>43.706828274649226</v>
      </c>
      <c r="O112" s="167" cm="1">
        <f t="array" ref="O112">INDEX(Inputs!$A$4:$X$328, MATCH(Forecasts!$B112&amp;Forecasts!$B$107, Inputs!$A$4:$A$328&amp;Inputs!$B$4:$B$328, 0), MATCH(Forecasts!O$108, Inputs!$A$4:$X$4, 0))</f>
        <v>43.837479940865038</v>
      </c>
      <c r="P112" s="99" cm="1">
        <f t="array" ref="P112">INDEX(Inputs!$A$4:$X$328, MATCH(Forecasts!$B112&amp;Forecasts!$B$107, Inputs!$A$4:$A$328&amp;Inputs!$B$4:$B$328, 0), MATCH(Forecasts!P$108, Inputs!$A$4:$X$4, 0))</f>
        <v>44.098597296177893</v>
      </c>
      <c r="Q112" s="99" cm="1">
        <f t="array" ref="Q112">INDEX(Inputs!$A$4:$X$328, MATCH(Forecasts!$B112&amp;Forecasts!$B$107, Inputs!$A$4:$A$328&amp;Inputs!$B$4:$B$328, 0), MATCH(Forecasts!Q$108, Inputs!$A$4:$X$4, 0))</f>
        <v>44.340981524504599</v>
      </c>
      <c r="R112" s="99" cm="1">
        <f t="array" ref="R112">INDEX(Inputs!$A$4:$X$328, MATCH(Forecasts!$B112&amp;Forecasts!$B$107, Inputs!$A$4:$A$328&amp;Inputs!$B$4:$B$328, 0), MATCH(Forecasts!R$108, Inputs!$A$4:$X$4, 0))</f>
        <v>44.607161871291098</v>
      </c>
      <c r="S112" s="99" cm="1">
        <f t="array" ref="S112">INDEX(Inputs!$A$4:$X$328, MATCH(Forecasts!$B112&amp;Forecasts!$B$107, Inputs!$A$4:$A$328&amp;Inputs!$B$4:$B$328, 0), MATCH(Forecasts!S$108, Inputs!$A$4:$X$4, 0))</f>
        <v>44.942039668856999</v>
      </c>
      <c r="T112" s="99" cm="1">
        <f t="array" ref="T112">INDEX(Inputs!$A$4:$X$328, MATCH(Forecasts!$B112&amp;Forecasts!$B$107, Inputs!$A$4:$A$328&amp;Inputs!$B$4:$B$328, 0), MATCH(Forecasts!T$108, Inputs!$A$4:$X$4, 0))</f>
        <v>45.301076503954491</v>
      </c>
      <c r="U112" s="99" cm="1">
        <f t="array" ref="U112">INDEX(Inputs!$A$4:$X$328, MATCH(Forecasts!$B112&amp;Forecasts!$B$107, Inputs!$A$4:$A$328&amp;Inputs!$B$4:$B$328, 0), MATCH(Forecasts!U$108, Inputs!$A$4:$X$4, 0))</f>
        <v>45.650429346180836</v>
      </c>
      <c r="V112" s="106">
        <f t="shared" si="93"/>
        <v>44.098597296177893</v>
      </c>
      <c r="W112" s="106">
        <f t="shared" si="93"/>
        <v>44.340981524504599</v>
      </c>
      <c r="X112" s="106">
        <f t="shared" si="93"/>
        <v>44.607161871291098</v>
      </c>
      <c r="Y112" s="106">
        <f t="shared" si="93"/>
        <v>44.942039668856999</v>
      </c>
      <c r="Z112" s="106">
        <f t="shared" si="93"/>
        <v>45.301076503954491</v>
      </c>
      <c r="AA112" s="106">
        <f t="shared" si="93"/>
        <v>45.650429346180836</v>
      </c>
      <c r="AB112" s="101">
        <f t="shared" si="94"/>
        <v>44.098597296177893</v>
      </c>
      <c r="AC112" s="101">
        <f t="shared" si="95"/>
        <v>44.340981524504599</v>
      </c>
      <c r="AD112" s="101">
        <f t="shared" si="96"/>
        <v>44.607161871291098</v>
      </c>
      <c r="AE112" s="101">
        <f t="shared" si="97"/>
        <v>44.942039668856999</v>
      </c>
      <c r="AF112" s="101">
        <f t="shared" si="98"/>
        <v>45.301076503954491</v>
      </c>
      <c r="AG112" s="101">
        <f t="shared" si="99"/>
        <v>45.650429346180836</v>
      </c>
      <c r="AI112" s="86" t="s">
        <v>120</v>
      </c>
      <c r="AJ112" s="86" t="s">
        <v>120</v>
      </c>
      <c r="AK112" s="87" t="str">
        <f t="shared" si="100"/>
        <v>OK</v>
      </c>
    </row>
    <row r="113" spans="1:38" s="39" customFormat="1" ht="13.15">
      <c r="B113" s="72" t="s">
        <v>100</v>
      </c>
      <c r="C113" s="63" cm="1">
        <f t="array" ref="C113">INDEX(Inputs!$A$4:$X$328, MATCH(Forecasts!$B113&amp;Forecasts!$B$107, Inputs!$A$4:$A$328&amp;Inputs!$B$4:$B$328, 0), MATCH(Forecasts!C$108, Inputs!$A$4:$X$4, 0))</f>
        <v>48.639016376076817</v>
      </c>
      <c r="D113" s="63" cm="1">
        <f t="array" ref="D113">INDEX(Inputs!$A$4:$X$328, MATCH(Forecasts!$B113&amp;Forecasts!$B$107, Inputs!$A$4:$A$328&amp;Inputs!$B$4:$B$328, 0), MATCH(Forecasts!D$108, Inputs!$A$4:$X$4, 0))</f>
        <v>48.934033238244162</v>
      </c>
      <c r="E113" s="63" cm="1">
        <f t="array" ref="E113">INDEX(Inputs!$A$4:$X$328, MATCH(Forecasts!$B113&amp;Forecasts!$B$107, Inputs!$A$4:$A$328&amp;Inputs!$B$4:$B$328, 0), MATCH(Forecasts!E$108, Inputs!$A$4:$X$4, 0))</f>
        <v>49.088902101632598</v>
      </c>
      <c r="F113" s="63" cm="1">
        <f t="array" ref="F113">INDEX(Inputs!$A$4:$X$328, MATCH(Forecasts!$B113&amp;Forecasts!$B$107, Inputs!$A$4:$A$328&amp;Inputs!$B$4:$B$328, 0), MATCH(Forecasts!F$108, Inputs!$A$4:$X$4, 0))</f>
        <v>49.153800678461259</v>
      </c>
      <c r="G113" s="63" cm="1">
        <f t="array" ref="G113">INDEX(Inputs!$A$4:$X$328, MATCH(Forecasts!$B113&amp;Forecasts!$B$107, Inputs!$A$4:$A$328&amp;Inputs!$B$4:$B$328, 0), MATCH(Forecasts!G$108, Inputs!$A$4:$X$4, 0))</f>
        <v>49.433935499555034</v>
      </c>
      <c r="H113" s="63" cm="1">
        <f t="array" ref="H113">INDEX(Inputs!$A$4:$X$328, MATCH(Forecasts!$B113&amp;Forecasts!$B$107, Inputs!$A$4:$A$328&amp;Inputs!$B$4:$B$328, 0), MATCH(Forecasts!H$108, Inputs!$A$4:$X$4, 0))</f>
        <v>49.76720247451955</v>
      </c>
      <c r="I113" s="63" cm="1">
        <f t="array" ref="I113">INDEX(Inputs!$A$4:$X$328, MATCH(Forecasts!$B113&amp;Forecasts!$B$107, Inputs!$A$4:$A$328&amp;Inputs!$B$4:$B$328, 0), MATCH(Forecasts!I$108, Inputs!$A$4:$X$4, 0))</f>
        <v>49.915960648440858</v>
      </c>
      <c r="J113" s="63" cm="1">
        <f t="array" ref="J113">INDEX(Inputs!$A$4:$X$328, MATCH(Forecasts!$B113&amp;Forecasts!$B$107, Inputs!$A$4:$A$328&amp;Inputs!$B$4:$B$328, 0), MATCH(Forecasts!J$108, Inputs!$A$4:$X$4, 0))</f>
        <v>50.141187753968858</v>
      </c>
      <c r="K113" s="63" cm="1">
        <f t="array" ref="K113">INDEX(Inputs!$A$4:$X$328, MATCH(Forecasts!$B113&amp;Forecasts!$B$107, Inputs!$A$4:$A$328&amp;Inputs!$B$4:$B$328, 0), MATCH(Forecasts!K$108, Inputs!$A$4:$X$4, 0))</f>
        <v>50.36739990425076</v>
      </c>
      <c r="L113" s="63" cm="1">
        <f t="array" ref="L113">INDEX(Inputs!$A$4:$X$328, MATCH(Forecasts!$B113&amp;Forecasts!$B$107, Inputs!$A$4:$A$328&amp;Inputs!$B$4:$B$328, 0), MATCH(Forecasts!L$108, Inputs!$A$4:$X$4, 0))</f>
        <v>50.450081586544499</v>
      </c>
      <c r="M113" s="63" cm="1">
        <f t="array" ref="M113">INDEX(Inputs!$A$4:$X$328, MATCH(Forecasts!$B113&amp;Forecasts!$B$107, Inputs!$A$4:$A$328&amp;Inputs!$B$4:$B$328, 0), MATCH(Forecasts!M$108, Inputs!$A$4:$X$4, 0))</f>
        <v>50.618897243107767</v>
      </c>
      <c r="N113" s="63" cm="1">
        <f t="array" ref="N113">INDEX(Inputs!$A$4:$X$328, MATCH(Forecasts!$B113&amp;Forecasts!$B$107, Inputs!$A$4:$A$328&amp;Inputs!$B$4:$B$328, 0), MATCH(Forecasts!N$108, Inputs!$A$4:$X$4, 0))</f>
        <v>50.795086683511371</v>
      </c>
      <c r="O113" s="167" cm="1">
        <f t="array" ref="O113">INDEX(Inputs!$A$4:$X$328, MATCH(Forecasts!$B113&amp;Forecasts!$B$107, Inputs!$A$4:$A$328&amp;Inputs!$B$4:$B$328, 0), MATCH(Forecasts!O$108, Inputs!$A$4:$X$4, 0))</f>
        <v>51.182858284829251</v>
      </c>
      <c r="P113" s="99" cm="1">
        <f t="array" ref="P113">INDEX(Inputs!$A$4:$X$328, MATCH(Forecasts!$B113&amp;Forecasts!$B$107, Inputs!$A$4:$A$328&amp;Inputs!$B$4:$B$328, 0), MATCH(Forecasts!P$108, Inputs!$A$4:$X$4, 0))</f>
        <v>51.561666043147518</v>
      </c>
      <c r="Q113" s="99" cm="1">
        <f t="array" ref="Q113">INDEX(Inputs!$A$4:$X$328, MATCH(Forecasts!$B113&amp;Forecasts!$B$107, Inputs!$A$4:$A$328&amp;Inputs!$B$4:$B$328, 0), MATCH(Forecasts!Q$108, Inputs!$A$4:$X$4, 0))</f>
        <v>52.11423733877794</v>
      </c>
      <c r="R113" s="99" cm="1">
        <f t="array" ref="R113">INDEX(Inputs!$A$4:$X$328, MATCH(Forecasts!$B113&amp;Forecasts!$B$107, Inputs!$A$4:$A$328&amp;Inputs!$B$4:$B$328, 0), MATCH(Forecasts!R$108, Inputs!$A$4:$X$4, 0))</f>
        <v>52.359923436412451</v>
      </c>
      <c r="S113" s="99" cm="1">
        <f t="array" ref="S113">INDEX(Inputs!$A$4:$X$328, MATCH(Forecasts!$B113&amp;Forecasts!$B$107, Inputs!$A$4:$A$328&amp;Inputs!$B$4:$B$328, 0), MATCH(Forecasts!S$108, Inputs!$A$4:$X$4, 0))</f>
        <v>52.61965504405012</v>
      </c>
      <c r="T113" s="99" cm="1">
        <f t="array" ref="T113">INDEX(Inputs!$A$4:$X$328, MATCH(Forecasts!$B113&amp;Forecasts!$B$107, Inputs!$A$4:$A$328&amp;Inputs!$B$4:$B$328, 0), MATCH(Forecasts!T$108, Inputs!$A$4:$X$4, 0))</f>
        <v>52.87053693104388</v>
      </c>
      <c r="U113" s="99" cm="1">
        <f t="array" ref="U113">INDEX(Inputs!$A$4:$X$328, MATCH(Forecasts!$B113&amp;Forecasts!$B$107, Inputs!$A$4:$A$328&amp;Inputs!$B$4:$B$328, 0), MATCH(Forecasts!U$108, Inputs!$A$4:$X$4, 0))</f>
        <v>53.11094070794271</v>
      </c>
      <c r="V113" s="106">
        <f t="shared" si="93"/>
        <v>51.561666043147518</v>
      </c>
      <c r="W113" s="106">
        <f t="shared" si="93"/>
        <v>52.11423733877794</v>
      </c>
      <c r="X113" s="106">
        <f t="shared" si="93"/>
        <v>52.359923436412451</v>
      </c>
      <c r="Y113" s="106">
        <f t="shared" si="93"/>
        <v>52.61965504405012</v>
      </c>
      <c r="Z113" s="106">
        <f t="shared" si="93"/>
        <v>52.87053693104388</v>
      </c>
      <c r="AA113" s="106">
        <f t="shared" si="93"/>
        <v>53.11094070794271</v>
      </c>
      <c r="AB113" s="101">
        <f t="shared" si="94"/>
        <v>51.561666043147518</v>
      </c>
      <c r="AC113" s="101">
        <f t="shared" si="95"/>
        <v>52.11423733877794</v>
      </c>
      <c r="AD113" s="101">
        <f t="shared" si="96"/>
        <v>52.359923436412451</v>
      </c>
      <c r="AE113" s="101">
        <f t="shared" si="97"/>
        <v>52.61965504405012</v>
      </c>
      <c r="AF113" s="101">
        <f t="shared" si="98"/>
        <v>52.87053693104388</v>
      </c>
      <c r="AG113" s="101">
        <f t="shared" si="99"/>
        <v>53.11094070794271</v>
      </c>
      <c r="AI113" s="86" t="s">
        <v>120</v>
      </c>
      <c r="AJ113" s="86" t="s">
        <v>120</v>
      </c>
      <c r="AK113" s="87" t="str">
        <f t="shared" si="100"/>
        <v>OK</v>
      </c>
    </row>
    <row r="114" spans="1:38" s="39" customFormat="1" ht="13.15">
      <c r="B114" s="72" t="s">
        <v>101</v>
      </c>
      <c r="C114" s="63" cm="1">
        <f t="array" ref="C114">INDEX(Inputs!$A$4:$X$328, MATCH(Forecasts!$B114&amp;Forecasts!$B$107, Inputs!$A$4:$A$328&amp;Inputs!$B$4:$B$328, 0), MATCH(Forecasts!C$108, Inputs!$A$4:$X$4, 0))</f>
        <v>42.65050820720375</v>
      </c>
      <c r="D114" s="63" cm="1">
        <f t="array" ref="D114">INDEX(Inputs!$A$4:$X$328, MATCH(Forecasts!$B114&amp;Forecasts!$B$107, Inputs!$A$4:$A$328&amp;Inputs!$B$4:$B$328, 0), MATCH(Forecasts!D$108, Inputs!$A$4:$X$4, 0))</f>
        <v>42.611158743710412</v>
      </c>
      <c r="E114" s="63" cm="1">
        <f t="array" ref="E114">INDEX(Inputs!$A$4:$X$328, MATCH(Forecasts!$B114&amp;Forecasts!$B$107, Inputs!$A$4:$A$328&amp;Inputs!$B$4:$B$328, 0), MATCH(Forecasts!E$108, Inputs!$A$4:$X$4, 0))</f>
        <v>42.604482648970915</v>
      </c>
      <c r="F114" s="63" cm="1">
        <f t="array" ref="F114">INDEX(Inputs!$A$4:$X$328, MATCH(Forecasts!$B114&amp;Forecasts!$B$107, Inputs!$A$4:$A$328&amp;Inputs!$B$4:$B$328, 0), MATCH(Forecasts!F$108, Inputs!$A$4:$X$4, 0))</f>
        <v>42.925820592490098</v>
      </c>
      <c r="G114" s="63" cm="1">
        <f t="array" ref="G114">INDEX(Inputs!$A$4:$X$328, MATCH(Forecasts!$B114&amp;Forecasts!$B$107, Inputs!$A$4:$A$328&amp;Inputs!$B$4:$B$328, 0), MATCH(Forecasts!G$108, Inputs!$A$4:$X$4, 0))</f>
        <v>43.199472069145457</v>
      </c>
      <c r="H114" s="63" cm="1">
        <f t="array" ref="H114">INDEX(Inputs!$A$4:$X$328, MATCH(Forecasts!$B114&amp;Forecasts!$B$107, Inputs!$A$4:$A$328&amp;Inputs!$B$4:$B$328, 0), MATCH(Forecasts!H$108, Inputs!$A$4:$X$4, 0))</f>
        <v>43.516396643046079</v>
      </c>
      <c r="I114" s="63" cm="1">
        <f t="array" ref="I114">INDEX(Inputs!$A$4:$X$328, MATCH(Forecasts!$B114&amp;Forecasts!$B$107, Inputs!$A$4:$A$328&amp;Inputs!$B$4:$B$328, 0), MATCH(Forecasts!I$108, Inputs!$A$4:$X$4, 0))</f>
        <v>43.932200325438437</v>
      </c>
      <c r="J114" s="63" cm="1">
        <f t="array" ref="J114">INDEX(Inputs!$A$4:$X$328, MATCH(Forecasts!$B114&amp;Forecasts!$B$107, Inputs!$A$4:$A$328&amp;Inputs!$B$4:$B$328, 0), MATCH(Forecasts!J$108, Inputs!$A$4:$X$4, 0))</f>
        <v>44.983385909131904</v>
      </c>
      <c r="K114" s="63" cm="1">
        <f t="array" ref="K114">INDEX(Inputs!$A$4:$X$328, MATCH(Forecasts!$B114&amp;Forecasts!$B$107, Inputs!$A$4:$A$328&amp;Inputs!$B$4:$B$328, 0), MATCH(Forecasts!K$108, Inputs!$A$4:$X$4, 0))</f>
        <v>45.555868559547847</v>
      </c>
      <c r="L114" s="63" cm="1">
        <f t="array" ref="L114">INDEX(Inputs!$A$4:$X$328, MATCH(Forecasts!$B114&amp;Forecasts!$B$107, Inputs!$A$4:$A$328&amp;Inputs!$B$4:$B$328, 0), MATCH(Forecasts!L$108, Inputs!$A$4:$X$4, 0))</f>
        <v>45.333387157543463</v>
      </c>
      <c r="M114" s="63" cm="1">
        <f t="array" ref="M114">INDEX(Inputs!$A$4:$X$328, MATCH(Forecasts!$B114&amp;Forecasts!$B$107, Inputs!$A$4:$A$328&amp;Inputs!$B$4:$B$328, 0), MATCH(Forecasts!M$108, Inputs!$A$4:$X$4, 0))</f>
        <v>45.479799095091195</v>
      </c>
      <c r="N114" s="63" cm="1">
        <f t="array" ref="N114">INDEX(Inputs!$A$4:$X$328, MATCH(Forecasts!$B114&amp;Forecasts!$B$107, Inputs!$A$4:$A$328&amp;Inputs!$B$4:$B$328, 0), MATCH(Forecasts!N$108, Inputs!$A$4:$X$4, 0))</f>
        <v>45.555425427899131</v>
      </c>
      <c r="O114" s="167" cm="1">
        <f t="array" ref="O114">INDEX(Inputs!$A$4:$X$328, MATCH(Forecasts!$B114&amp;Forecasts!$B$107, Inputs!$A$4:$A$328&amp;Inputs!$B$4:$B$328, 0), MATCH(Forecasts!O$108, Inputs!$A$4:$X$4, 0))</f>
        <v>45.881096974504096</v>
      </c>
      <c r="P114" s="99" cm="1">
        <f t="array" ref="P114">INDEX(Inputs!$A$4:$X$328, MATCH(Forecasts!$B114&amp;Forecasts!$B$107, Inputs!$A$4:$A$328&amp;Inputs!$B$4:$B$328, 0), MATCH(Forecasts!P$108, Inputs!$A$4:$X$4, 0))</f>
        <v>45.804220914403864</v>
      </c>
      <c r="Q114" s="99" cm="1">
        <f t="array" ref="Q114">INDEX(Inputs!$A$4:$X$328, MATCH(Forecasts!$B114&amp;Forecasts!$B$107, Inputs!$A$4:$A$328&amp;Inputs!$B$4:$B$328, 0), MATCH(Forecasts!Q$108, Inputs!$A$4:$X$4, 0))</f>
        <v>45.895251495207241</v>
      </c>
      <c r="R114" s="99" cm="1">
        <f t="array" ref="R114">INDEX(Inputs!$A$4:$X$328, MATCH(Forecasts!$B114&amp;Forecasts!$B$107, Inputs!$A$4:$A$328&amp;Inputs!$B$4:$B$328, 0), MATCH(Forecasts!R$108, Inputs!$A$4:$X$4, 0))</f>
        <v>45.988877965574801</v>
      </c>
      <c r="S114" s="99" cm="1">
        <f t="array" ref="S114">INDEX(Inputs!$A$4:$X$328, MATCH(Forecasts!$B114&amp;Forecasts!$B$107, Inputs!$A$4:$A$328&amp;Inputs!$B$4:$B$328, 0), MATCH(Forecasts!S$108, Inputs!$A$4:$X$4, 0))</f>
        <v>46.078486371428312</v>
      </c>
      <c r="T114" s="99" cm="1">
        <f t="array" ref="T114">INDEX(Inputs!$A$4:$X$328, MATCH(Forecasts!$B114&amp;Forecasts!$B$107, Inputs!$A$4:$A$328&amp;Inputs!$B$4:$B$328, 0), MATCH(Forecasts!T$108, Inputs!$A$4:$X$4, 0))</f>
        <v>46.162347435180067</v>
      </c>
      <c r="U114" s="99" cm="1">
        <f t="array" ref="U114">INDEX(Inputs!$A$4:$X$328, MATCH(Forecasts!$B114&amp;Forecasts!$B$107, Inputs!$A$4:$A$328&amp;Inputs!$B$4:$B$328, 0), MATCH(Forecasts!U$108, Inputs!$A$4:$X$4, 0))</f>
        <v>46.246155342228143</v>
      </c>
      <c r="V114" s="106">
        <f t="shared" si="93"/>
        <v>45.804220914403864</v>
      </c>
      <c r="W114" s="106">
        <f t="shared" si="93"/>
        <v>45.895251495207241</v>
      </c>
      <c r="X114" s="106">
        <f t="shared" si="93"/>
        <v>45.988877965574801</v>
      </c>
      <c r="Y114" s="106">
        <f t="shared" si="93"/>
        <v>46.078486371428312</v>
      </c>
      <c r="Z114" s="106">
        <f t="shared" si="93"/>
        <v>46.162347435180067</v>
      </c>
      <c r="AA114" s="106">
        <f t="shared" si="93"/>
        <v>46.246155342228143</v>
      </c>
      <c r="AB114" s="101">
        <f t="shared" si="94"/>
        <v>45.804220914403864</v>
      </c>
      <c r="AC114" s="101">
        <f t="shared" si="95"/>
        <v>45.895251495207241</v>
      </c>
      <c r="AD114" s="101">
        <f t="shared" si="96"/>
        <v>45.988877965574801</v>
      </c>
      <c r="AE114" s="101">
        <f t="shared" si="97"/>
        <v>46.078486371428312</v>
      </c>
      <c r="AF114" s="101">
        <f t="shared" si="98"/>
        <v>46.162347435180067</v>
      </c>
      <c r="AG114" s="101">
        <f t="shared" si="99"/>
        <v>46.246155342228143</v>
      </c>
      <c r="AI114" s="86" t="s">
        <v>120</v>
      </c>
      <c r="AJ114" s="86" t="s">
        <v>120</v>
      </c>
      <c r="AK114" s="87" t="str">
        <f t="shared" si="100"/>
        <v>OK</v>
      </c>
    </row>
    <row r="115" spans="1:38" s="39" customFormat="1" ht="13.15">
      <c r="B115" s="72" t="s">
        <v>102</v>
      </c>
      <c r="C115" s="63" cm="1">
        <f t="array" ref="C115">INDEX(Inputs!$A$4:$X$328, MATCH(Forecasts!$B115&amp;Forecasts!$B$107, Inputs!$A$4:$A$328&amp;Inputs!$B$4:$B$328, 0), MATCH(Forecasts!C$108, Inputs!$A$4:$X$4, 0))</f>
        <v>31.236608437979207</v>
      </c>
      <c r="D115" s="63" cm="1">
        <f t="array" ref="D115">INDEX(Inputs!$A$4:$X$328, MATCH(Forecasts!$B115&amp;Forecasts!$B$107, Inputs!$A$4:$A$328&amp;Inputs!$B$4:$B$328, 0), MATCH(Forecasts!D$108, Inputs!$A$4:$X$4, 0))</f>
        <v>31.515462695413781</v>
      </c>
      <c r="E115" s="63" cm="1">
        <f t="array" ref="E115">INDEX(Inputs!$A$4:$X$328, MATCH(Forecasts!$B115&amp;Forecasts!$B$107, Inputs!$A$4:$A$328&amp;Inputs!$B$4:$B$328, 0), MATCH(Forecasts!E$108, Inputs!$A$4:$X$4, 0))</f>
        <v>31.658403076995803</v>
      </c>
      <c r="F115" s="63" cm="1">
        <f t="array" ref="F115">INDEX(Inputs!$A$4:$X$328, MATCH(Forecasts!$B115&amp;Forecasts!$B$107, Inputs!$A$4:$A$328&amp;Inputs!$B$4:$B$328, 0), MATCH(Forecasts!F$108, Inputs!$A$4:$X$4, 0))</f>
        <v>31.853891774413391</v>
      </c>
      <c r="G115" s="63" cm="1">
        <f t="array" ref="G115">INDEX(Inputs!$A$4:$X$328, MATCH(Forecasts!$B115&amp;Forecasts!$B$107, Inputs!$A$4:$A$328&amp;Inputs!$B$4:$B$328, 0), MATCH(Forecasts!G$108, Inputs!$A$4:$X$4, 0))</f>
        <v>32.009114612104206</v>
      </c>
      <c r="H115" s="63" cm="1">
        <f t="array" ref="H115">INDEX(Inputs!$A$4:$X$328, MATCH(Forecasts!$B115&amp;Forecasts!$B$107, Inputs!$A$4:$A$328&amp;Inputs!$B$4:$B$328, 0), MATCH(Forecasts!H$108, Inputs!$A$4:$X$4, 0))</f>
        <v>32.417729240108677</v>
      </c>
      <c r="I115" s="63" cm="1">
        <f t="array" ref="I115">INDEX(Inputs!$A$4:$X$328, MATCH(Forecasts!$B115&amp;Forecasts!$B$107, Inputs!$A$4:$A$328&amp;Inputs!$B$4:$B$328, 0), MATCH(Forecasts!I$108, Inputs!$A$4:$X$4, 0))</f>
        <v>32.861218738992605</v>
      </c>
      <c r="J115" s="63" cm="1">
        <f t="array" ref="J115">INDEX(Inputs!$A$4:$X$328, MATCH(Forecasts!$B115&amp;Forecasts!$B$107, Inputs!$A$4:$A$328&amp;Inputs!$B$4:$B$328, 0), MATCH(Forecasts!J$108, Inputs!$A$4:$X$4, 0))</f>
        <v>33.30847934138238</v>
      </c>
      <c r="K115" s="63" cm="1">
        <f t="array" ref="K115">INDEX(Inputs!$A$4:$X$328, MATCH(Forecasts!$B115&amp;Forecasts!$B$107, Inputs!$A$4:$A$328&amp;Inputs!$B$4:$B$328, 0), MATCH(Forecasts!K$108, Inputs!$A$4:$X$4, 0))</f>
        <v>33.591157601997281</v>
      </c>
      <c r="L115" s="63" cm="1">
        <f t="array" ref="L115">INDEX(Inputs!$A$4:$X$328, MATCH(Forecasts!$B115&amp;Forecasts!$B$107, Inputs!$A$4:$A$328&amp;Inputs!$B$4:$B$328, 0), MATCH(Forecasts!L$108, Inputs!$A$4:$X$4, 0))</f>
        <v>33.690374003678727</v>
      </c>
      <c r="M115" s="63" cm="1">
        <f t="array" ref="M115">INDEX(Inputs!$A$4:$X$328, MATCH(Forecasts!$B115&amp;Forecasts!$B$107, Inputs!$A$4:$A$328&amp;Inputs!$B$4:$B$328, 0), MATCH(Forecasts!M$108, Inputs!$A$4:$X$4, 0))</f>
        <v>33.767481072143418</v>
      </c>
      <c r="N115" s="63" cm="1">
        <f t="array" ref="N115">INDEX(Inputs!$A$4:$X$328, MATCH(Forecasts!$B115&amp;Forecasts!$B$107, Inputs!$A$4:$A$328&amp;Inputs!$B$4:$B$328, 0), MATCH(Forecasts!N$108, Inputs!$A$4:$X$4, 0))</f>
        <v>34.005428174396386</v>
      </c>
      <c r="O115" s="167" cm="1">
        <f t="array" ref="O115">INDEX(Inputs!$A$4:$X$328, MATCH(Forecasts!$B115&amp;Forecasts!$B$107, Inputs!$A$4:$A$328&amp;Inputs!$B$4:$B$328, 0), MATCH(Forecasts!O$108, Inputs!$A$4:$X$4, 0))</f>
        <v>34.228311294168648</v>
      </c>
      <c r="P115" s="99" cm="1">
        <f t="array" ref="P115">INDEX(Inputs!$A$4:$X$328, MATCH(Forecasts!$B115&amp;Forecasts!$B$107, Inputs!$A$4:$A$328&amp;Inputs!$B$4:$B$328, 0), MATCH(Forecasts!P$108, Inputs!$A$4:$X$4, 0))</f>
        <v>31.826459011657395</v>
      </c>
      <c r="Q115" s="99" cm="1">
        <f t="array" ref="Q115">INDEX(Inputs!$A$4:$X$328, MATCH(Forecasts!$B115&amp;Forecasts!$B$107, Inputs!$A$4:$A$328&amp;Inputs!$B$4:$B$328, 0), MATCH(Forecasts!Q$108, Inputs!$A$4:$X$4, 0))</f>
        <v>32.187527375107692</v>
      </c>
      <c r="R115" s="99" cm="1">
        <f t="array" ref="R115">INDEX(Inputs!$A$4:$X$328, MATCH(Forecasts!$B115&amp;Forecasts!$B$107, Inputs!$A$4:$A$328&amp;Inputs!$B$4:$B$328, 0), MATCH(Forecasts!R$108, Inputs!$A$4:$X$4, 0))</f>
        <v>32.432297764835916</v>
      </c>
      <c r="S115" s="99" cm="1">
        <f t="array" ref="S115">INDEX(Inputs!$A$4:$X$328, MATCH(Forecasts!$B115&amp;Forecasts!$B$107, Inputs!$A$4:$A$328&amp;Inputs!$B$4:$B$328, 0), MATCH(Forecasts!S$108, Inputs!$A$4:$X$4, 0))</f>
        <v>32.701621384027703</v>
      </c>
      <c r="T115" s="99" cm="1">
        <f t="array" ref="T115">INDEX(Inputs!$A$4:$X$328, MATCH(Forecasts!$B115&amp;Forecasts!$B$107, Inputs!$A$4:$A$328&amp;Inputs!$B$4:$B$328, 0), MATCH(Forecasts!T$108, Inputs!$A$4:$X$4, 0))</f>
        <v>32.905475481913761</v>
      </c>
      <c r="U115" s="99" cm="1">
        <f t="array" ref="U115">INDEX(Inputs!$A$4:$X$328, MATCH(Forecasts!$B115&amp;Forecasts!$B$107, Inputs!$A$4:$A$328&amp;Inputs!$B$4:$B$328, 0), MATCH(Forecasts!U$108, Inputs!$A$4:$X$4, 0))</f>
        <v>32.943003303916534</v>
      </c>
      <c r="V115" s="106">
        <f t="shared" si="93"/>
        <v>34.624042948471399</v>
      </c>
      <c r="W115" s="106">
        <f t="shared" si="93"/>
        <v>34.881997161447224</v>
      </c>
      <c r="X115" s="106">
        <f t="shared" si="93"/>
        <v>35.138886776283371</v>
      </c>
      <c r="Y115" s="106">
        <f t="shared" si="93"/>
        <v>35.39471836993345</v>
      </c>
      <c r="Z115" s="106">
        <f t="shared" si="93"/>
        <v>35.649498465286946</v>
      </c>
      <c r="AA115" s="106">
        <f t="shared" si="93"/>
        <v>35.9032335317236</v>
      </c>
      <c r="AB115" s="101">
        <f t="shared" si="94"/>
        <v>34.624042948471399</v>
      </c>
      <c r="AC115" s="101">
        <f t="shared" si="95"/>
        <v>34.881997161447224</v>
      </c>
      <c r="AD115" s="101">
        <f t="shared" si="96"/>
        <v>35.138886776283371</v>
      </c>
      <c r="AE115" s="101">
        <f t="shared" si="97"/>
        <v>35.39471836993345</v>
      </c>
      <c r="AF115" s="101">
        <f t="shared" si="98"/>
        <v>35.649498465286946</v>
      </c>
      <c r="AG115" s="101">
        <f t="shared" si="99"/>
        <v>35.9032335317236</v>
      </c>
      <c r="AI115" s="86" t="s">
        <v>120</v>
      </c>
      <c r="AJ115" s="86" t="s">
        <v>120</v>
      </c>
      <c r="AK115" s="87" t="str">
        <f t="shared" si="100"/>
        <v>OK</v>
      </c>
    </row>
    <row r="116" spans="1:38" s="39" customFormat="1" ht="13.15">
      <c r="B116" s="72" t="s">
        <v>103</v>
      </c>
      <c r="C116" s="63" cm="1">
        <f t="array" ref="C116">INDEX(Inputs!$A$4:$X$328, MATCH(Forecasts!$B116&amp;Forecasts!$B$107, Inputs!$A$4:$A$328&amp;Inputs!$B$4:$B$328, 0), MATCH(Forecasts!C$108, Inputs!$A$4:$X$4, 0))</f>
        <v>51.521197778627339</v>
      </c>
      <c r="D116" s="63" cm="1">
        <f t="array" ref="D116">INDEX(Inputs!$A$4:$X$328, MATCH(Forecasts!$B116&amp;Forecasts!$B$107, Inputs!$A$4:$A$328&amp;Inputs!$B$4:$B$328, 0), MATCH(Forecasts!D$108, Inputs!$A$4:$X$4, 0))</f>
        <v>51.729371604520765</v>
      </c>
      <c r="E116" s="63" cm="1">
        <f t="array" ref="E116">INDEX(Inputs!$A$4:$X$328, MATCH(Forecasts!$B116&amp;Forecasts!$B$107, Inputs!$A$4:$A$328&amp;Inputs!$B$4:$B$328, 0), MATCH(Forecasts!E$108, Inputs!$A$4:$X$4, 0))</f>
        <v>51.996447580245132</v>
      </c>
      <c r="F116" s="63" cm="1">
        <f t="array" ref="F116">INDEX(Inputs!$A$4:$X$328, MATCH(Forecasts!$B116&amp;Forecasts!$B$107, Inputs!$A$4:$A$328&amp;Inputs!$B$4:$B$328, 0), MATCH(Forecasts!F$108, Inputs!$A$4:$X$4, 0))</f>
        <v>52.291879883694371</v>
      </c>
      <c r="G116" s="63" cm="1">
        <f t="array" ref="G116">INDEX(Inputs!$A$4:$X$328, MATCH(Forecasts!$B116&amp;Forecasts!$B$107, Inputs!$A$4:$A$328&amp;Inputs!$B$4:$B$328, 0), MATCH(Forecasts!G$108, Inputs!$A$4:$X$4, 0))</f>
        <v>52.774417223546848</v>
      </c>
      <c r="H116" s="63" cm="1">
        <f t="array" ref="H116">INDEX(Inputs!$A$4:$X$328, MATCH(Forecasts!$B116&amp;Forecasts!$B$107, Inputs!$A$4:$A$328&amp;Inputs!$B$4:$B$328, 0), MATCH(Forecasts!H$108, Inputs!$A$4:$X$4, 0))</f>
        <v>53.216617634662313</v>
      </c>
      <c r="I116" s="63" cm="1">
        <f t="array" ref="I116">INDEX(Inputs!$A$4:$X$328, MATCH(Forecasts!$B116&amp;Forecasts!$B$107, Inputs!$A$4:$A$328&amp;Inputs!$B$4:$B$328, 0), MATCH(Forecasts!I$108, Inputs!$A$4:$X$4, 0))</f>
        <v>53.573118593033719</v>
      </c>
      <c r="J116" s="63" cm="1">
        <f t="array" ref="J116">INDEX(Inputs!$A$4:$X$328, MATCH(Forecasts!$B116&amp;Forecasts!$B$107, Inputs!$A$4:$A$328&amp;Inputs!$B$4:$B$328, 0), MATCH(Forecasts!J$108, Inputs!$A$4:$X$4, 0))</f>
        <v>54.096281557369196</v>
      </c>
      <c r="K116" s="63" cm="1">
        <f t="array" ref="K116">INDEX(Inputs!$A$4:$X$328, MATCH(Forecasts!$B116&amp;Forecasts!$B$107, Inputs!$A$4:$A$328&amp;Inputs!$B$4:$B$328, 0), MATCH(Forecasts!K$108, Inputs!$A$4:$X$4, 0))</f>
        <v>54.758988035987329</v>
      </c>
      <c r="L116" s="63" cm="1">
        <f t="array" ref="L116">INDEX(Inputs!$A$4:$X$328, MATCH(Forecasts!$B116&amp;Forecasts!$B$107, Inputs!$A$4:$A$328&amp;Inputs!$B$4:$B$328, 0), MATCH(Forecasts!L$108, Inputs!$A$4:$X$4, 0))</f>
        <v>55.273800506402907</v>
      </c>
      <c r="M116" s="63" cm="1">
        <f t="array" ref="M116">INDEX(Inputs!$A$4:$X$328, MATCH(Forecasts!$B116&amp;Forecasts!$B$107, Inputs!$A$4:$A$328&amp;Inputs!$B$4:$B$328, 0), MATCH(Forecasts!M$108, Inputs!$A$4:$X$4, 0))</f>
        <v>55.683694726848572</v>
      </c>
      <c r="N116" s="63" cm="1">
        <f t="array" ref="N116">INDEX(Inputs!$A$4:$X$328, MATCH(Forecasts!$B116&amp;Forecasts!$B$107, Inputs!$A$4:$A$328&amp;Inputs!$B$4:$B$328, 0), MATCH(Forecasts!N$108, Inputs!$A$4:$X$4, 0))</f>
        <v>56.14378786126084</v>
      </c>
      <c r="O116" s="167" cm="1">
        <f t="array" ref="O116">INDEX(Inputs!$A$4:$X$328, MATCH(Forecasts!$B116&amp;Forecasts!$B$107, Inputs!$A$4:$A$328&amp;Inputs!$B$4:$B$328, 0), MATCH(Forecasts!O$108, Inputs!$A$4:$X$4, 0))</f>
        <v>56.537298562170363</v>
      </c>
      <c r="P116" s="99" cm="1">
        <f t="array" ref="P116">INDEX(Inputs!$A$4:$X$328, MATCH(Forecasts!$B116&amp;Forecasts!$B$107, Inputs!$A$4:$A$328&amp;Inputs!$B$4:$B$328, 0), MATCH(Forecasts!P$108, Inputs!$A$4:$X$4, 0))</f>
        <v>57.122945210022159</v>
      </c>
      <c r="Q116" s="99" cm="1">
        <f t="array" ref="Q116">INDEX(Inputs!$A$4:$X$328, MATCH(Forecasts!$B116&amp;Forecasts!$B$107, Inputs!$A$4:$A$328&amp;Inputs!$B$4:$B$328, 0), MATCH(Forecasts!Q$108, Inputs!$A$4:$X$4, 0))</f>
        <v>57.902954135695474</v>
      </c>
      <c r="R116" s="99" cm="1">
        <f t="array" ref="R116">INDEX(Inputs!$A$4:$X$328, MATCH(Forecasts!$B116&amp;Forecasts!$B$107, Inputs!$A$4:$A$328&amp;Inputs!$B$4:$B$328, 0), MATCH(Forecasts!R$108, Inputs!$A$4:$X$4, 0))</f>
        <v>58.663536856792049</v>
      </c>
      <c r="S116" s="99" cm="1">
        <f t="array" ref="S116">INDEX(Inputs!$A$4:$X$328, MATCH(Forecasts!$B116&amp;Forecasts!$B$107, Inputs!$A$4:$A$328&amp;Inputs!$B$4:$B$328, 0), MATCH(Forecasts!S$108, Inputs!$A$4:$X$4, 0))</f>
        <v>59.402485523484238</v>
      </c>
      <c r="T116" s="99" cm="1">
        <f t="array" ref="T116">INDEX(Inputs!$A$4:$X$328, MATCH(Forecasts!$B116&amp;Forecasts!$B$107, Inputs!$A$4:$A$328&amp;Inputs!$B$4:$B$328, 0), MATCH(Forecasts!T$108, Inputs!$A$4:$X$4, 0))</f>
        <v>60.106638772342514</v>
      </c>
      <c r="U116" s="99" cm="1">
        <f t="array" ref="U116">INDEX(Inputs!$A$4:$X$328, MATCH(Forecasts!$B116&amp;Forecasts!$B$107, Inputs!$A$4:$A$328&amp;Inputs!$B$4:$B$328, 0), MATCH(Forecasts!U$108, Inputs!$A$4:$X$4, 0))</f>
        <v>60.778364152489168</v>
      </c>
      <c r="V116" s="106">
        <f t="shared" si="93"/>
        <v>56.925622339920785</v>
      </c>
      <c r="W116" s="106">
        <f t="shared" si="93"/>
        <v>57.375471409299507</v>
      </c>
      <c r="X116" s="106">
        <f t="shared" si="93"/>
        <v>57.827062746057727</v>
      </c>
      <c r="Y116" s="106">
        <f t="shared" si="93"/>
        <v>58.277784180169114</v>
      </c>
      <c r="Z116" s="106">
        <f t="shared" si="93"/>
        <v>58.729767679903169</v>
      </c>
      <c r="AA116" s="106">
        <f t="shared" si="93"/>
        <v>59.181429632834671</v>
      </c>
      <c r="AB116" s="101">
        <f t="shared" si="94"/>
        <v>56.925622339920785</v>
      </c>
      <c r="AC116" s="101">
        <f t="shared" si="95"/>
        <v>57.375471409299507</v>
      </c>
      <c r="AD116" s="101">
        <f t="shared" si="96"/>
        <v>57.827062746057727</v>
      </c>
      <c r="AE116" s="101">
        <f t="shared" si="97"/>
        <v>58.277784180169114</v>
      </c>
      <c r="AF116" s="101">
        <f t="shared" si="98"/>
        <v>58.729767679903169</v>
      </c>
      <c r="AG116" s="101">
        <f t="shared" si="99"/>
        <v>59.181429632834671</v>
      </c>
      <c r="AI116" s="86" t="s">
        <v>120</v>
      </c>
      <c r="AJ116" s="86" t="s">
        <v>120</v>
      </c>
      <c r="AK116" s="87" t="str">
        <f t="shared" si="100"/>
        <v>OK</v>
      </c>
    </row>
    <row r="117" spans="1:38" s="39" customFormat="1" ht="13.15">
      <c r="B117" s="72" t="s">
        <v>104</v>
      </c>
      <c r="C117" s="63" cm="1">
        <f t="array" ref="C117">INDEX(Inputs!$A$4:$X$328, MATCH(Forecasts!$B117&amp;Forecasts!$B$107, Inputs!$A$4:$A$328&amp;Inputs!$B$4:$B$328, 0), MATCH(Forecasts!C$108, Inputs!$A$4:$X$4, 0))</f>
        <v>39.185878116560055</v>
      </c>
      <c r="D117" s="63" cm="1">
        <f t="array" ref="D117">INDEX(Inputs!$A$4:$X$328, MATCH(Forecasts!$B117&amp;Forecasts!$B$107, Inputs!$A$4:$A$328&amp;Inputs!$B$4:$B$328, 0), MATCH(Forecasts!D$108, Inputs!$A$4:$X$4, 0))</f>
        <v>39.225869275282783</v>
      </c>
      <c r="E117" s="63" cm="1">
        <f t="array" ref="E117">INDEX(Inputs!$A$4:$X$328, MATCH(Forecasts!$B117&amp;Forecasts!$B$107, Inputs!$A$4:$A$328&amp;Inputs!$B$4:$B$328, 0), MATCH(Forecasts!E$108, Inputs!$A$4:$X$4, 0))</f>
        <v>39.392690203920303</v>
      </c>
      <c r="F117" s="63" cm="1">
        <f t="array" ref="F117">INDEX(Inputs!$A$4:$X$328, MATCH(Forecasts!$B117&amp;Forecasts!$B$107, Inputs!$A$4:$A$328&amp;Inputs!$B$4:$B$328, 0), MATCH(Forecasts!F$108, Inputs!$A$4:$X$4, 0))</f>
        <v>39.31661433295357</v>
      </c>
      <c r="G117" s="63" cm="1">
        <f t="array" ref="G117">INDEX(Inputs!$A$4:$X$328, MATCH(Forecasts!$B117&amp;Forecasts!$B$107, Inputs!$A$4:$A$328&amp;Inputs!$B$4:$B$328, 0), MATCH(Forecasts!G$108, Inputs!$A$4:$X$4, 0))</f>
        <v>39.758447942036106</v>
      </c>
      <c r="H117" s="63" cm="1">
        <f t="array" ref="H117">INDEX(Inputs!$A$4:$X$328, MATCH(Forecasts!$B117&amp;Forecasts!$B$107, Inputs!$A$4:$A$328&amp;Inputs!$B$4:$B$328, 0), MATCH(Forecasts!H$108, Inputs!$A$4:$X$4, 0))</f>
        <v>39.819870703379152</v>
      </c>
      <c r="I117" s="63" cm="1">
        <f t="array" ref="I117">INDEX(Inputs!$A$4:$X$328, MATCH(Forecasts!$B117&amp;Forecasts!$B$107, Inputs!$A$4:$A$328&amp;Inputs!$B$4:$B$328, 0), MATCH(Forecasts!I$108, Inputs!$A$4:$X$4, 0))</f>
        <v>39.986458907887481</v>
      </c>
      <c r="J117" s="63" cm="1">
        <f t="array" ref="J117">INDEX(Inputs!$A$4:$X$328, MATCH(Forecasts!$B117&amp;Forecasts!$B$107, Inputs!$A$4:$A$328&amp;Inputs!$B$4:$B$328, 0), MATCH(Forecasts!J$108, Inputs!$A$4:$X$4, 0))</f>
        <v>39.999780545344819</v>
      </c>
      <c r="K117" s="63" cm="1">
        <f t="array" ref="K117">INDEX(Inputs!$A$4:$X$328, MATCH(Forecasts!$B117&amp;Forecasts!$B$107, Inputs!$A$4:$A$328&amp;Inputs!$B$4:$B$328, 0), MATCH(Forecasts!K$108, Inputs!$A$4:$X$4, 0))</f>
        <v>39.976303576303579</v>
      </c>
      <c r="L117" s="63" cm="1">
        <f t="array" ref="L117">INDEX(Inputs!$A$4:$X$328, MATCH(Forecasts!$B117&amp;Forecasts!$B$107, Inputs!$A$4:$A$328&amp;Inputs!$B$4:$B$328, 0), MATCH(Forecasts!L$108, Inputs!$A$4:$X$4, 0))</f>
        <v>40.070550812897615</v>
      </c>
      <c r="M117" s="63" cm="1">
        <f t="array" ref="M117">INDEX(Inputs!$A$4:$X$328, MATCH(Forecasts!$B117&amp;Forecasts!$B$107, Inputs!$A$4:$A$328&amp;Inputs!$B$4:$B$328, 0), MATCH(Forecasts!M$108, Inputs!$A$4:$X$4, 0))</f>
        <v>40.053410535999348</v>
      </c>
      <c r="N117" s="63" cm="1">
        <f t="array" ref="N117">INDEX(Inputs!$A$4:$X$328, MATCH(Forecasts!$B117&amp;Forecasts!$B$107, Inputs!$A$4:$A$328&amp;Inputs!$B$4:$B$328, 0), MATCH(Forecasts!N$108, Inputs!$A$4:$X$4, 0))</f>
        <v>40.087434343434346</v>
      </c>
      <c r="O117" s="167" cm="1">
        <f t="array" ref="O117">INDEX(Inputs!$A$4:$X$328, MATCH(Forecasts!$B117&amp;Forecasts!$B$107, Inputs!$A$4:$A$328&amp;Inputs!$B$4:$B$328, 0), MATCH(Forecasts!O$108, Inputs!$A$4:$X$4, 0))</f>
        <v>39.933408215661103</v>
      </c>
      <c r="P117" s="99" cm="1">
        <f t="array" ref="P117">INDEX(Inputs!$A$4:$X$328, MATCH(Forecasts!$B117&amp;Forecasts!$B$107, Inputs!$A$4:$A$328&amp;Inputs!$B$4:$B$328, 0), MATCH(Forecasts!P$108, Inputs!$A$4:$X$4, 0))</f>
        <v>39.931386122796738</v>
      </c>
      <c r="Q117" s="99" cm="1">
        <f t="array" ref="Q117">INDEX(Inputs!$A$4:$X$328, MATCH(Forecasts!$B117&amp;Forecasts!$B$107, Inputs!$A$4:$A$328&amp;Inputs!$B$4:$B$328, 0), MATCH(Forecasts!Q$108, Inputs!$A$4:$X$4, 0))</f>
        <v>40.102535480784567</v>
      </c>
      <c r="R117" s="99" cm="1">
        <f t="array" ref="R117">INDEX(Inputs!$A$4:$X$328, MATCH(Forecasts!$B117&amp;Forecasts!$B$107, Inputs!$A$4:$A$328&amp;Inputs!$B$4:$B$328, 0), MATCH(Forecasts!R$108, Inputs!$A$4:$X$4, 0))</f>
        <v>40.264947742585811</v>
      </c>
      <c r="S117" s="99" cm="1">
        <f t="array" ref="S117">INDEX(Inputs!$A$4:$X$328, MATCH(Forecasts!$B117&amp;Forecasts!$B$107, Inputs!$A$4:$A$328&amp;Inputs!$B$4:$B$328, 0), MATCH(Forecasts!S$108, Inputs!$A$4:$X$4, 0))</f>
        <v>40.423034154090551</v>
      </c>
      <c r="T117" s="99" cm="1">
        <f t="array" ref="T117">INDEX(Inputs!$A$4:$X$328, MATCH(Forecasts!$B117&amp;Forecasts!$B$107, Inputs!$A$4:$A$328&amp;Inputs!$B$4:$B$328, 0), MATCH(Forecasts!T$108, Inputs!$A$4:$X$4, 0))</f>
        <v>40.572357122096861</v>
      </c>
      <c r="U117" s="99" cm="1">
        <f t="array" ref="U117">INDEX(Inputs!$A$4:$X$328, MATCH(Forecasts!$B117&amp;Forecasts!$B$107, Inputs!$A$4:$A$328&amp;Inputs!$B$4:$B$328, 0), MATCH(Forecasts!U$108, Inputs!$A$4:$X$4, 0))</f>
        <v>40.72340313307663</v>
      </c>
      <c r="V117" s="106">
        <f t="shared" si="93"/>
        <v>39.931386122796738</v>
      </c>
      <c r="W117" s="106">
        <f t="shared" si="93"/>
        <v>40.102535480784567</v>
      </c>
      <c r="X117" s="106">
        <f t="shared" si="93"/>
        <v>40.264947742585811</v>
      </c>
      <c r="Y117" s="106">
        <f t="shared" si="93"/>
        <v>40.423034154090551</v>
      </c>
      <c r="Z117" s="106">
        <f t="shared" si="93"/>
        <v>40.572357122096861</v>
      </c>
      <c r="AA117" s="106">
        <f t="shared" si="93"/>
        <v>40.72340313307663</v>
      </c>
      <c r="AB117" s="101">
        <f t="shared" si="94"/>
        <v>39.931386122796738</v>
      </c>
      <c r="AC117" s="101">
        <f t="shared" si="95"/>
        <v>40.102535480784567</v>
      </c>
      <c r="AD117" s="101">
        <f t="shared" si="96"/>
        <v>40.264947742585811</v>
      </c>
      <c r="AE117" s="101">
        <f t="shared" si="97"/>
        <v>40.423034154090551</v>
      </c>
      <c r="AF117" s="101">
        <f t="shared" si="98"/>
        <v>40.572357122096861</v>
      </c>
      <c r="AG117" s="101">
        <f t="shared" si="99"/>
        <v>40.72340313307663</v>
      </c>
      <c r="AI117" s="86" t="s">
        <v>120</v>
      </c>
      <c r="AJ117" s="86" t="s">
        <v>120</v>
      </c>
      <c r="AK117" s="87" t="str">
        <f t="shared" si="100"/>
        <v>OK</v>
      </c>
    </row>
    <row r="118" spans="1:38" s="39" customFormat="1" ht="13.15">
      <c r="B118" s="72" t="s">
        <v>105</v>
      </c>
      <c r="C118" s="63" cm="1">
        <f t="array" ref="C118">INDEX(Inputs!$A$4:$X$328, MATCH(Forecasts!$B118&amp;Forecasts!$B$107, Inputs!$A$4:$A$328&amp;Inputs!$B$4:$B$328, 0), MATCH(Forecasts!C$108, Inputs!$A$4:$X$4, 0))</f>
        <v>34.576167083332848</v>
      </c>
      <c r="D118" s="63" cm="1">
        <f t="array" ref="D118">INDEX(Inputs!$A$4:$X$328, MATCH(Forecasts!$B118&amp;Forecasts!$B$107, Inputs!$A$4:$A$328&amp;Inputs!$B$4:$B$328, 0), MATCH(Forecasts!D$108, Inputs!$A$4:$X$4, 0))</f>
        <v>34.568150621797926</v>
      </c>
      <c r="E118" s="63" cm="1">
        <f t="array" ref="E118">INDEX(Inputs!$A$4:$X$328, MATCH(Forecasts!$B118&amp;Forecasts!$B$107, Inputs!$A$4:$A$328&amp;Inputs!$B$4:$B$328, 0), MATCH(Forecasts!E$108, Inputs!$A$4:$X$4, 0))</f>
        <v>34.779277772009685</v>
      </c>
      <c r="F118" s="63" cm="1">
        <f t="array" ref="F118">INDEX(Inputs!$A$4:$X$328, MATCH(Forecasts!$B118&amp;Forecasts!$B$107, Inputs!$A$4:$A$328&amp;Inputs!$B$4:$B$328, 0), MATCH(Forecasts!F$108, Inputs!$A$4:$X$4, 0))</f>
        <v>34.949745138016432</v>
      </c>
      <c r="G118" s="63" cm="1">
        <f t="array" ref="G118">INDEX(Inputs!$A$4:$X$328, MATCH(Forecasts!$B118&amp;Forecasts!$B$107, Inputs!$A$4:$A$328&amp;Inputs!$B$4:$B$328, 0), MATCH(Forecasts!G$108, Inputs!$A$4:$X$4, 0))</f>
        <v>35.156423983886995</v>
      </c>
      <c r="H118" s="63" cm="1">
        <f t="array" ref="H118">INDEX(Inputs!$A$4:$X$328, MATCH(Forecasts!$B118&amp;Forecasts!$B$107, Inputs!$A$4:$A$328&amp;Inputs!$B$4:$B$328, 0), MATCH(Forecasts!H$108, Inputs!$A$4:$X$4, 0))</f>
        <v>35.370595931147342</v>
      </c>
      <c r="I118" s="63" cm="1">
        <f t="array" ref="I118">INDEX(Inputs!$A$4:$X$328, MATCH(Forecasts!$B118&amp;Forecasts!$B$107, Inputs!$A$4:$A$328&amp;Inputs!$B$4:$B$328, 0), MATCH(Forecasts!I$108, Inputs!$A$4:$X$4, 0))</f>
        <v>35.433139816892442</v>
      </c>
      <c r="J118" s="63" cm="1">
        <f t="array" ref="J118">INDEX(Inputs!$A$4:$X$328, MATCH(Forecasts!$B118&amp;Forecasts!$B$107, Inputs!$A$4:$A$328&amp;Inputs!$B$4:$B$328, 0), MATCH(Forecasts!J$108, Inputs!$A$4:$X$4, 0))</f>
        <v>35.874547744746145</v>
      </c>
      <c r="K118" s="63" cm="1">
        <f t="array" ref="K118">INDEX(Inputs!$A$4:$X$328, MATCH(Forecasts!$B118&amp;Forecasts!$B$107, Inputs!$A$4:$A$328&amp;Inputs!$B$4:$B$328, 0), MATCH(Forecasts!K$108, Inputs!$A$4:$X$4, 0))</f>
        <v>36.031221334444929</v>
      </c>
      <c r="L118" s="63" cm="1">
        <f t="array" ref="L118">INDEX(Inputs!$A$4:$X$328, MATCH(Forecasts!$B118&amp;Forecasts!$B$107, Inputs!$A$4:$A$328&amp;Inputs!$B$4:$B$328, 0), MATCH(Forecasts!L$108, Inputs!$A$4:$X$4, 0))</f>
        <v>36.188472595444907</v>
      </c>
      <c r="M118" s="63" cm="1">
        <f t="array" ref="M118">INDEX(Inputs!$A$4:$X$328, MATCH(Forecasts!$B118&amp;Forecasts!$B$107, Inputs!$A$4:$A$328&amp;Inputs!$B$4:$B$328, 0), MATCH(Forecasts!M$108, Inputs!$A$4:$X$4, 0))</f>
        <v>36.444856226748016</v>
      </c>
      <c r="N118" s="63" cm="1">
        <f t="array" ref="N118">INDEX(Inputs!$A$4:$X$328, MATCH(Forecasts!$B118&amp;Forecasts!$B$107, Inputs!$A$4:$A$328&amp;Inputs!$B$4:$B$328, 0), MATCH(Forecasts!N$108, Inputs!$A$4:$X$4, 0))</f>
        <v>36.682322095243521</v>
      </c>
      <c r="O118" s="167" cm="1">
        <f t="array" ref="O118">INDEX(Inputs!$A$4:$X$328, MATCH(Forecasts!$B118&amp;Forecasts!$B$107, Inputs!$A$4:$A$328&amp;Inputs!$B$4:$B$328, 0), MATCH(Forecasts!O$108, Inputs!$A$4:$X$4, 0))</f>
        <v>36.865958320129096</v>
      </c>
      <c r="P118" s="99" cm="1">
        <f t="array" ref="P118">INDEX(Inputs!$A$4:$X$328, MATCH(Forecasts!$B118&amp;Forecasts!$B$107, Inputs!$A$4:$A$328&amp;Inputs!$B$4:$B$328, 0), MATCH(Forecasts!P$108, Inputs!$A$4:$X$4, 0))</f>
        <v>36.932450294288515</v>
      </c>
      <c r="Q118" s="99" cm="1">
        <f t="array" ref="Q118">INDEX(Inputs!$A$4:$X$328, MATCH(Forecasts!$B118&amp;Forecasts!$B$107, Inputs!$A$4:$A$328&amp;Inputs!$B$4:$B$328, 0), MATCH(Forecasts!Q$108, Inputs!$A$4:$X$4, 0))</f>
        <v>37.044242594806768</v>
      </c>
      <c r="R118" s="99" cm="1">
        <f t="array" ref="R118">INDEX(Inputs!$A$4:$X$328, MATCH(Forecasts!$B118&amp;Forecasts!$B$107, Inputs!$A$4:$A$328&amp;Inputs!$B$4:$B$328, 0), MATCH(Forecasts!R$108, Inputs!$A$4:$X$4, 0))</f>
        <v>37.163293596861898</v>
      </c>
      <c r="S118" s="99" cm="1">
        <f t="array" ref="S118">INDEX(Inputs!$A$4:$X$328, MATCH(Forecasts!$B118&amp;Forecasts!$B$107, Inputs!$A$4:$A$328&amp;Inputs!$B$4:$B$328, 0), MATCH(Forecasts!S$108, Inputs!$A$4:$X$4, 0))</f>
        <v>37.281928611287881</v>
      </c>
      <c r="T118" s="99" cm="1">
        <f t="array" ref="T118">INDEX(Inputs!$A$4:$X$328, MATCH(Forecasts!$B118&amp;Forecasts!$B$107, Inputs!$A$4:$A$328&amp;Inputs!$B$4:$B$328, 0), MATCH(Forecasts!T$108, Inputs!$A$4:$X$4, 0))</f>
        <v>37.39077954946233</v>
      </c>
      <c r="U118" s="99" cm="1">
        <f t="array" ref="U118">INDEX(Inputs!$A$4:$X$328, MATCH(Forecasts!$B118&amp;Forecasts!$B$107, Inputs!$A$4:$A$328&amp;Inputs!$B$4:$B$328, 0), MATCH(Forecasts!U$108, Inputs!$A$4:$X$4, 0))</f>
        <v>37.483711020264167</v>
      </c>
      <c r="V118" s="106">
        <f t="shared" si="93"/>
        <v>36.932450294288515</v>
      </c>
      <c r="W118" s="106">
        <f t="shared" si="93"/>
        <v>37.044242594806768</v>
      </c>
      <c r="X118" s="106">
        <f t="shared" si="93"/>
        <v>37.163293596861898</v>
      </c>
      <c r="Y118" s="106">
        <f t="shared" si="93"/>
        <v>37.281928611287881</v>
      </c>
      <c r="Z118" s="106">
        <f t="shared" si="93"/>
        <v>37.39077954946233</v>
      </c>
      <c r="AA118" s="106">
        <f t="shared" si="93"/>
        <v>37.483711020264167</v>
      </c>
      <c r="AB118" s="101">
        <f t="shared" si="94"/>
        <v>36.932450294288515</v>
      </c>
      <c r="AC118" s="101">
        <f t="shared" si="95"/>
        <v>37.044242594806768</v>
      </c>
      <c r="AD118" s="101">
        <f t="shared" si="96"/>
        <v>37.163293596861898</v>
      </c>
      <c r="AE118" s="101">
        <f t="shared" si="97"/>
        <v>37.281928611287881</v>
      </c>
      <c r="AF118" s="101">
        <f t="shared" si="98"/>
        <v>37.39077954946233</v>
      </c>
      <c r="AG118" s="101">
        <f t="shared" si="99"/>
        <v>37.483711020264167</v>
      </c>
      <c r="AI118" s="86" t="s">
        <v>120</v>
      </c>
      <c r="AJ118" s="86" t="s">
        <v>120</v>
      </c>
      <c r="AK118" s="87" t="str">
        <f t="shared" si="100"/>
        <v>OK</v>
      </c>
    </row>
    <row r="119" spans="1:38" s="39" customFormat="1" ht="13.15">
      <c r="B119" s="72" t="s">
        <v>106</v>
      </c>
      <c r="C119" s="63" cm="1">
        <f t="array" ref="C119">INDEX(Inputs!$A$4:$X$328, MATCH(Forecasts!$B119&amp;Forecasts!$B$107, Inputs!$A$4:$A$328&amp;Inputs!$B$4:$B$328, 0), MATCH(Forecasts!C$108, Inputs!$A$4:$X$4, 0))</f>
        <v>42.732422059434555</v>
      </c>
      <c r="D119" s="63" cm="1">
        <f t="array" ref="D119">INDEX(Inputs!$A$4:$X$328, MATCH(Forecasts!$B119&amp;Forecasts!$B$107, Inputs!$A$4:$A$328&amp;Inputs!$B$4:$B$328, 0), MATCH(Forecasts!D$108, Inputs!$A$4:$X$4, 0))</f>
        <v>42.84992811688673</v>
      </c>
      <c r="E119" s="63" cm="1">
        <f t="array" ref="E119">INDEX(Inputs!$A$4:$X$328, MATCH(Forecasts!$B119&amp;Forecasts!$B$107, Inputs!$A$4:$A$328&amp;Inputs!$B$4:$B$328, 0), MATCH(Forecasts!E$108, Inputs!$A$4:$X$4, 0))</f>
        <v>42.938980040789147</v>
      </c>
      <c r="F119" s="63" cm="1">
        <f t="array" ref="F119">INDEX(Inputs!$A$4:$X$328, MATCH(Forecasts!$B119&amp;Forecasts!$B$107, Inputs!$A$4:$A$328&amp;Inputs!$B$4:$B$328, 0), MATCH(Forecasts!F$108, Inputs!$A$4:$X$4, 0))</f>
        <v>43.065662471163144</v>
      </c>
      <c r="G119" s="63" cm="1">
        <f t="array" ref="G119">INDEX(Inputs!$A$4:$X$328, MATCH(Forecasts!$B119&amp;Forecasts!$B$107, Inputs!$A$4:$A$328&amp;Inputs!$B$4:$B$328, 0), MATCH(Forecasts!G$108, Inputs!$A$4:$X$4, 0))</f>
        <v>43.280335785633383</v>
      </c>
      <c r="H119" s="63" cm="1">
        <f t="array" ref="H119">INDEX(Inputs!$A$4:$X$328, MATCH(Forecasts!$B119&amp;Forecasts!$B$107, Inputs!$A$4:$A$328&amp;Inputs!$B$4:$B$328, 0), MATCH(Forecasts!H$108, Inputs!$A$4:$X$4, 0))</f>
        <v>43.498859737554604</v>
      </c>
      <c r="I119" s="63" cm="1">
        <f t="array" ref="I119">INDEX(Inputs!$A$4:$X$328, MATCH(Forecasts!$B119&amp;Forecasts!$B$107, Inputs!$A$4:$A$328&amp;Inputs!$B$4:$B$328, 0), MATCH(Forecasts!I$108, Inputs!$A$4:$X$4, 0))</f>
        <v>43.684371651614882</v>
      </c>
      <c r="J119" s="63" cm="1">
        <f t="array" ref="J119">INDEX(Inputs!$A$4:$X$328, MATCH(Forecasts!$B119&amp;Forecasts!$B$107, Inputs!$A$4:$A$328&amp;Inputs!$B$4:$B$328, 0), MATCH(Forecasts!J$108, Inputs!$A$4:$X$4, 0))</f>
        <v>43.967422469487978</v>
      </c>
      <c r="K119" s="63" cm="1">
        <f t="array" ref="K119">INDEX(Inputs!$A$4:$X$328, MATCH(Forecasts!$B119&amp;Forecasts!$B$107, Inputs!$A$4:$A$328&amp;Inputs!$B$4:$B$328, 0), MATCH(Forecasts!K$108, Inputs!$A$4:$X$4, 0))</f>
        <v>44.212539424639203</v>
      </c>
      <c r="L119" s="63" cm="1">
        <f t="array" ref="L119">INDEX(Inputs!$A$4:$X$328, MATCH(Forecasts!$B119&amp;Forecasts!$B$107, Inputs!$A$4:$A$328&amp;Inputs!$B$4:$B$328, 0), MATCH(Forecasts!L$108, Inputs!$A$4:$X$4, 0))</f>
        <v>44.456044900062999</v>
      </c>
      <c r="M119" s="63" cm="1">
        <f t="array" ref="M119">INDEX(Inputs!$A$4:$X$328, MATCH(Forecasts!$B119&amp;Forecasts!$B$107, Inputs!$A$4:$A$328&amp;Inputs!$B$4:$B$328, 0), MATCH(Forecasts!M$108, Inputs!$A$4:$X$4, 0))</f>
        <v>44.725110144761686</v>
      </c>
      <c r="N119" s="63" cm="1">
        <f t="array" ref="N119">INDEX(Inputs!$A$4:$X$328, MATCH(Forecasts!$B119&amp;Forecasts!$B$107, Inputs!$A$4:$A$328&amp;Inputs!$B$4:$B$328, 0), MATCH(Forecasts!N$108, Inputs!$A$4:$X$4, 0))</f>
        <v>44.967905887727717</v>
      </c>
      <c r="O119" s="167" cm="1">
        <f t="array" ref="O119">INDEX(Inputs!$A$4:$X$328, MATCH(Forecasts!$B119&amp;Forecasts!$B$107, Inputs!$A$4:$A$328&amp;Inputs!$B$4:$B$328, 0), MATCH(Forecasts!O$108, Inputs!$A$4:$X$4, 0))</f>
        <v>45.211245651719359</v>
      </c>
      <c r="P119" s="99" cm="1">
        <f t="array" ref="P119">INDEX(Inputs!$A$4:$X$328, MATCH(Forecasts!$B119&amp;Forecasts!$B$107, Inputs!$A$4:$A$328&amp;Inputs!$B$4:$B$328, 0), MATCH(Forecasts!P$108, Inputs!$A$4:$X$4, 0))</f>
        <v>45.346081286321748</v>
      </c>
      <c r="Q119" s="99" cm="1">
        <f t="array" ref="Q119">INDEX(Inputs!$A$4:$X$328, MATCH(Forecasts!$B119&amp;Forecasts!$B$107, Inputs!$A$4:$A$328&amp;Inputs!$B$4:$B$328, 0), MATCH(Forecasts!Q$108, Inputs!$A$4:$X$4, 0))</f>
        <v>45.497165972795102</v>
      </c>
      <c r="R119" s="99" cm="1">
        <f t="array" ref="R119">INDEX(Inputs!$A$4:$X$328, MATCH(Forecasts!$B119&amp;Forecasts!$B$107, Inputs!$A$4:$A$328&amp;Inputs!$B$4:$B$328, 0), MATCH(Forecasts!R$108, Inputs!$A$4:$X$4, 0))</f>
        <v>45.670645780438342</v>
      </c>
      <c r="S119" s="99" cm="1">
        <f t="array" ref="S119">INDEX(Inputs!$A$4:$X$328, MATCH(Forecasts!$B119&amp;Forecasts!$B$107, Inputs!$A$4:$A$328&amp;Inputs!$B$4:$B$328, 0), MATCH(Forecasts!S$108, Inputs!$A$4:$X$4, 0))</f>
        <v>45.837929237444101</v>
      </c>
      <c r="T119" s="99" cm="1">
        <f t="array" ref="T119">INDEX(Inputs!$A$4:$X$328, MATCH(Forecasts!$B119&amp;Forecasts!$B$107, Inputs!$A$4:$A$328&amp;Inputs!$B$4:$B$328, 0), MATCH(Forecasts!T$108, Inputs!$A$4:$X$4, 0))</f>
        <v>45.999283639209395</v>
      </c>
      <c r="U119" s="99" cm="1">
        <f t="array" ref="U119">INDEX(Inputs!$A$4:$X$328, MATCH(Forecasts!$B119&amp;Forecasts!$B$107, Inputs!$A$4:$A$328&amp;Inputs!$B$4:$B$328, 0), MATCH(Forecasts!U$108, Inputs!$A$4:$X$4, 0))</f>
        <v>46.156163443780613</v>
      </c>
      <c r="V119" s="106">
        <f t="shared" si="93"/>
        <v>45.346081286321748</v>
      </c>
      <c r="W119" s="106">
        <f t="shared" si="93"/>
        <v>45.497165972795102</v>
      </c>
      <c r="X119" s="106">
        <f t="shared" si="93"/>
        <v>45.670645780438342</v>
      </c>
      <c r="Y119" s="106">
        <f t="shared" si="93"/>
        <v>45.837929237444101</v>
      </c>
      <c r="Z119" s="106">
        <f t="shared" si="93"/>
        <v>45.999283639209395</v>
      </c>
      <c r="AA119" s="106">
        <f t="shared" si="93"/>
        <v>46.156163443780613</v>
      </c>
      <c r="AB119" s="101">
        <f t="shared" si="94"/>
        <v>45.346081286321748</v>
      </c>
      <c r="AC119" s="101">
        <f t="shared" si="95"/>
        <v>45.497165972795102</v>
      </c>
      <c r="AD119" s="101">
        <f t="shared" si="96"/>
        <v>45.670645780438342</v>
      </c>
      <c r="AE119" s="101">
        <f t="shared" si="97"/>
        <v>45.837929237444101</v>
      </c>
      <c r="AF119" s="101">
        <f t="shared" si="98"/>
        <v>45.999283639209395</v>
      </c>
      <c r="AG119" s="101">
        <f t="shared" si="99"/>
        <v>46.156163443780613</v>
      </c>
      <c r="AI119" s="86" t="s">
        <v>120</v>
      </c>
      <c r="AJ119" s="86" t="s">
        <v>120</v>
      </c>
      <c r="AK119" s="87" t="str">
        <f t="shared" si="100"/>
        <v>OK</v>
      </c>
    </row>
    <row r="120" spans="1:38" s="39" customFormat="1" ht="13.15">
      <c r="A120" s="90"/>
      <c r="B120" s="74" t="s">
        <v>114</v>
      </c>
      <c r="C120" s="107">
        <f t="shared" ref="C120:N120" si="101">SUM(C110:C119)</f>
        <v>408.78338815762578</v>
      </c>
      <c r="D120" s="107">
        <f t="shared" si="101"/>
        <v>410.05441285770883</v>
      </c>
      <c r="E120" s="107">
        <f t="shared" si="101"/>
        <v>411.20718759871306</v>
      </c>
      <c r="F120" s="107">
        <f t="shared" si="101"/>
        <v>412.71898827001672</v>
      </c>
      <c r="G120" s="107">
        <f t="shared" si="101"/>
        <v>415.02713709537841</v>
      </c>
      <c r="H120" s="107">
        <f t="shared" si="101"/>
        <v>417.74146971590631</v>
      </c>
      <c r="I120" s="107">
        <f t="shared" si="101"/>
        <v>420.41501107601363</v>
      </c>
      <c r="J120" s="107">
        <f t="shared" si="101"/>
        <v>423.64037198650846</v>
      </c>
      <c r="K120" s="107">
        <f t="shared" si="101"/>
        <v>426.64636545153706</v>
      </c>
      <c r="L120" s="107">
        <f t="shared" si="101"/>
        <v>428.31568503731813</v>
      </c>
      <c r="M120" s="107">
        <f t="shared" si="101"/>
        <v>430.58247359860633</v>
      </c>
      <c r="N120" s="75">
        <f t="shared" si="101"/>
        <v>432.72198675053193</v>
      </c>
      <c r="O120" s="103">
        <f>SUM( O110:O119)</f>
        <v>434.70685315731816</v>
      </c>
      <c r="P120" s="108">
        <f t="shared" ref="P120" si="102">SUM( P110:P119)</f>
        <v>434.31591561768874</v>
      </c>
      <c r="Q120" s="108">
        <f t="shared" ref="Q120" si="103">SUM( Q110:Q119)</f>
        <v>437.14633011624142</v>
      </c>
      <c r="R120" s="108">
        <f t="shared" ref="R120" si="104">SUM( R110:R119)</f>
        <v>439.58819449484798</v>
      </c>
      <c r="S120" s="108">
        <f t="shared" ref="S120" si="105">SUM( S110:S119)</f>
        <v>442.07578738626813</v>
      </c>
      <c r="T120" s="108">
        <f t="shared" ref="T120" si="106">SUM( T110:T119)</f>
        <v>444.43333864729715</v>
      </c>
      <c r="U120" s="108">
        <f t="shared" ref="U120" si="107">SUM( U110:U119)</f>
        <v>446.54089828426612</v>
      </c>
      <c r="V120" s="109">
        <f t="shared" ref="V120:AG120" si="108">SUM(V110:V119)</f>
        <v>436.91617668440136</v>
      </c>
      <c r="W120" s="109">
        <f t="shared" si="108"/>
        <v>439.31331717618502</v>
      </c>
      <c r="X120" s="109">
        <f t="shared" si="108"/>
        <v>441.45830939556106</v>
      </c>
      <c r="Y120" s="109">
        <f t="shared" si="108"/>
        <v>443.64418302885878</v>
      </c>
      <c r="Z120" s="109">
        <f t="shared" si="108"/>
        <v>445.80049053823103</v>
      </c>
      <c r="AA120" s="109">
        <f t="shared" si="108"/>
        <v>447.9041939924187</v>
      </c>
      <c r="AB120" s="110">
        <f t="shared" si="108"/>
        <v>436.91617668440136</v>
      </c>
      <c r="AC120" s="110">
        <f t="shared" si="108"/>
        <v>439.31331717618502</v>
      </c>
      <c r="AD120" s="110">
        <f t="shared" si="108"/>
        <v>441.45830939556106</v>
      </c>
      <c r="AE120" s="110">
        <f t="shared" si="108"/>
        <v>443.64418302885878</v>
      </c>
      <c r="AF120" s="110">
        <f t="shared" si="108"/>
        <v>445.80049053823103</v>
      </c>
      <c r="AG120" s="110">
        <f t="shared" si="108"/>
        <v>447.9041939924187</v>
      </c>
      <c r="AI120" s="86" t="s">
        <v>120</v>
      </c>
      <c r="AJ120" s="86" t="s">
        <v>120</v>
      </c>
      <c r="AK120" s="87" t="str">
        <f t="shared" si="100"/>
        <v>OK</v>
      </c>
    </row>
    <row r="121" spans="1:38" s="39" customFormat="1" ht="13.15">
      <c r="A121" s="90"/>
      <c r="B121" s="93"/>
    </row>
    <row r="122" spans="1:38" s="41" customFormat="1" ht="13.15">
      <c r="A122" s="40" t="s">
        <v>35</v>
      </c>
      <c r="D122" s="42"/>
      <c r="E122" s="42"/>
      <c r="F122" s="42"/>
      <c r="G122" s="42"/>
      <c r="H122" s="42"/>
      <c r="I122" s="42"/>
      <c r="J122" s="42"/>
      <c r="K122" s="42"/>
      <c r="L122" s="42"/>
      <c r="M122" s="42"/>
      <c r="N122" s="42"/>
      <c r="O122" s="42"/>
      <c r="P122" s="42"/>
      <c r="Q122" s="42"/>
      <c r="R122" s="42"/>
      <c r="S122" s="42"/>
      <c r="T122" s="42"/>
      <c r="U122" s="42"/>
      <c r="V122" s="42"/>
      <c r="W122" s="42"/>
      <c r="X122" s="42"/>
      <c r="Y122" s="42"/>
      <c r="Z122" s="42"/>
      <c r="AA122" s="42"/>
      <c r="AB122" s="42"/>
      <c r="AC122" s="42"/>
      <c r="AD122" s="42"/>
      <c r="AE122" s="42"/>
      <c r="AF122" s="42"/>
      <c r="AG122" s="42"/>
      <c r="AH122" s="42"/>
      <c r="AI122" s="42"/>
      <c r="AJ122" s="42"/>
      <c r="AK122" s="42"/>
      <c r="AL122" s="42"/>
    </row>
    <row r="123" spans="1:38" s="39" customFormat="1" ht="13.15">
      <c r="A123" s="90"/>
    </row>
    <row r="124" spans="1:38" s="39" customFormat="1" ht="13.15" customHeight="1">
      <c r="B124" s="43" t="s">
        <v>34</v>
      </c>
      <c r="C124" s="183" t="s">
        <v>112</v>
      </c>
      <c r="D124" s="183"/>
      <c r="E124" s="183"/>
      <c r="F124" s="183"/>
      <c r="G124" s="183"/>
      <c r="H124" s="183"/>
      <c r="I124" s="183"/>
      <c r="J124" s="183"/>
      <c r="K124" s="183"/>
      <c r="L124" s="183"/>
      <c r="M124" s="183"/>
      <c r="N124" s="183"/>
      <c r="O124" s="183"/>
      <c r="P124" s="186" t="s">
        <v>113</v>
      </c>
      <c r="Q124" s="186"/>
      <c r="R124" s="186"/>
      <c r="S124" s="186"/>
      <c r="T124" s="186"/>
      <c r="U124" s="187"/>
      <c r="V124" s="190"/>
      <c r="W124" s="190"/>
      <c r="X124" s="190"/>
      <c r="Y124" s="190"/>
      <c r="Z124" s="190"/>
      <c r="AA124" s="191"/>
      <c r="AB124" s="188"/>
      <c r="AC124" s="188"/>
      <c r="AD124" s="188"/>
      <c r="AE124" s="188"/>
      <c r="AF124" s="188"/>
      <c r="AG124" s="189"/>
      <c r="AI124" s="194" t="s">
        <v>116</v>
      </c>
      <c r="AJ124" s="192" t="s">
        <v>117</v>
      </c>
      <c r="AK124" s="194" t="s">
        <v>118</v>
      </c>
    </row>
    <row r="125" spans="1:38" s="39" customFormat="1" ht="13.15">
      <c r="C125" s="45" t="s">
        <v>14</v>
      </c>
      <c r="D125" s="45" t="s">
        <v>15</v>
      </c>
      <c r="E125" s="45" t="s">
        <v>16</v>
      </c>
      <c r="F125" s="45" t="s">
        <v>17</v>
      </c>
      <c r="G125" s="45" t="s">
        <v>18</v>
      </c>
      <c r="H125" s="45" t="s">
        <v>19</v>
      </c>
      <c r="I125" s="45" t="s">
        <v>20</v>
      </c>
      <c r="J125" s="45" t="s">
        <v>21</v>
      </c>
      <c r="K125" s="47" t="s">
        <v>22</v>
      </c>
      <c r="L125" s="47" t="s">
        <v>23</v>
      </c>
      <c r="M125" s="46" t="s">
        <v>24</v>
      </c>
      <c r="N125" s="46" t="s">
        <v>25</v>
      </c>
      <c r="O125" s="47" t="s">
        <v>26</v>
      </c>
      <c r="P125" s="172" t="s">
        <v>27</v>
      </c>
      <c r="Q125" s="48" t="s">
        <v>28</v>
      </c>
      <c r="R125" s="48" t="s">
        <v>29</v>
      </c>
      <c r="S125" s="48" t="s">
        <v>30</v>
      </c>
      <c r="T125" s="48" t="s">
        <v>31</v>
      </c>
      <c r="U125" s="49" t="s">
        <v>32</v>
      </c>
      <c r="V125" s="50" t="s">
        <v>27</v>
      </c>
      <c r="W125" s="50" t="s">
        <v>28</v>
      </c>
      <c r="X125" s="50" t="s">
        <v>29</v>
      </c>
      <c r="Y125" s="50" t="s">
        <v>30</v>
      </c>
      <c r="Z125" s="50" t="s">
        <v>31</v>
      </c>
      <c r="AA125" s="50" t="s">
        <v>32</v>
      </c>
      <c r="AB125" s="44" t="s">
        <v>27</v>
      </c>
      <c r="AC125" s="44" t="s">
        <v>28</v>
      </c>
      <c r="AD125" s="44" t="s">
        <v>29</v>
      </c>
      <c r="AE125" s="44" t="s">
        <v>30</v>
      </c>
      <c r="AF125" s="44" t="s">
        <v>31</v>
      </c>
      <c r="AG125" s="51" t="s">
        <v>32</v>
      </c>
      <c r="AI125" s="194"/>
      <c r="AJ125" s="193"/>
      <c r="AK125" s="194"/>
    </row>
    <row r="126" spans="1:38" s="39" customFormat="1" ht="13.15">
      <c r="B126" s="91"/>
      <c r="C126" s="55">
        <v>1</v>
      </c>
      <c r="D126" s="55">
        <v>2</v>
      </c>
      <c r="E126" s="55">
        <v>3</v>
      </c>
      <c r="F126" s="55">
        <v>4</v>
      </c>
      <c r="G126" s="55">
        <v>5</v>
      </c>
      <c r="H126" s="55">
        <v>6</v>
      </c>
      <c r="I126" s="55">
        <v>7</v>
      </c>
      <c r="J126" s="55">
        <v>8</v>
      </c>
      <c r="K126" s="56">
        <v>9</v>
      </c>
      <c r="L126" s="56">
        <v>10</v>
      </c>
      <c r="M126" s="56">
        <v>11</v>
      </c>
      <c r="N126" s="56">
        <v>12</v>
      </c>
      <c r="O126" s="56">
        <v>13</v>
      </c>
      <c r="P126" s="173">
        <v>14</v>
      </c>
      <c r="Q126" s="57">
        <v>15</v>
      </c>
      <c r="R126" s="57">
        <v>16</v>
      </c>
      <c r="S126" s="57">
        <v>17</v>
      </c>
      <c r="T126" s="57">
        <v>18</v>
      </c>
      <c r="U126" s="58">
        <v>19</v>
      </c>
      <c r="V126" s="59">
        <v>14</v>
      </c>
      <c r="W126" s="59">
        <v>15</v>
      </c>
      <c r="X126" s="59">
        <v>16</v>
      </c>
      <c r="Y126" s="59">
        <v>17</v>
      </c>
      <c r="Z126" s="59">
        <v>18</v>
      </c>
      <c r="AA126" s="59">
        <v>19</v>
      </c>
      <c r="AB126" s="44">
        <v>14</v>
      </c>
      <c r="AC126" s="44">
        <v>15</v>
      </c>
      <c r="AD126" s="44">
        <v>16</v>
      </c>
      <c r="AE126" s="44">
        <v>17</v>
      </c>
      <c r="AF126" s="44">
        <v>18</v>
      </c>
      <c r="AG126" s="60">
        <v>19</v>
      </c>
      <c r="AI126" s="53"/>
      <c r="AJ126" s="53"/>
      <c r="AK126" s="53"/>
    </row>
    <row r="127" spans="1:38" s="39" customFormat="1" ht="12.75" customHeight="1">
      <c r="B127" s="72" t="s">
        <v>33</v>
      </c>
      <c r="C127" s="111" cm="1">
        <f t="array" ref="C127">INDEX(Inputs!$A$4:$X$328, MATCH(Forecasts!$B127&amp;Forecasts!$B$124, Inputs!$A$4:$A$328&amp;Inputs!$B$4:$B$328, 0), MATCH(Forecasts!C$125, Inputs!$A$4:$X$4, 0))</f>
        <v>706.13932490189302</v>
      </c>
      <c r="D127" s="111" cm="1">
        <f t="array" ref="D127">INDEX(Inputs!$A$4:$X$328, MATCH(Forecasts!$B127&amp;Forecasts!$B$124, Inputs!$A$4:$A$328&amp;Inputs!$B$4:$B$328, 0), MATCH(Forecasts!D$125, Inputs!$A$4:$X$4, 0))</f>
        <v>711.92446703888095</v>
      </c>
      <c r="E127" s="111" cm="1">
        <f t="array" ref="E127">INDEX(Inputs!$A$4:$X$328, MATCH(Forecasts!$B127&amp;Forecasts!$B$124, Inputs!$A$4:$A$328&amp;Inputs!$B$4:$B$328, 0), MATCH(Forecasts!E$125, Inputs!$A$4:$X$4, 0))</f>
        <v>716.98794862019997</v>
      </c>
      <c r="F127" s="111" cm="1">
        <f t="array" ref="F127">INDEX(Inputs!$A$4:$X$328, MATCH(Forecasts!$B127&amp;Forecasts!$B$124, Inputs!$A$4:$A$328&amp;Inputs!$B$4:$B$328, 0), MATCH(Forecasts!F$125, Inputs!$A$4:$X$4, 0))</f>
        <v>723.49990782393195</v>
      </c>
      <c r="G127" s="111" cm="1">
        <f t="array" ref="G127">INDEX(Inputs!$A$4:$X$328, MATCH(Forecasts!$B127&amp;Forecasts!$B$124, Inputs!$A$4:$A$328&amp;Inputs!$B$4:$B$328, 0), MATCH(Forecasts!G$125, Inputs!$A$4:$X$4, 0))</f>
        <v>729.49109349428102</v>
      </c>
      <c r="H127" s="111" cm="1">
        <f t="array" ref="H127">INDEX(Inputs!$A$4:$X$328, MATCH(Forecasts!$B127&amp;Forecasts!$B$124, Inputs!$A$4:$A$328&amp;Inputs!$B$4:$B$328, 0), MATCH(Forecasts!H$125, Inputs!$A$4:$X$4, 0))</f>
        <v>734.74408471597508</v>
      </c>
      <c r="I127" s="111" cm="1">
        <f t="array" ref="I127">INDEX(Inputs!$A$4:$X$328, MATCH(Forecasts!$B127&amp;Forecasts!$B$124, Inputs!$A$4:$A$328&amp;Inputs!$B$4:$B$328, 0), MATCH(Forecasts!I$125, Inputs!$A$4:$X$4, 0))</f>
        <v>737.28148755891198</v>
      </c>
      <c r="J127" s="111" cm="1">
        <f t="array" ref="J127">INDEX(Inputs!$A$4:$X$328, MATCH(Forecasts!$B127&amp;Forecasts!$B$124, Inputs!$A$4:$A$328&amp;Inputs!$B$4:$B$328, 0), MATCH(Forecasts!J$125, Inputs!$A$4:$X$4, 0))</f>
        <v>739.56051393996597</v>
      </c>
      <c r="K127" s="111" cm="1">
        <f t="array" ref="K127">INDEX(Inputs!$A$4:$X$328, MATCH(Forecasts!$B127&amp;Forecasts!$B$124, Inputs!$A$4:$A$328&amp;Inputs!$B$4:$B$328, 0), MATCH(Forecasts!K$125, Inputs!$A$4:$X$4, 0))</f>
        <v>738.74923302691604</v>
      </c>
      <c r="L127" s="111" cm="1">
        <f t="array" ref="L127">INDEX(Inputs!$A$4:$X$328, MATCH(Forecasts!$B127&amp;Forecasts!$B$124, Inputs!$A$4:$A$328&amp;Inputs!$B$4:$B$328, 0), MATCH(Forecasts!L$125, Inputs!$A$4:$X$4, 0))</f>
        <v>739.51535948936703</v>
      </c>
      <c r="M127" s="111" cm="1">
        <f t="array" ref="M127">INDEX(Inputs!$A$4:$X$328, MATCH(Forecasts!$B127&amp;Forecasts!$B$124, Inputs!$A$4:$A$328&amp;Inputs!$B$4:$B$328, 0), MATCH(Forecasts!M$125, Inputs!$A$4:$X$4, 0))</f>
        <v>744.44871037768507</v>
      </c>
      <c r="N127" s="111" cm="1">
        <f t="array" ref="N127">INDEX(Inputs!$A$4:$X$328, MATCH(Forecasts!$B127&amp;Forecasts!$B$124, Inputs!$A$4:$A$328&amp;Inputs!$B$4:$B$328, 0), MATCH(Forecasts!N$125, Inputs!$A$4:$X$4, 0))</f>
        <v>749.92296797297217</v>
      </c>
      <c r="O127" s="111" cm="1">
        <f t="array" ref="O127">INDEX(Inputs!$A$4:$X$328, MATCH(Forecasts!$B127&amp;Forecasts!$B$124, Inputs!$A$4:$A$328&amp;Inputs!$B$4:$B$328, 0), MATCH(Forecasts!O$125, Inputs!$A$4:$X$4, 0))</f>
        <v>750.16335767059365</v>
      </c>
      <c r="P127" s="66"/>
      <c r="Q127" s="67"/>
      <c r="R127" s="67"/>
      <c r="S127" s="67"/>
      <c r="T127" s="67"/>
      <c r="U127" s="68"/>
      <c r="V127" s="112">
        <f xml:space="preserve"> $L127 * ( V110 / $L110 )</f>
        <v>762.20726596934844</v>
      </c>
      <c r="W127" s="112">
        <f t="shared" ref="W127:AA127" si="109" xml:space="preserve"> $L127 * ( W110 / $L110 )</f>
        <v>766.88662064305004</v>
      </c>
      <c r="X127" s="112">
        <f t="shared" si="109"/>
        <v>771.55765117332146</v>
      </c>
      <c r="Y127" s="112">
        <f t="shared" si="109"/>
        <v>775.9743368777448</v>
      </c>
      <c r="Z127" s="112">
        <f t="shared" si="109"/>
        <v>780.29360091328408</v>
      </c>
      <c r="AA127" s="112">
        <f t="shared" si="109"/>
        <v>784.59449104349892</v>
      </c>
      <c r="AB127" s="101">
        <f t="shared" ref="AB127:AB136" si="110">IF($AI127="Company forecast",P127, IF($AI127="Ofwat forecast",V127))</f>
        <v>762.20726596934844</v>
      </c>
      <c r="AC127" s="101">
        <f t="shared" ref="AC127:AC136" si="111">IF($AI127="Company forecast",Q127, IF($AI127="Ofwat forecast",W127))</f>
        <v>766.88662064305004</v>
      </c>
      <c r="AD127" s="101">
        <f t="shared" ref="AD127:AD136" si="112">IF($AI127="Company forecast",R127, IF($AI127="Ofwat forecast",X127))</f>
        <v>771.55765117332146</v>
      </c>
      <c r="AE127" s="101">
        <f t="shared" ref="AE127:AE136" si="113">IF($AI127="Company forecast",S127, IF($AI127="Ofwat forecast",Y127))</f>
        <v>775.9743368777448</v>
      </c>
      <c r="AF127" s="101">
        <f t="shared" ref="AF127:AF136" si="114">IF($AI127="Company forecast",T127, IF($AI127="Ofwat forecast",Z127))</f>
        <v>780.29360091328408</v>
      </c>
      <c r="AG127" s="101">
        <f t="shared" ref="AG127:AG136" si="115">IF($AI127="Company forecast",U127, IF($AI127="Ofwat forecast",AA127))</f>
        <v>784.59449104349892</v>
      </c>
      <c r="AI127" s="86" t="s">
        <v>120</v>
      </c>
      <c r="AJ127" s="86" t="s">
        <v>120</v>
      </c>
      <c r="AK127" s="87" t="str">
        <f t="shared" ref="AK127:AK137" si="116" xml:space="preserve"> IF(AI127=AJ127, "OK", "error")</f>
        <v>OK</v>
      </c>
    </row>
    <row r="128" spans="1:38" s="39" customFormat="1" ht="12.75" customHeight="1">
      <c r="B128" s="72" t="s">
        <v>98</v>
      </c>
      <c r="C128" s="111" cm="1">
        <f t="array" ref="C128">INDEX(Inputs!$A$4:$X$328, MATCH(Forecasts!$B128&amp;Forecasts!$B$124, Inputs!$A$4:$A$328&amp;Inputs!$B$4:$B$328, 0), MATCH(Forecasts!C$125, Inputs!$A$4:$X$4, 0))</f>
        <v>1245.8980764738401</v>
      </c>
      <c r="D128" s="111" cm="1">
        <f t="array" ref="D128">INDEX(Inputs!$A$4:$X$328, MATCH(Forecasts!$B128&amp;Forecasts!$B$124, Inputs!$A$4:$A$328&amp;Inputs!$B$4:$B$328, 0), MATCH(Forecasts!D$125, Inputs!$A$4:$X$4, 0))</f>
        <v>1251.1084530093599</v>
      </c>
      <c r="E128" s="111" cm="1">
        <f t="array" ref="E128">INDEX(Inputs!$A$4:$X$328, MATCH(Forecasts!$B128&amp;Forecasts!$B$124, Inputs!$A$4:$A$328&amp;Inputs!$B$4:$B$328, 0), MATCH(Forecasts!E$125, Inputs!$A$4:$X$4, 0))</f>
        <v>1258.24365436475</v>
      </c>
      <c r="F128" s="111" cm="1">
        <f t="array" ref="F128">INDEX(Inputs!$A$4:$X$328, MATCH(Forecasts!$B128&amp;Forecasts!$B$124, Inputs!$A$4:$A$328&amp;Inputs!$B$4:$B$328, 0), MATCH(Forecasts!F$125, Inputs!$A$4:$X$4, 0))</f>
        <v>1263.8876855988101</v>
      </c>
      <c r="G128" s="111" cm="1">
        <f t="array" ref="G128">INDEX(Inputs!$A$4:$X$328, MATCH(Forecasts!$B128&amp;Forecasts!$B$124, Inputs!$A$4:$A$328&amp;Inputs!$B$4:$B$328, 0), MATCH(Forecasts!G$125, Inputs!$A$4:$X$4, 0))</f>
        <v>1268.00732724666</v>
      </c>
      <c r="H128" s="111" cm="1">
        <f t="array" ref="H128">INDEX(Inputs!$A$4:$X$328, MATCH(Forecasts!$B128&amp;Forecasts!$B$124, Inputs!$A$4:$A$328&amp;Inputs!$B$4:$B$328, 0), MATCH(Forecasts!H$125, Inputs!$A$4:$X$4, 0))</f>
        <v>1276.0768155496301</v>
      </c>
      <c r="I128" s="111" cm="1">
        <f t="array" ref="I128">INDEX(Inputs!$A$4:$X$328, MATCH(Forecasts!$B128&amp;Forecasts!$B$124, Inputs!$A$4:$A$328&amp;Inputs!$B$4:$B$328, 0), MATCH(Forecasts!I$125, Inputs!$A$4:$X$4, 0))</f>
        <v>1280.1261799909901</v>
      </c>
      <c r="J128" s="111" cm="1">
        <f t="array" ref="J128">INDEX(Inputs!$A$4:$X$328, MATCH(Forecasts!$B128&amp;Forecasts!$B$124, Inputs!$A$4:$A$328&amp;Inputs!$B$4:$B$328, 0), MATCH(Forecasts!J$125, Inputs!$A$4:$X$4, 0))</f>
        <v>1288.40972521762</v>
      </c>
      <c r="K128" s="111" cm="1">
        <f t="array" ref="K128">INDEX(Inputs!$A$4:$X$328, MATCH(Forecasts!$B128&amp;Forecasts!$B$124, Inputs!$A$4:$A$328&amp;Inputs!$B$4:$B$328, 0), MATCH(Forecasts!K$125, Inputs!$A$4:$X$4, 0))</f>
        <v>1294.82645408897</v>
      </c>
      <c r="L128" s="111" cm="1">
        <f t="array" ref="L128">INDEX(Inputs!$A$4:$X$328, MATCH(Forecasts!$B128&amp;Forecasts!$B$124, Inputs!$A$4:$A$328&amp;Inputs!$B$4:$B$328, 0), MATCH(Forecasts!L$125, Inputs!$A$4:$X$4, 0))</f>
        <v>1301.4439914689499</v>
      </c>
      <c r="M128" s="111" cm="1">
        <f t="array" ref="M128">INDEX(Inputs!$A$4:$X$328, MATCH(Forecasts!$B128&amp;Forecasts!$B$124, Inputs!$A$4:$A$328&amp;Inputs!$B$4:$B$328, 0), MATCH(Forecasts!M$125, Inputs!$A$4:$X$4, 0))</f>
        <v>1307.2393166417849</v>
      </c>
      <c r="N128" s="111" cm="1">
        <f t="array" ref="N128">INDEX(Inputs!$A$4:$X$328, MATCH(Forecasts!$B128&amp;Forecasts!$B$124, Inputs!$A$4:$A$328&amp;Inputs!$B$4:$B$328, 0), MATCH(Forecasts!N$125, Inputs!$A$4:$X$4, 0))</f>
        <v>1314.7825266382088</v>
      </c>
      <c r="O128" s="111" cm="1">
        <f t="array" ref="O128">INDEX(Inputs!$A$4:$X$328, MATCH(Forecasts!$B128&amp;Forecasts!$B$124, Inputs!$A$4:$A$328&amp;Inputs!$B$4:$B$328, 0), MATCH(Forecasts!O$125, Inputs!$A$4:$X$4, 0))</f>
        <v>1322.0657915190889</v>
      </c>
      <c r="P128" s="66"/>
      <c r="Q128" s="67"/>
      <c r="R128" s="67"/>
      <c r="S128" s="67"/>
      <c r="T128" s="67"/>
      <c r="U128" s="68"/>
      <c r="V128" s="112">
        <f t="shared" ref="V128:AA128" si="117" xml:space="preserve"> $L128 * ( V111 / $L111 )</f>
        <v>1323.8802574923025</v>
      </c>
      <c r="W128" s="112">
        <f t="shared" si="117"/>
        <v>1327.9856817175089</v>
      </c>
      <c r="X128" s="112">
        <f t="shared" si="117"/>
        <v>1332.3091739725623</v>
      </c>
      <c r="Y128" s="112">
        <f t="shared" si="117"/>
        <v>1336.2603499255072</v>
      </c>
      <c r="Z128" s="112">
        <f t="shared" si="117"/>
        <v>1339.9078186519941</v>
      </c>
      <c r="AA128" s="112">
        <f t="shared" si="117"/>
        <v>1343.2075074578013</v>
      </c>
      <c r="AB128" s="101">
        <f t="shared" si="110"/>
        <v>1323.8802574923025</v>
      </c>
      <c r="AC128" s="101">
        <f t="shared" si="111"/>
        <v>1327.9856817175089</v>
      </c>
      <c r="AD128" s="101">
        <f t="shared" si="112"/>
        <v>1332.3091739725623</v>
      </c>
      <c r="AE128" s="101">
        <f t="shared" si="113"/>
        <v>1336.2603499255072</v>
      </c>
      <c r="AF128" s="101">
        <f t="shared" si="114"/>
        <v>1339.9078186519941</v>
      </c>
      <c r="AG128" s="101">
        <f t="shared" si="115"/>
        <v>1343.2075074578013</v>
      </c>
      <c r="AI128" s="86" t="s">
        <v>120</v>
      </c>
      <c r="AJ128" s="86" t="s">
        <v>120</v>
      </c>
      <c r="AK128" s="87" t="str">
        <f t="shared" si="116"/>
        <v>OK</v>
      </c>
    </row>
    <row r="129" spans="1:38" s="39" customFormat="1" ht="12.75" customHeight="1">
      <c r="B129" s="72" t="s">
        <v>99</v>
      </c>
      <c r="C129" s="111" cm="1">
        <f t="array" ref="C129">INDEX(Inputs!$A$4:$X$328, MATCH(Forecasts!$B129&amp;Forecasts!$B$124, Inputs!$A$4:$A$328&amp;Inputs!$B$4:$B$328, 0), MATCH(Forecasts!C$125, Inputs!$A$4:$X$4, 0))</f>
        <v>1737.7612286088099</v>
      </c>
      <c r="D129" s="111" cm="1">
        <f t="array" ref="D129">INDEX(Inputs!$A$4:$X$328, MATCH(Forecasts!$B129&amp;Forecasts!$B$124, Inputs!$A$4:$A$328&amp;Inputs!$B$4:$B$328, 0), MATCH(Forecasts!D$125, Inputs!$A$4:$X$4, 0))</f>
        <v>1752.1932851040999</v>
      </c>
      <c r="E129" s="111" cm="1">
        <f t="array" ref="E129">INDEX(Inputs!$A$4:$X$328, MATCH(Forecasts!$B129&amp;Forecasts!$B$124, Inputs!$A$4:$A$328&amp;Inputs!$B$4:$B$328, 0), MATCH(Forecasts!E$125, Inputs!$A$4:$X$4, 0))</f>
        <v>1759.07136156451</v>
      </c>
      <c r="F129" s="111" cm="1">
        <f t="array" ref="F129">INDEX(Inputs!$A$4:$X$328, MATCH(Forecasts!$B129&amp;Forecasts!$B$124, Inputs!$A$4:$A$328&amp;Inputs!$B$4:$B$328, 0), MATCH(Forecasts!F$125, Inputs!$A$4:$X$4, 0))</f>
        <v>1770.1233070743999</v>
      </c>
      <c r="G129" s="111" cm="1">
        <f t="array" ref="G129">INDEX(Inputs!$A$4:$X$328, MATCH(Forecasts!$B129&amp;Forecasts!$B$124, Inputs!$A$4:$A$328&amp;Inputs!$B$4:$B$328, 0), MATCH(Forecasts!G$125, Inputs!$A$4:$X$4, 0))</f>
        <v>1790.64244688437</v>
      </c>
      <c r="H129" s="111" cm="1">
        <f t="array" ref="H129">INDEX(Inputs!$A$4:$X$328, MATCH(Forecasts!$B129&amp;Forecasts!$B$124, Inputs!$A$4:$A$328&amp;Inputs!$B$4:$B$328, 0), MATCH(Forecasts!H$125, Inputs!$A$4:$X$4, 0))</f>
        <v>1813.5945178613299</v>
      </c>
      <c r="I129" s="111" cm="1">
        <f t="array" ref="I129">INDEX(Inputs!$A$4:$X$328, MATCH(Forecasts!$B129&amp;Forecasts!$B$124, Inputs!$A$4:$A$328&amp;Inputs!$B$4:$B$328, 0), MATCH(Forecasts!I$125, Inputs!$A$4:$X$4, 0))</f>
        <v>1825.3436932340901</v>
      </c>
      <c r="J129" s="111" cm="1">
        <f t="array" ref="J129">INDEX(Inputs!$A$4:$X$328, MATCH(Forecasts!$B129&amp;Forecasts!$B$124, Inputs!$A$4:$A$328&amp;Inputs!$B$4:$B$328, 0), MATCH(Forecasts!J$125, Inputs!$A$4:$X$4, 0))</f>
        <v>1833.2202470843699</v>
      </c>
      <c r="K129" s="111" cm="1">
        <f t="array" ref="K129">INDEX(Inputs!$A$4:$X$328, MATCH(Forecasts!$B129&amp;Forecasts!$B$124, Inputs!$A$4:$A$328&amp;Inputs!$B$4:$B$328, 0), MATCH(Forecasts!K$125, Inputs!$A$4:$X$4, 0))</f>
        <v>1846.7322231569301</v>
      </c>
      <c r="L129" s="111" cm="1">
        <f t="array" ref="L129">INDEX(Inputs!$A$4:$X$328, MATCH(Forecasts!$B129&amp;Forecasts!$B$124, Inputs!$A$4:$A$328&amp;Inputs!$B$4:$B$328, 0), MATCH(Forecasts!L$125, Inputs!$A$4:$X$4, 0))</f>
        <v>1853.6909691649901</v>
      </c>
      <c r="M129" s="111" cm="1">
        <f t="array" ref="M129">INDEX(Inputs!$A$4:$X$328, MATCH(Forecasts!$B129&amp;Forecasts!$B$124, Inputs!$A$4:$A$328&amp;Inputs!$B$4:$B$328, 0), MATCH(Forecasts!M$125, Inputs!$A$4:$X$4, 0))</f>
        <v>1876.0317800075543</v>
      </c>
      <c r="N129" s="111" cm="1">
        <f t="array" ref="N129">INDEX(Inputs!$A$4:$X$328, MATCH(Forecasts!$B129&amp;Forecasts!$B$124, Inputs!$A$4:$A$328&amp;Inputs!$B$4:$B$328, 0), MATCH(Forecasts!N$125, Inputs!$A$4:$X$4, 0))</f>
        <v>1882.6323321469495</v>
      </c>
      <c r="O129" s="111" cm="1">
        <f t="array" ref="O129">INDEX(Inputs!$A$4:$X$328, MATCH(Forecasts!$B129&amp;Forecasts!$B$124, Inputs!$A$4:$A$328&amp;Inputs!$B$4:$B$328, 0), MATCH(Forecasts!O$125, Inputs!$A$4:$X$4, 0))</f>
        <v>1888.2600352033487</v>
      </c>
      <c r="P129" s="66"/>
      <c r="Q129" s="67"/>
      <c r="R129" s="67"/>
      <c r="S129" s="67"/>
      <c r="T129" s="67"/>
      <c r="U129" s="68"/>
      <c r="V129" s="112">
        <f t="shared" ref="V129:AA129" si="118" xml:space="preserve"> $L129 * ( V112 / $L112 )</f>
        <v>1899.5074305189637</v>
      </c>
      <c r="W129" s="112">
        <f t="shared" si="118"/>
        <v>1909.9479132321653</v>
      </c>
      <c r="X129" s="112">
        <f t="shared" si="118"/>
        <v>1921.413392353491</v>
      </c>
      <c r="Y129" s="112">
        <f t="shared" si="118"/>
        <v>1935.837952402873</v>
      </c>
      <c r="Z129" s="112">
        <f t="shared" si="118"/>
        <v>1951.3031412731054</v>
      </c>
      <c r="AA129" s="112">
        <f t="shared" si="118"/>
        <v>1966.3512008570635</v>
      </c>
      <c r="AB129" s="101">
        <f t="shared" si="110"/>
        <v>1899.5074305189637</v>
      </c>
      <c r="AC129" s="101">
        <f t="shared" si="111"/>
        <v>1909.9479132321653</v>
      </c>
      <c r="AD129" s="101">
        <f t="shared" si="112"/>
        <v>1921.413392353491</v>
      </c>
      <c r="AE129" s="101">
        <f t="shared" si="113"/>
        <v>1935.837952402873</v>
      </c>
      <c r="AF129" s="101">
        <f t="shared" si="114"/>
        <v>1951.3031412731054</v>
      </c>
      <c r="AG129" s="101">
        <f t="shared" si="115"/>
        <v>1966.3512008570635</v>
      </c>
      <c r="AI129" s="86" t="s">
        <v>120</v>
      </c>
      <c r="AJ129" s="86" t="s">
        <v>120</v>
      </c>
      <c r="AK129" s="87" t="str">
        <f t="shared" si="116"/>
        <v>OK</v>
      </c>
    </row>
    <row r="130" spans="1:38" s="39" customFormat="1" ht="12.75" customHeight="1">
      <c r="B130" s="72" t="s">
        <v>100</v>
      </c>
      <c r="C130" s="111" cm="1">
        <f t="array" ref="C130">INDEX(Inputs!$A$4:$X$328, MATCH(Forecasts!$B130&amp;Forecasts!$B$124, Inputs!$A$4:$A$328&amp;Inputs!$B$4:$B$328, 0), MATCH(Forecasts!C$125, Inputs!$A$4:$X$4, 0))</f>
        <v>1392.88704435964</v>
      </c>
      <c r="D130" s="111" cm="1">
        <f t="array" ref="D130">INDEX(Inputs!$A$4:$X$328, MATCH(Forecasts!$B130&amp;Forecasts!$B$124, Inputs!$A$4:$A$328&amp;Inputs!$B$4:$B$328, 0), MATCH(Forecasts!D$125, Inputs!$A$4:$X$4, 0))</f>
        <v>1404.4586078058601</v>
      </c>
      <c r="E130" s="111" cm="1">
        <f t="array" ref="E130">INDEX(Inputs!$A$4:$X$328, MATCH(Forecasts!$B130&amp;Forecasts!$B$124, Inputs!$A$4:$A$328&amp;Inputs!$B$4:$B$328, 0), MATCH(Forecasts!E$125, Inputs!$A$4:$X$4, 0))</f>
        <v>1410.7285963761799</v>
      </c>
      <c r="F130" s="111" cm="1">
        <f t="array" ref="F130">INDEX(Inputs!$A$4:$X$328, MATCH(Forecasts!$B130&amp;Forecasts!$B$124, Inputs!$A$4:$A$328&amp;Inputs!$B$4:$B$328, 0), MATCH(Forecasts!F$125, Inputs!$A$4:$X$4, 0))</f>
        <v>1422.28836543638</v>
      </c>
      <c r="G130" s="111" cm="1">
        <f t="array" ref="G130">INDEX(Inputs!$A$4:$X$328, MATCH(Forecasts!$B130&amp;Forecasts!$B$124, Inputs!$A$4:$A$328&amp;Inputs!$B$4:$B$328, 0), MATCH(Forecasts!G$125, Inputs!$A$4:$X$4, 0))</f>
        <v>1438.9800943817199</v>
      </c>
      <c r="H130" s="111" cm="1">
        <f t="array" ref="H130">INDEX(Inputs!$A$4:$X$328, MATCH(Forecasts!$B130&amp;Forecasts!$B$124, Inputs!$A$4:$A$328&amp;Inputs!$B$4:$B$328, 0), MATCH(Forecasts!H$125, Inputs!$A$4:$X$4, 0))</f>
        <v>1456.57646726609</v>
      </c>
      <c r="I130" s="111" cm="1">
        <f t="array" ref="I130">INDEX(Inputs!$A$4:$X$328, MATCH(Forecasts!$B130&amp;Forecasts!$B$124, Inputs!$A$4:$A$328&amp;Inputs!$B$4:$B$328, 0), MATCH(Forecasts!I$125, Inputs!$A$4:$X$4, 0))</f>
        <v>1462.57676045222</v>
      </c>
      <c r="J130" s="111" cm="1">
        <f t="array" ref="J130">INDEX(Inputs!$A$4:$X$328, MATCH(Forecasts!$B130&amp;Forecasts!$B$124, Inputs!$A$4:$A$328&amp;Inputs!$B$4:$B$328, 0), MATCH(Forecasts!J$125, Inputs!$A$4:$X$4, 0))</f>
        <v>1464.8666746859899</v>
      </c>
      <c r="K130" s="111" cm="1">
        <f t="array" ref="K130">INDEX(Inputs!$A$4:$X$328, MATCH(Forecasts!$B130&amp;Forecasts!$B$124, Inputs!$A$4:$A$328&amp;Inputs!$B$4:$B$328, 0), MATCH(Forecasts!K$125, Inputs!$A$4:$X$4, 0))</f>
        <v>1463.44208734841</v>
      </c>
      <c r="L130" s="111" cm="1">
        <f t="array" ref="L130">INDEX(Inputs!$A$4:$X$328, MATCH(Forecasts!$B130&amp;Forecasts!$B$124, Inputs!$A$4:$A$328&amp;Inputs!$B$4:$B$328, 0), MATCH(Forecasts!L$125, Inputs!$A$4:$X$4, 0))</f>
        <v>1462.6444287874201</v>
      </c>
      <c r="M130" s="111" cm="1">
        <f t="array" ref="M130">INDEX(Inputs!$A$4:$X$328, MATCH(Forecasts!$B130&amp;Forecasts!$B$124, Inputs!$A$4:$A$328&amp;Inputs!$B$4:$B$328, 0), MATCH(Forecasts!M$125, Inputs!$A$4:$X$4, 0))</f>
        <v>1467.5387177915079</v>
      </c>
      <c r="N130" s="111" cm="1">
        <f t="array" ref="N130">INDEX(Inputs!$A$4:$X$328, MATCH(Forecasts!$B130&amp;Forecasts!$B$124, Inputs!$A$4:$A$328&amp;Inputs!$B$4:$B$328, 0), MATCH(Forecasts!N$125, Inputs!$A$4:$X$4, 0))</f>
        <v>1472.6467869028615</v>
      </c>
      <c r="O130" s="111" cm="1">
        <f t="array" ref="O130">INDEX(Inputs!$A$4:$X$328, MATCH(Forecasts!$B130&amp;Forecasts!$B$124, Inputs!$A$4:$A$328&amp;Inputs!$B$4:$B$328, 0), MATCH(Forecasts!O$125, Inputs!$A$4:$X$4, 0))</f>
        <v>1483.8890278363399</v>
      </c>
      <c r="P130" s="66"/>
      <c r="Q130" s="67"/>
      <c r="R130" s="67"/>
      <c r="S130" s="67"/>
      <c r="T130" s="67"/>
      <c r="U130" s="68"/>
      <c r="V130" s="112">
        <f t="shared" ref="V130:AA130" si="119" xml:space="preserve"> $L130 * ( V113 / $L113 )</f>
        <v>1494.8713898040844</v>
      </c>
      <c r="W130" s="112">
        <f t="shared" si="119"/>
        <v>1510.8914893092799</v>
      </c>
      <c r="X130" s="112">
        <f t="shared" si="119"/>
        <v>1518.014399533304</v>
      </c>
      <c r="Y130" s="112">
        <f t="shared" si="119"/>
        <v>1525.5445159760204</v>
      </c>
      <c r="Z130" s="112">
        <f t="shared" si="119"/>
        <v>1532.8180620785299</v>
      </c>
      <c r="AA130" s="112">
        <f t="shared" si="119"/>
        <v>1539.7878277138411</v>
      </c>
      <c r="AB130" s="101">
        <f t="shared" si="110"/>
        <v>1494.8713898040844</v>
      </c>
      <c r="AC130" s="101">
        <f t="shared" si="111"/>
        <v>1510.8914893092799</v>
      </c>
      <c r="AD130" s="101">
        <f t="shared" si="112"/>
        <v>1518.014399533304</v>
      </c>
      <c r="AE130" s="101">
        <f t="shared" si="113"/>
        <v>1525.5445159760204</v>
      </c>
      <c r="AF130" s="101">
        <f t="shared" si="114"/>
        <v>1532.8180620785299</v>
      </c>
      <c r="AG130" s="101">
        <f t="shared" si="115"/>
        <v>1539.7878277138411</v>
      </c>
      <c r="AI130" s="86" t="s">
        <v>120</v>
      </c>
      <c r="AJ130" s="86" t="s">
        <v>120</v>
      </c>
      <c r="AK130" s="87" t="str">
        <f t="shared" si="116"/>
        <v>OK</v>
      </c>
    </row>
    <row r="131" spans="1:38" s="39" customFormat="1" ht="12.75" customHeight="1">
      <c r="B131" s="72" t="s">
        <v>101</v>
      </c>
      <c r="C131" s="111" cm="1">
        <f t="array" ref="C131">INDEX(Inputs!$A$4:$X$328, MATCH(Forecasts!$B131&amp;Forecasts!$B$124, Inputs!$A$4:$A$328&amp;Inputs!$B$4:$B$328, 0), MATCH(Forecasts!C$125, Inputs!$A$4:$X$4, 0))</f>
        <v>1898.8496747126201</v>
      </c>
      <c r="D131" s="111" cm="1">
        <f t="array" ref="D131">INDEX(Inputs!$A$4:$X$328, MATCH(Forecasts!$B131&amp;Forecasts!$B$124, Inputs!$A$4:$A$328&amp;Inputs!$B$4:$B$328, 0), MATCH(Forecasts!D$125, Inputs!$A$4:$X$4, 0))</f>
        <v>1917.57635294999</v>
      </c>
      <c r="E131" s="111" cm="1">
        <f t="array" ref="E131">INDEX(Inputs!$A$4:$X$328, MATCH(Forecasts!$B131&amp;Forecasts!$B$124, Inputs!$A$4:$A$328&amp;Inputs!$B$4:$B$328, 0), MATCH(Forecasts!E$125, Inputs!$A$4:$X$4, 0))</f>
        <v>1930.51579498668</v>
      </c>
      <c r="F131" s="111" cm="1">
        <f t="array" ref="F131">INDEX(Inputs!$A$4:$X$328, MATCH(Forecasts!$B131&amp;Forecasts!$B$124, Inputs!$A$4:$A$328&amp;Inputs!$B$4:$B$328, 0), MATCH(Forecasts!F$125, Inputs!$A$4:$X$4, 0))</f>
        <v>1948.1026534891</v>
      </c>
      <c r="G131" s="111" cm="1">
        <f t="array" ref="G131">INDEX(Inputs!$A$4:$X$328, MATCH(Forecasts!$B131&amp;Forecasts!$B$124, Inputs!$A$4:$A$328&amp;Inputs!$B$4:$B$328, 0), MATCH(Forecasts!G$125, Inputs!$A$4:$X$4, 0))</f>
        <v>1971.3656682776</v>
      </c>
      <c r="H131" s="111" cm="1">
        <f t="array" ref="H131">INDEX(Inputs!$A$4:$X$328, MATCH(Forecasts!$B131&amp;Forecasts!$B$124, Inputs!$A$4:$A$328&amp;Inputs!$B$4:$B$328, 0), MATCH(Forecasts!H$125, Inputs!$A$4:$X$4, 0))</f>
        <v>2000.1312558300699</v>
      </c>
      <c r="I131" s="111" cm="1">
        <f t="array" ref="I131">INDEX(Inputs!$A$4:$X$328, MATCH(Forecasts!$B131&amp;Forecasts!$B$124, Inputs!$A$4:$A$328&amp;Inputs!$B$4:$B$328, 0), MATCH(Forecasts!I$125, Inputs!$A$4:$X$4, 0))</f>
        <v>2018.0934366435799</v>
      </c>
      <c r="J131" s="111" cm="1">
        <f t="array" ref="J131">INDEX(Inputs!$A$4:$X$328, MATCH(Forecasts!$B131&amp;Forecasts!$B$124, Inputs!$A$4:$A$328&amp;Inputs!$B$4:$B$328, 0), MATCH(Forecasts!J$125, Inputs!$A$4:$X$4, 0))</f>
        <v>2026.26805061287</v>
      </c>
      <c r="K131" s="111" cm="1">
        <f t="array" ref="K131">INDEX(Inputs!$A$4:$X$328, MATCH(Forecasts!$B131&amp;Forecasts!$B$124, Inputs!$A$4:$A$328&amp;Inputs!$B$4:$B$328, 0), MATCH(Forecasts!K$125, Inputs!$A$4:$X$4, 0))</f>
        <v>2026.9961526556799</v>
      </c>
      <c r="L131" s="111" cm="1">
        <f t="array" ref="L131">INDEX(Inputs!$A$4:$X$328, MATCH(Forecasts!$B131&amp;Forecasts!$B$124, Inputs!$A$4:$A$328&amp;Inputs!$B$4:$B$328, 0), MATCH(Forecasts!L$125, Inputs!$A$4:$X$4, 0))</f>
        <v>2030.96258532962</v>
      </c>
      <c r="M131" s="111" cm="1">
        <f t="array" ref="M131">INDEX(Inputs!$A$4:$X$328, MATCH(Forecasts!$B131&amp;Forecasts!$B$124, Inputs!$A$4:$A$328&amp;Inputs!$B$4:$B$328, 0), MATCH(Forecasts!M$125, Inputs!$A$4:$X$4, 0))</f>
        <v>2037.5219268183041</v>
      </c>
      <c r="N131" s="111" cm="1">
        <f t="array" ref="N131">INDEX(Inputs!$A$4:$X$328, MATCH(Forecasts!$B131&amp;Forecasts!$B$124, Inputs!$A$4:$A$328&amp;Inputs!$B$4:$B$328, 0), MATCH(Forecasts!N$125, Inputs!$A$4:$X$4, 0))</f>
        <v>2040.9100313044048</v>
      </c>
      <c r="O131" s="111" cm="1">
        <f t="array" ref="O131">INDEX(Inputs!$A$4:$X$328, MATCH(Forecasts!$B131&amp;Forecasts!$B$124, Inputs!$A$4:$A$328&amp;Inputs!$B$4:$B$328, 0), MATCH(Forecasts!O$125, Inputs!$A$4:$X$4, 0))</f>
        <v>2055.5003094136164</v>
      </c>
      <c r="P131" s="66"/>
      <c r="Q131" s="67"/>
      <c r="R131" s="67"/>
      <c r="S131" s="67"/>
      <c r="T131" s="67"/>
      <c r="U131" s="68"/>
      <c r="V131" s="112">
        <f t="shared" ref="V131:AA131" si="120" xml:space="preserve"> $L131 * ( V114 / $L114 )</f>
        <v>2052.0562164048911</v>
      </c>
      <c r="W131" s="112">
        <f t="shared" si="120"/>
        <v>2056.1344403216253</v>
      </c>
      <c r="X131" s="112">
        <f t="shared" si="120"/>
        <v>2060.3289616277916</v>
      </c>
      <c r="Y131" s="112">
        <f t="shared" si="120"/>
        <v>2064.3434712647409</v>
      </c>
      <c r="Z131" s="112">
        <f t="shared" si="120"/>
        <v>2068.1004965726856</v>
      </c>
      <c r="AA131" s="112">
        <f t="shared" si="120"/>
        <v>2071.8551404288332</v>
      </c>
      <c r="AB131" s="101">
        <f t="shared" si="110"/>
        <v>2052.0562164048911</v>
      </c>
      <c r="AC131" s="101">
        <f t="shared" si="111"/>
        <v>2056.1344403216253</v>
      </c>
      <c r="AD131" s="101">
        <f t="shared" si="112"/>
        <v>2060.3289616277916</v>
      </c>
      <c r="AE131" s="101">
        <f t="shared" si="113"/>
        <v>2064.3434712647409</v>
      </c>
      <c r="AF131" s="101">
        <f t="shared" si="114"/>
        <v>2068.1004965726856</v>
      </c>
      <c r="AG131" s="101">
        <f t="shared" si="115"/>
        <v>2071.8551404288332</v>
      </c>
      <c r="AI131" s="86" t="s">
        <v>120</v>
      </c>
      <c r="AJ131" s="86" t="s">
        <v>120</v>
      </c>
      <c r="AK131" s="87" t="str">
        <f t="shared" si="116"/>
        <v>OK</v>
      </c>
    </row>
    <row r="132" spans="1:38" s="39" customFormat="1" ht="12.75" customHeight="1">
      <c r="B132" s="72" t="s">
        <v>102</v>
      </c>
      <c r="C132" s="111" cm="1">
        <f t="array" ref="C132">INDEX(Inputs!$A$4:$X$328, MATCH(Forecasts!$B132&amp;Forecasts!$B$124, Inputs!$A$4:$A$328&amp;Inputs!$B$4:$B$328, 0), MATCH(Forecasts!C$125, Inputs!$A$4:$X$4, 0))</f>
        <v>902.06733545747204</v>
      </c>
      <c r="D132" s="111" cm="1">
        <f t="array" ref="D132">INDEX(Inputs!$A$4:$X$328, MATCH(Forecasts!$B132&amp;Forecasts!$B$124, Inputs!$A$4:$A$328&amp;Inputs!$B$4:$B$328, 0), MATCH(Forecasts!D$125, Inputs!$A$4:$X$4, 0))</f>
        <v>908.12485634175198</v>
      </c>
      <c r="E132" s="111" cm="1">
        <f t="array" ref="E132">INDEX(Inputs!$A$4:$X$328, MATCH(Forecasts!$B132&amp;Forecasts!$B$124, Inputs!$A$4:$A$328&amp;Inputs!$B$4:$B$328, 0), MATCH(Forecasts!E$125, Inputs!$A$4:$X$4, 0))</f>
        <v>914.73797314423302</v>
      </c>
      <c r="F132" s="111" cm="1">
        <f t="array" ref="F132">INDEX(Inputs!$A$4:$X$328, MATCH(Forecasts!$B132&amp;Forecasts!$B$124, Inputs!$A$4:$A$328&amp;Inputs!$B$4:$B$328, 0), MATCH(Forecasts!F$125, Inputs!$A$4:$X$4, 0))</f>
        <v>924.41065626594195</v>
      </c>
      <c r="G132" s="111" cm="1">
        <f t="array" ref="G132">INDEX(Inputs!$A$4:$X$328, MATCH(Forecasts!$B132&amp;Forecasts!$B$124, Inputs!$A$4:$A$328&amp;Inputs!$B$4:$B$328, 0), MATCH(Forecasts!G$125, Inputs!$A$4:$X$4, 0))</f>
        <v>931.29522477153796</v>
      </c>
      <c r="H132" s="111" cm="1">
        <f t="array" ref="H132">INDEX(Inputs!$A$4:$X$328, MATCH(Forecasts!$B132&amp;Forecasts!$B$124, Inputs!$A$4:$A$328&amp;Inputs!$B$4:$B$328, 0), MATCH(Forecasts!H$125, Inputs!$A$4:$X$4, 0))</f>
        <v>936.72605248145203</v>
      </c>
      <c r="I132" s="111" cm="1">
        <f t="array" ref="I132">INDEX(Inputs!$A$4:$X$328, MATCH(Forecasts!$B132&amp;Forecasts!$B$124, Inputs!$A$4:$A$328&amp;Inputs!$B$4:$B$328, 0), MATCH(Forecasts!I$125, Inputs!$A$4:$X$4, 0))</f>
        <v>939.21584842131301</v>
      </c>
      <c r="J132" s="111" cm="1">
        <f t="array" ref="J132">INDEX(Inputs!$A$4:$X$328, MATCH(Forecasts!$B132&amp;Forecasts!$B$124, Inputs!$A$4:$A$328&amp;Inputs!$B$4:$B$328, 0), MATCH(Forecasts!J$125, Inputs!$A$4:$X$4, 0))</f>
        <v>940.00925277149804</v>
      </c>
      <c r="K132" s="111" cm="1">
        <f t="array" ref="K132">INDEX(Inputs!$A$4:$X$328, MATCH(Forecasts!$B132&amp;Forecasts!$B$124, Inputs!$A$4:$A$328&amp;Inputs!$B$4:$B$328, 0), MATCH(Forecasts!K$125, Inputs!$A$4:$X$4, 0))</f>
        <v>936.75738572410796</v>
      </c>
      <c r="L132" s="111" cm="1">
        <f t="array" ref="L132">INDEX(Inputs!$A$4:$X$328, MATCH(Forecasts!$B132&amp;Forecasts!$B$124, Inputs!$A$4:$A$328&amp;Inputs!$B$4:$B$328, 0), MATCH(Forecasts!L$125, Inputs!$A$4:$X$4, 0))</f>
        <v>940.24097813550702</v>
      </c>
      <c r="M132" s="111" cm="1">
        <f t="array" ref="M132">INDEX(Inputs!$A$4:$X$328, MATCH(Forecasts!$B132&amp;Forecasts!$B$124, Inputs!$A$4:$A$328&amp;Inputs!$B$4:$B$328, 0), MATCH(Forecasts!M$125, Inputs!$A$4:$X$4, 0))</f>
        <v>942.39290513597575</v>
      </c>
      <c r="N132" s="111" cm="1">
        <f t="array" ref="N132">INDEX(Inputs!$A$4:$X$328, MATCH(Forecasts!$B132&amp;Forecasts!$B$124, Inputs!$A$4:$A$328&amp;Inputs!$B$4:$B$328, 0), MATCH(Forecasts!N$125, Inputs!$A$4:$X$4, 0))</f>
        <v>949.03360363764295</v>
      </c>
      <c r="O132" s="111" cm="1">
        <f t="array" ref="O132">INDEX(Inputs!$A$4:$X$328, MATCH(Forecasts!$B132&amp;Forecasts!$B$124, Inputs!$A$4:$A$328&amp;Inputs!$B$4:$B$328, 0), MATCH(Forecasts!O$125, Inputs!$A$4:$X$4, 0))</f>
        <v>955.25389203579743</v>
      </c>
      <c r="P132" s="66"/>
      <c r="Q132" s="67"/>
      <c r="R132" s="67"/>
      <c r="S132" s="67"/>
      <c r="T132" s="67"/>
      <c r="U132" s="68"/>
      <c r="V132" s="112">
        <f t="shared" ref="V132:AA132" si="121" xml:space="preserve"> $L132 * ( V115 / $L115 )</f>
        <v>966.29808874552134</v>
      </c>
      <c r="W132" s="112">
        <f t="shared" si="121"/>
        <v>973.49715164390534</v>
      </c>
      <c r="X132" s="112">
        <f t="shared" si="121"/>
        <v>980.6665034207665</v>
      </c>
      <c r="Y132" s="112">
        <f t="shared" si="121"/>
        <v>987.80632762768244</v>
      </c>
      <c r="Z132" s="112">
        <f t="shared" si="121"/>
        <v>994.9168063073929</v>
      </c>
      <c r="AA132" s="112">
        <f t="shared" si="121"/>
        <v>1001.998120009272</v>
      </c>
      <c r="AB132" s="101">
        <f t="shared" si="110"/>
        <v>966.29808874552134</v>
      </c>
      <c r="AC132" s="101">
        <f t="shared" si="111"/>
        <v>973.49715164390534</v>
      </c>
      <c r="AD132" s="101">
        <f t="shared" si="112"/>
        <v>980.6665034207665</v>
      </c>
      <c r="AE132" s="101">
        <f t="shared" si="113"/>
        <v>987.80632762768244</v>
      </c>
      <c r="AF132" s="101">
        <f t="shared" si="114"/>
        <v>994.9168063073929</v>
      </c>
      <c r="AG132" s="101">
        <f t="shared" si="115"/>
        <v>1001.998120009272</v>
      </c>
      <c r="AI132" s="86" t="s">
        <v>120</v>
      </c>
      <c r="AJ132" s="86" t="s">
        <v>120</v>
      </c>
      <c r="AK132" s="87" t="str">
        <f t="shared" si="116"/>
        <v>OK</v>
      </c>
    </row>
    <row r="133" spans="1:38" s="39" customFormat="1" ht="12.75" customHeight="1">
      <c r="B133" s="72" t="s">
        <v>103</v>
      </c>
      <c r="C133" s="111" cm="1">
        <f t="array" ref="C133">INDEX(Inputs!$A$4:$X$328, MATCH(Forecasts!$B133&amp;Forecasts!$B$124, Inputs!$A$4:$A$328&amp;Inputs!$B$4:$B$328, 0), MATCH(Forecasts!C$125, Inputs!$A$4:$X$4, 0))</f>
        <v>4673.26867217986</v>
      </c>
      <c r="D133" s="111" cm="1">
        <f t="array" ref="D133">INDEX(Inputs!$A$4:$X$328, MATCH(Forecasts!$B133&amp;Forecasts!$B$124, Inputs!$A$4:$A$328&amp;Inputs!$B$4:$B$328, 0), MATCH(Forecasts!D$125, Inputs!$A$4:$X$4, 0))</f>
        <v>4744.2683892817004</v>
      </c>
      <c r="E133" s="111" cm="1">
        <f t="array" ref="E133">INDEX(Inputs!$A$4:$X$328, MATCH(Forecasts!$B133&amp;Forecasts!$B$124, Inputs!$A$4:$A$328&amp;Inputs!$B$4:$B$328, 0), MATCH(Forecasts!E$125, Inputs!$A$4:$X$4, 0))</f>
        <v>4820.5474666600303</v>
      </c>
      <c r="F133" s="111" cm="1">
        <f t="array" ref="F133">INDEX(Inputs!$A$4:$X$328, MATCH(Forecasts!$B133&amp;Forecasts!$B$124, Inputs!$A$4:$A$328&amp;Inputs!$B$4:$B$328, 0), MATCH(Forecasts!F$125, Inputs!$A$4:$X$4, 0))</f>
        <v>4908.8033958332799</v>
      </c>
      <c r="G133" s="111" cm="1">
        <f t="array" ref="G133">INDEX(Inputs!$A$4:$X$328, MATCH(Forecasts!$B133&amp;Forecasts!$B$124, Inputs!$A$4:$A$328&amp;Inputs!$B$4:$B$328, 0), MATCH(Forecasts!G$125, Inputs!$A$4:$X$4, 0))</f>
        <v>5006.46326290458</v>
      </c>
      <c r="H133" s="111" cm="1">
        <f t="array" ref="H133">INDEX(Inputs!$A$4:$X$328, MATCH(Forecasts!$B133&amp;Forecasts!$B$124, Inputs!$A$4:$A$328&amp;Inputs!$B$4:$B$328, 0), MATCH(Forecasts!H$125, Inputs!$A$4:$X$4, 0))</f>
        <v>5075.6029300138198</v>
      </c>
      <c r="I133" s="111" cm="1">
        <f t="array" ref="I133">INDEX(Inputs!$A$4:$X$328, MATCH(Forecasts!$B133&amp;Forecasts!$B$124, Inputs!$A$4:$A$328&amp;Inputs!$B$4:$B$328, 0), MATCH(Forecasts!I$125, Inputs!$A$4:$X$4, 0))</f>
        <v>5117.6038443465204</v>
      </c>
      <c r="J133" s="111" cm="1">
        <f t="array" ref="J133">INDEX(Inputs!$A$4:$X$328, MATCH(Forecasts!$B133&amp;Forecasts!$B$124, Inputs!$A$4:$A$328&amp;Inputs!$B$4:$B$328, 0), MATCH(Forecasts!J$125, Inputs!$A$4:$X$4, 0))</f>
        <v>5191.8478942094898</v>
      </c>
      <c r="K133" s="111" cm="1">
        <f t="array" ref="K133">INDEX(Inputs!$A$4:$X$328, MATCH(Forecasts!$B133&amp;Forecasts!$B$124, Inputs!$A$4:$A$328&amp;Inputs!$B$4:$B$328, 0), MATCH(Forecasts!K$125, Inputs!$A$4:$X$4, 0))</f>
        <v>5233.2307252832197</v>
      </c>
      <c r="L133" s="111" cm="1">
        <f t="array" ref="L133">INDEX(Inputs!$A$4:$X$328, MATCH(Forecasts!$B133&amp;Forecasts!$B$124, Inputs!$A$4:$A$328&amp;Inputs!$B$4:$B$328, 0), MATCH(Forecasts!L$125, Inputs!$A$4:$X$4, 0))</f>
        <v>5270.77672864538</v>
      </c>
      <c r="M133" s="111" cm="1">
        <f t="array" ref="M133">INDEX(Inputs!$A$4:$X$328, MATCH(Forecasts!$B133&amp;Forecasts!$B$124, Inputs!$A$4:$A$328&amp;Inputs!$B$4:$B$328, 0), MATCH(Forecasts!M$125, Inputs!$A$4:$X$4, 0))</f>
        <v>5309.8632560514516</v>
      </c>
      <c r="N133" s="111" cm="1">
        <f t="array" ref="N133">INDEX(Inputs!$A$4:$X$328, MATCH(Forecasts!$B133&amp;Forecasts!$B$124, Inputs!$A$4:$A$328&amp;Inputs!$B$4:$B$328, 0), MATCH(Forecasts!N$125, Inputs!$A$4:$X$4, 0))</f>
        <v>5353.736631206626</v>
      </c>
      <c r="O133" s="111" cm="1">
        <f t="array" ref="O133">INDEX(Inputs!$A$4:$X$328, MATCH(Forecasts!$B133&amp;Forecasts!$B$124, Inputs!$A$4:$A$328&amp;Inputs!$B$4:$B$328, 0), MATCH(Forecasts!O$125, Inputs!$A$4:$X$4, 0))</f>
        <v>5391.2608655785061</v>
      </c>
      <c r="P133" s="66"/>
      <c r="Q133" s="67"/>
      <c r="R133" s="67"/>
      <c r="S133" s="67"/>
      <c r="T133" s="67"/>
      <c r="U133" s="68"/>
      <c r="V133" s="112">
        <f t="shared" ref="V133:AA133" si="122" xml:space="preserve"> $L133 * ( V116 / $L116 )</f>
        <v>5428.2904874281849</v>
      </c>
      <c r="W133" s="112">
        <f t="shared" si="122"/>
        <v>5471.1870131702399</v>
      </c>
      <c r="X133" s="112">
        <f t="shared" si="122"/>
        <v>5514.2496773408957</v>
      </c>
      <c r="Y133" s="112">
        <f t="shared" si="122"/>
        <v>5557.2293896865449</v>
      </c>
      <c r="Z133" s="112">
        <f t="shared" si="122"/>
        <v>5600.32944957575</v>
      </c>
      <c r="AA133" s="112">
        <f t="shared" si="122"/>
        <v>5643.398847534917</v>
      </c>
      <c r="AB133" s="101">
        <f t="shared" si="110"/>
        <v>5428.2904874281849</v>
      </c>
      <c r="AC133" s="101">
        <f t="shared" si="111"/>
        <v>5471.1870131702399</v>
      </c>
      <c r="AD133" s="101">
        <f t="shared" si="112"/>
        <v>5514.2496773408957</v>
      </c>
      <c r="AE133" s="101">
        <f t="shared" si="113"/>
        <v>5557.2293896865449</v>
      </c>
      <c r="AF133" s="101">
        <f t="shared" si="114"/>
        <v>5600.32944957575</v>
      </c>
      <c r="AG133" s="101">
        <f t="shared" si="115"/>
        <v>5643.398847534917</v>
      </c>
      <c r="AI133" s="86" t="s">
        <v>120</v>
      </c>
      <c r="AJ133" s="86" t="s">
        <v>120</v>
      </c>
      <c r="AK133" s="87" t="str">
        <f t="shared" si="116"/>
        <v>OK</v>
      </c>
    </row>
    <row r="134" spans="1:38" s="39" customFormat="1" ht="12.75" customHeight="1">
      <c r="B134" s="72" t="s">
        <v>104</v>
      </c>
      <c r="C134" s="111" cm="1">
        <f t="array" ref="C134">INDEX(Inputs!$A$4:$X$328, MATCH(Forecasts!$B134&amp;Forecasts!$B$124, Inputs!$A$4:$A$328&amp;Inputs!$B$4:$B$328, 0), MATCH(Forecasts!C$125, Inputs!$A$4:$X$4, 0))</f>
        <v>575.030192867913</v>
      </c>
      <c r="D134" s="111" cm="1">
        <f t="array" ref="D134">INDEX(Inputs!$A$4:$X$328, MATCH(Forecasts!$B134&amp;Forecasts!$B$124, Inputs!$A$4:$A$328&amp;Inputs!$B$4:$B$328, 0), MATCH(Forecasts!D$125, Inputs!$A$4:$X$4, 0))</f>
        <v>579.55791228442104</v>
      </c>
      <c r="E134" s="111" cm="1">
        <f t="array" ref="E134">INDEX(Inputs!$A$4:$X$328, MATCH(Forecasts!$B134&amp;Forecasts!$B$124, Inputs!$A$4:$A$328&amp;Inputs!$B$4:$B$328, 0), MATCH(Forecasts!E$125, Inputs!$A$4:$X$4, 0))</f>
        <v>584.47828829633102</v>
      </c>
      <c r="F134" s="111" cm="1">
        <f t="array" ref="F134">INDEX(Inputs!$A$4:$X$328, MATCH(Forecasts!$B134&amp;Forecasts!$B$124, Inputs!$A$4:$A$328&amp;Inputs!$B$4:$B$328, 0), MATCH(Forecasts!F$125, Inputs!$A$4:$X$4, 0))</f>
        <v>588.550094751801</v>
      </c>
      <c r="G134" s="111" cm="1">
        <f t="array" ref="G134">INDEX(Inputs!$A$4:$X$328, MATCH(Forecasts!$B134&amp;Forecasts!$B$124, Inputs!$A$4:$A$328&amp;Inputs!$B$4:$B$328, 0), MATCH(Forecasts!G$125, Inputs!$A$4:$X$4, 0))</f>
        <v>592.97315376250504</v>
      </c>
      <c r="H134" s="111" cm="1">
        <f t="array" ref="H134">INDEX(Inputs!$A$4:$X$328, MATCH(Forecasts!$B134&amp;Forecasts!$B$124, Inputs!$A$4:$A$328&amp;Inputs!$B$4:$B$328, 0), MATCH(Forecasts!H$125, Inputs!$A$4:$X$4, 0))</f>
        <v>599.10853622802802</v>
      </c>
      <c r="I134" s="111" cm="1">
        <f t="array" ref="I134">INDEX(Inputs!$A$4:$X$328, MATCH(Forecasts!$B134&amp;Forecasts!$B$124, Inputs!$A$4:$A$328&amp;Inputs!$B$4:$B$328, 0), MATCH(Forecasts!I$125, Inputs!$A$4:$X$4, 0))</f>
        <v>602.25393530230599</v>
      </c>
      <c r="J134" s="111" cm="1">
        <f t="array" ref="J134">INDEX(Inputs!$A$4:$X$328, MATCH(Forecasts!$B134&amp;Forecasts!$B$124, Inputs!$A$4:$A$328&amp;Inputs!$B$4:$B$328, 0), MATCH(Forecasts!J$125, Inputs!$A$4:$X$4, 0))</f>
        <v>605.17745795763597</v>
      </c>
      <c r="K134" s="111" cm="1">
        <f t="array" ref="K134">INDEX(Inputs!$A$4:$X$328, MATCH(Forecasts!$B134&amp;Forecasts!$B$124, Inputs!$A$4:$A$328&amp;Inputs!$B$4:$B$328, 0), MATCH(Forecasts!K$125, Inputs!$A$4:$X$4, 0))</f>
        <v>609.79480070941804</v>
      </c>
      <c r="L134" s="111" cm="1">
        <f t="array" ref="L134">INDEX(Inputs!$A$4:$X$328, MATCH(Forecasts!$B134&amp;Forecasts!$B$124, Inputs!$A$4:$A$328&amp;Inputs!$B$4:$B$328, 0), MATCH(Forecasts!L$125, Inputs!$A$4:$X$4, 0))</f>
        <v>613.175792792837</v>
      </c>
      <c r="M134" s="111" cm="1">
        <f t="array" ref="M134">INDEX(Inputs!$A$4:$X$328, MATCH(Forecasts!$B134&amp;Forecasts!$B$124, Inputs!$A$4:$A$328&amp;Inputs!$B$4:$B$328, 0), MATCH(Forecasts!M$125, Inputs!$A$4:$X$4, 0))</f>
        <v>612.91350533577508</v>
      </c>
      <c r="N134" s="111" cm="1">
        <f t="array" ref="N134">INDEX(Inputs!$A$4:$X$328, MATCH(Forecasts!$B134&amp;Forecasts!$B$124, Inputs!$A$4:$A$328&amp;Inputs!$B$4:$B$328, 0), MATCH(Forecasts!N$125, Inputs!$A$4:$X$4, 0))</f>
        <v>613.43415141312005</v>
      </c>
      <c r="O134" s="111" cm="1">
        <f t="array" ref="O134">INDEX(Inputs!$A$4:$X$328, MATCH(Forecasts!$B134&amp;Forecasts!$B$124, Inputs!$A$4:$A$328&amp;Inputs!$B$4:$B$328, 0), MATCH(Forecasts!O$125, Inputs!$A$4:$X$4, 0))</f>
        <v>611.07718124195458</v>
      </c>
      <c r="P134" s="66"/>
      <c r="Q134" s="67"/>
      <c r="R134" s="67"/>
      <c r="S134" s="67"/>
      <c r="T134" s="67"/>
      <c r="U134" s="68"/>
      <c r="V134" s="112">
        <f t="shared" ref="V134:AA134" si="123" xml:space="preserve"> $L134 * ( V117 / $L117 )</f>
        <v>611.04623835821451</v>
      </c>
      <c r="W134" s="112">
        <f t="shared" si="123"/>
        <v>613.66523513118602</v>
      </c>
      <c r="X134" s="112">
        <f t="shared" si="123"/>
        <v>616.1505333207283</v>
      </c>
      <c r="Y134" s="112">
        <f t="shared" si="123"/>
        <v>618.56963559753046</v>
      </c>
      <c r="Z134" s="112">
        <f t="shared" si="123"/>
        <v>620.85463611366947</v>
      </c>
      <c r="AA134" s="112">
        <f t="shared" si="123"/>
        <v>623.16600333103509</v>
      </c>
      <c r="AB134" s="101">
        <f t="shared" si="110"/>
        <v>611.04623835821451</v>
      </c>
      <c r="AC134" s="101">
        <f t="shared" si="111"/>
        <v>613.66523513118602</v>
      </c>
      <c r="AD134" s="101">
        <f t="shared" si="112"/>
        <v>616.1505333207283</v>
      </c>
      <c r="AE134" s="101">
        <f t="shared" si="113"/>
        <v>618.56963559753046</v>
      </c>
      <c r="AF134" s="101">
        <f t="shared" si="114"/>
        <v>620.85463611366947</v>
      </c>
      <c r="AG134" s="101">
        <f t="shared" si="115"/>
        <v>623.16600333103509</v>
      </c>
      <c r="AI134" s="86" t="s">
        <v>120</v>
      </c>
      <c r="AJ134" s="86" t="s">
        <v>120</v>
      </c>
      <c r="AK134" s="87" t="str">
        <f t="shared" si="116"/>
        <v>OK</v>
      </c>
    </row>
    <row r="135" spans="1:38" s="39" customFormat="1" ht="12.75" customHeight="1">
      <c r="B135" s="72" t="s">
        <v>105</v>
      </c>
      <c r="C135" s="111" cm="1">
        <f t="array" ref="C135">INDEX(Inputs!$A$4:$X$328, MATCH(Forecasts!$B135&amp;Forecasts!$B$124, Inputs!$A$4:$A$328&amp;Inputs!$B$4:$B$328, 0), MATCH(Forecasts!C$125, Inputs!$A$4:$X$4, 0))</f>
        <v>1133.5610115040099</v>
      </c>
      <c r="D135" s="111" cm="1">
        <f t="array" ref="D135">INDEX(Inputs!$A$4:$X$328, MATCH(Forecasts!$B135&amp;Forecasts!$B$124, Inputs!$A$4:$A$328&amp;Inputs!$B$4:$B$328, 0), MATCH(Forecasts!D$125, Inputs!$A$4:$X$4, 0))</f>
        <v>1147.93633309493</v>
      </c>
      <c r="E135" s="111" cm="1">
        <f t="array" ref="E135">INDEX(Inputs!$A$4:$X$328, MATCH(Forecasts!$B135&amp;Forecasts!$B$124, Inputs!$A$4:$A$328&amp;Inputs!$B$4:$B$328, 0), MATCH(Forecasts!E$125, Inputs!$A$4:$X$4, 0))</f>
        <v>1161.7812575738701</v>
      </c>
      <c r="F135" s="111" cm="1">
        <f t="array" ref="F135">INDEX(Inputs!$A$4:$X$328, MATCH(Forecasts!$B135&amp;Forecasts!$B$124, Inputs!$A$4:$A$328&amp;Inputs!$B$4:$B$328, 0), MATCH(Forecasts!F$125, Inputs!$A$4:$X$4, 0))</f>
        <v>1176.44483376004</v>
      </c>
      <c r="G135" s="111" cm="1">
        <f t="array" ref="G135">INDEX(Inputs!$A$4:$X$328, MATCH(Forecasts!$B135&amp;Forecasts!$B$124, Inputs!$A$4:$A$328&amp;Inputs!$B$4:$B$328, 0), MATCH(Forecasts!G$125, Inputs!$A$4:$X$4, 0))</f>
        <v>1193.5186302376601</v>
      </c>
      <c r="H135" s="111" cm="1">
        <f t="array" ref="H135">INDEX(Inputs!$A$4:$X$328, MATCH(Forecasts!$B135&amp;Forecasts!$B$124, Inputs!$A$4:$A$328&amp;Inputs!$B$4:$B$328, 0), MATCH(Forecasts!H$125, Inputs!$A$4:$X$4, 0))</f>
        <v>1207.63381205216</v>
      </c>
      <c r="I135" s="111" cm="1">
        <f t="array" ref="I135">INDEX(Inputs!$A$4:$X$328, MATCH(Forecasts!$B135&amp;Forecasts!$B$124, Inputs!$A$4:$A$328&amp;Inputs!$B$4:$B$328, 0), MATCH(Forecasts!I$125, Inputs!$A$4:$X$4, 0))</f>
        <v>1215.1688432733199</v>
      </c>
      <c r="J135" s="111" cm="1">
        <f t="array" ref="J135">INDEX(Inputs!$A$4:$X$328, MATCH(Forecasts!$B135&amp;Forecasts!$B$124, Inputs!$A$4:$A$328&amp;Inputs!$B$4:$B$328, 0), MATCH(Forecasts!J$125, Inputs!$A$4:$X$4, 0))</f>
        <v>1223.1954131786399</v>
      </c>
      <c r="K135" s="111" cm="1">
        <f t="array" ref="K135">INDEX(Inputs!$A$4:$X$328, MATCH(Forecasts!$B135&amp;Forecasts!$B$124, Inputs!$A$4:$A$328&amp;Inputs!$B$4:$B$328, 0), MATCH(Forecasts!K$125, Inputs!$A$4:$X$4, 0))</f>
        <v>1220.35984117059</v>
      </c>
      <c r="L135" s="111" cm="1">
        <f t="array" ref="L135">INDEX(Inputs!$A$4:$X$328, MATCH(Forecasts!$B135&amp;Forecasts!$B$124, Inputs!$A$4:$A$328&amp;Inputs!$B$4:$B$328, 0), MATCH(Forecasts!L$125, Inputs!$A$4:$X$4, 0))</f>
        <v>1226.4989286821101</v>
      </c>
      <c r="M135" s="111" cm="1">
        <f t="array" ref="M135">INDEX(Inputs!$A$4:$X$328, MATCH(Forecasts!$B135&amp;Forecasts!$B$124, Inputs!$A$4:$A$328&amp;Inputs!$B$4:$B$328, 0), MATCH(Forecasts!M$125, Inputs!$A$4:$X$4, 0))</f>
        <v>1235.1882771561452</v>
      </c>
      <c r="N135" s="111" cm="1">
        <f t="array" ref="N135">INDEX(Inputs!$A$4:$X$328, MATCH(Forecasts!$B135&amp;Forecasts!$B$124, Inputs!$A$4:$A$328&amp;Inputs!$B$4:$B$328, 0), MATCH(Forecasts!N$125, Inputs!$A$4:$X$4, 0))</f>
        <v>1243.2364652232193</v>
      </c>
      <c r="O135" s="111" cm="1">
        <f t="array" ref="O135">INDEX(Inputs!$A$4:$X$328, MATCH(Forecasts!$B135&amp;Forecasts!$B$124, Inputs!$A$4:$A$328&amp;Inputs!$B$4:$B$328, 0), MATCH(Forecasts!O$125, Inputs!$A$4:$X$4, 0))</f>
        <v>1249.460260176028</v>
      </c>
      <c r="P135" s="66"/>
      <c r="Q135" s="67"/>
      <c r="R135" s="67"/>
      <c r="S135" s="67"/>
      <c r="T135" s="67"/>
      <c r="U135" s="68"/>
      <c r="V135" s="112">
        <f t="shared" ref="V135:AA135" si="124" xml:space="preserve"> $L135 * ( V118 / $L118 )</f>
        <v>1251.7138047227729</v>
      </c>
      <c r="W135" s="112">
        <f t="shared" si="124"/>
        <v>1255.5026669484146</v>
      </c>
      <c r="X135" s="112">
        <f t="shared" si="124"/>
        <v>1259.5375409291839</v>
      </c>
      <c r="Y135" s="112">
        <f t="shared" si="124"/>
        <v>1263.5583162662444</v>
      </c>
      <c r="Z135" s="112">
        <f t="shared" si="124"/>
        <v>1267.2474899030949</v>
      </c>
      <c r="AA135" s="112">
        <f t="shared" si="124"/>
        <v>1270.3971212968679</v>
      </c>
      <c r="AB135" s="101">
        <f t="shared" si="110"/>
        <v>1251.7138047227729</v>
      </c>
      <c r="AC135" s="101">
        <f t="shared" si="111"/>
        <v>1255.5026669484146</v>
      </c>
      <c r="AD135" s="101">
        <f t="shared" si="112"/>
        <v>1259.5375409291839</v>
      </c>
      <c r="AE135" s="101">
        <f t="shared" si="113"/>
        <v>1263.5583162662444</v>
      </c>
      <c r="AF135" s="101">
        <f t="shared" si="114"/>
        <v>1267.2474899030949</v>
      </c>
      <c r="AG135" s="101">
        <f t="shared" si="115"/>
        <v>1270.3971212968679</v>
      </c>
      <c r="AI135" s="86" t="s">
        <v>120</v>
      </c>
      <c r="AJ135" s="86" t="s">
        <v>120</v>
      </c>
      <c r="AK135" s="87" t="str">
        <f t="shared" si="116"/>
        <v>OK</v>
      </c>
    </row>
    <row r="136" spans="1:38" s="39" customFormat="1" ht="12.75" customHeight="1">
      <c r="B136" s="72" t="s">
        <v>106</v>
      </c>
      <c r="C136" s="111" cm="1">
        <f t="array" ref="C136">INDEX(Inputs!$A$4:$X$328, MATCH(Forecasts!$B136&amp;Forecasts!$B$124, Inputs!$A$4:$A$328&amp;Inputs!$B$4:$B$328, 0), MATCH(Forecasts!C$125, Inputs!$A$4:$X$4, 0))</f>
        <v>1063.8364977378001</v>
      </c>
      <c r="D136" s="111" cm="1">
        <f t="array" ref="D136">INDEX(Inputs!$A$4:$X$328, MATCH(Forecasts!$B136&amp;Forecasts!$B$124, Inputs!$A$4:$A$328&amp;Inputs!$B$4:$B$328, 0), MATCH(Forecasts!D$125, Inputs!$A$4:$X$4, 0))</f>
        <v>1070.2969682109399</v>
      </c>
      <c r="E136" s="111" cm="1">
        <f t="array" ref="E136">INDEX(Inputs!$A$4:$X$328, MATCH(Forecasts!$B136&amp;Forecasts!$B$124, Inputs!$A$4:$A$328&amp;Inputs!$B$4:$B$328, 0), MATCH(Forecasts!E$125, Inputs!$A$4:$X$4, 0))</f>
        <v>1074.48034457878</v>
      </c>
      <c r="F136" s="111" cm="1">
        <f t="array" ref="F136">INDEX(Inputs!$A$4:$X$328, MATCH(Forecasts!$B136&amp;Forecasts!$B$124, Inputs!$A$4:$A$328&amp;Inputs!$B$4:$B$328, 0), MATCH(Forecasts!F$125, Inputs!$A$4:$X$4, 0))</f>
        <v>1079.31275974761</v>
      </c>
      <c r="G136" s="111" cm="1">
        <f t="array" ref="G136">INDEX(Inputs!$A$4:$X$328, MATCH(Forecasts!$B136&amp;Forecasts!$B$124, Inputs!$A$4:$A$328&amp;Inputs!$B$4:$B$328, 0), MATCH(Forecasts!G$125, Inputs!$A$4:$X$4, 0))</f>
        <v>1087.6979884508401</v>
      </c>
      <c r="H136" s="111" cm="1">
        <f t="array" ref="H136">INDEX(Inputs!$A$4:$X$328, MATCH(Forecasts!$B136&amp;Forecasts!$B$124, Inputs!$A$4:$A$328&amp;Inputs!$B$4:$B$328, 0), MATCH(Forecasts!H$125, Inputs!$A$4:$X$4, 0))</f>
        <v>1095.6330827960401</v>
      </c>
      <c r="I136" s="111" cm="1">
        <f t="array" ref="I136">INDEX(Inputs!$A$4:$X$328, MATCH(Forecasts!$B136&amp;Forecasts!$B$124, Inputs!$A$4:$A$328&amp;Inputs!$B$4:$B$328, 0), MATCH(Forecasts!I$125, Inputs!$A$4:$X$4, 0))</f>
        <v>1101.02930513929</v>
      </c>
      <c r="J136" s="111" cm="1">
        <f t="array" ref="J136">INDEX(Inputs!$A$4:$X$328, MATCH(Forecasts!$B136&amp;Forecasts!$B$124, Inputs!$A$4:$A$328&amp;Inputs!$B$4:$B$328, 0), MATCH(Forecasts!J$125, Inputs!$A$4:$X$4, 0))</f>
        <v>1105.9584755764499</v>
      </c>
      <c r="K136" s="111" cm="1">
        <f t="array" ref="K136">INDEX(Inputs!$A$4:$X$328, MATCH(Forecasts!$B136&amp;Forecasts!$B$124, Inputs!$A$4:$A$328&amp;Inputs!$B$4:$B$328, 0), MATCH(Forecasts!K$125, Inputs!$A$4:$X$4, 0))</f>
        <v>1108.4984668754901</v>
      </c>
      <c r="L136" s="111" cm="1">
        <f t="array" ref="L136">INDEX(Inputs!$A$4:$X$328, MATCH(Forecasts!$B136&amp;Forecasts!$B$124, Inputs!$A$4:$A$328&amp;Inputs!$B$4:$B$328, 0), MATCH(Forecasts!L$125, Inputs!$A$4:$X$4, 0))</f>
        <v>1112.3721649148699</v>
      </c>
      <c r="M136" s="111" cm="1">
        <f t="array" ref="M136">INDEX(Inputs!$A$4:$X$328, MATCH(Forecasts!$B136&amp;Forecasts!$B$124, Inputs!$A$4:$A$328&amp;Inputs!$B$4:$B$328, 0), MATCH(Forecasts!M$125, Inputs!$A$4:$X$4, 0))</f>
        <v>1119.1046731580493</v>
      </c>
      <c r="N136" s="111" cm="1">
        <f t="array" ref="N136">INDEX(Inputs!$A$4:$X$328, MATCH(Forecasts!$B136&amp;Forecasts!$B$124, Inputs!$A$4:$A$328&amp;Inputs!$B$4:$B$328, 0), MATCH(Forecasts!N$125, Inputs!$A$4:$X$4, 0))</f>
        <v>1125.1798700596714</v>
      </c>
      <c r="O136" s="111" cm="1">
        <f t="array" ref="O136">INDEX(Inputs!$A$4:$X$328, MATCH(Forecasts!$B136&amp;Forecasts!$B$124, Inputs!$A$4:$A$328&amp;Inputs!$B$4:$B$328, 0), MATCH(Forecasts!O$125, Inputs!$A$4:$X$4, 0))</f>
        <v>1131.2686793698508</v>
      </c>
      <c r="P136" s="66"/>
      <c r="Q136" s="67"/>
      <c r="R136" s="67"/>
      <c r="S136" s="67"/>
      <c r="T136" s="67"/>
      <c r="U136" s="68"/>
      <c r="V136" s="112">
        <f t="shared" ref="V136:AA136" si="125" xml:space="preserve"> $L136 * ( V119 / $L119 )</f>
        <v>1134.6425154163885</v>
      </c>
      <c r="W136" s="112">
        <f t="shared" si="125"/>
        <v>1138.4229326837287</v>
      </c>
      <c r="X136" s="112">
        <f t="shared" si="125"/>
        <v>1142.7637171514186</v>
      </c>
      <c r="Y136" s="112">
        <f t="shared" si="125"/>
        <v>1146.9494575078145</v>
      </c>
      <c r="Z136" s="112">
        <f t="shared" si="125"/>
        <v>1150.9868419763091</v>
      </c>
      <c r="AA136" s="112">
        <f t="shared" si="125"/>
        <v>1154.9122637774299</v>
      </c>
      <c r="AB136" s="101">
        <f t="shared" si="110"/>
        <v>1134.6425154163885</v>
      </c>
      <c r="AC136" s="101">
        <f t="shared" si="111"/>
        <v>1138.4229326837287</v>
      </c>
      <c r="AD136" s="101">
        <f t="shared" si="112"/>
        <v>1142.7637171514186</v>
      </c>
      <c r="AE136" s="101">
        <f t="shared" si="113"/>
        <v>1146.9494575078145</v>
      </c>
      <c r="AF136" s="101">
        <f t="shared" si="114"/>
        <v>1150.9868419763091</v>
      </c>
      <c r="AG136" s="101">
        <f t="shared" si="115"/>
        <v>1154.9122637774299</v>
      </c>
      <c r="AI136" s="86" t="s">
        <v>120</v>
      </c>
      <c r="AJ136" s="86" t="s">
        <v>120</v>
      </c>
      <c r="AK136" s="87" t="str">
        <f t="shared" si="116"/>
        <v>OK</v>
      </c>
    </row>
    <row r="137" spans="1:38" s="39" customFormat="1" ht="12.75" customHeight="1">
      <c r="B137" s="113" t="s">
        <v>114</v>
      </c>
      <c r="C137" s="103">
        <f t="shared" ref="C137:H137" si="126">SUM(C127:C136)</f>
        <v>15329.299058803859</v>
      </c>
      <c r="D137" s="103">
        <f t="shared" si="126"/>
        <v>15487.445625121934</v>
      </c>
      <c r="E137" s="103">
        <f t="shared" si="126"/>
        <v>15631.572686165564</v>
      </c>
      <c r="F137" s="103">
        <f t="shared" si="126"/>
        <v>15805.423659781294</v>
      </c>
      <c r="G137" s="103">
        <f t="shared" si="126"/>
        <v>16010.434890411754</v>
      </c>
      <c r="H137" s="103">
        <f t="shared" si="126"/>
        <v>16195.827554794596</v>
      </c>
      <c r="I137" s="103">
        <f>SUM(I127:I136)</f>
        <v>16298.693334362542</v>
      </c>
      <c r="J137" s="103">
        <f t="shared" ref="J137:O137" si="127">SUM(J127:J136)</f>
        <v>16418.513705234531</v>
      </c>
      <c r="K137" s="103">
        <f t="shared" si="127"/>
        <v>16479.387370039731</v>
      </c>
      <c r="L137" s="103">
        <f t="shared" si="127"/>
        <v>16551.321927411049</v>
      </c>
      <c r="M137" s="103">
        <f t="shared" si="127"/>
        <v>16652.243068474232</v>
      </c>
      <c r="N137" s="103">
        <f t="shared" si="127"/>
        <v>16745.515366505675</v>
      </c>
      <c r="O137" s="103">
        <f t="shared" si="127"/>
        <v>16838.199400045127</v>
      </c>
      <c r="P137" s="76"/>
      <c r="Q137" s="77"/>
      <c r="R137" s="77"/>
      <c r="S137" s="77"/>
      <c r="T137" s="77"/>
      <c r="U137" s="78"/>
      <c r="V137" s="114">
        <f t="shared" ref="V137:AA137" si="128">SUM(V127:V136)</f>
        <v>16924.513694860674</v>
      </c>
      <c r="W137" s="114">
        <f t="shared" si="128"/>
        <v>17024.121144801105</v>
      </c>
      <c r="X137" s="114">
        <f t="shared" si="128"/>
        <v>17116.991550823463</v>
      </c>
      <c r="Y137" s="114">
        <f t="shared" si="128"/>
        <v>17212.073753132703</v>
      </c>
      <c r="Z137" s="114">
        <f t="shared" si="128"/>
        <v>17306.758343365815</v>
      </c>
      <c r="AA137" s="114">
        <f t="shared" si="128"/>
        <v>17399.66852345056</v>
      </c>
      <c r="AB137" s="105">
        <f>SUM(AB127:AB136)</f>
        <v>16924.513694860674</v>
      </c>
      <c r="AC137" s="105">
        <f>SUM(AC127:AC136)</f>
        <v>17024.121144801105</v>
      </c>
      <c r="AD137" s="105">
        <f>SUM(AD127:AD136)</f>
        <v>17116.991550823463</v>
      </c>
      <c r="AE137" s="105">
        <f t="shared" ref="AE137:AF137" si="129">SUM(AE127:AE136)</f>
        <v>17212.073753132703</v>
      </c>
      <c r="AF137" s="105">
        <f t="shared" si="129"/>
        <v>17306.758343365815</v>
      </c>
      <c r="AG137" s="105">
        <f>SUM(AG127:AG136)</f>
        <v>17399.66852345056</v>
      </c>
      <c r="AI137" s="86" t="s">
        <v>120</v>
      </c>
      <c r="AJ137" s="86" t="s">
        <v>120</v>
      </c>
      <c r="AK137" s="87" t="str">
        <f t="shared" si="116"/>
        <v>OK</v>
      </c>
    </row>
    <row r="138" spans="1:38" s="39" customFormat="1" ht="12.75" customHeight="1">
      <c r="B138" s="115"/>
      <c r="C138" s="116"/>
      <c r="D138" s="116"/>
      <c r="E138" s="116"/>
      <c r="F138" s="116"/>
      <c r="G138" s="116"/>
      <c r="H138" s="116"/>
      <c r="I138" s="116"/>
      <c r="J138" s="116"/>
      <c r="K138" s="116"/>
      <c r="L138" s="116"/>
      <c r="M138" s="116"/>
      <c r="N138" s="116"/>
      <c r="O138" s="117"/>
      <c r="P138" s="117"/>
      <c r="Q138" s="118"/>
      <c r="R138" s="118"/>
      <c r="S138" s="118"/>
      <c r="T138" s="118"/>
      <c r="U138" s="118"/>
      <c r="V138" s="119"/>
      <c r="W138" s="119"/>
      <c r="X138" s="119"/>
      <c r="Y138" s="119"/>
      <c r="Z138" s="119"/>
      <c r="AA138" s="119"/>
      <c r="AB138" s="120"/>
      <c r="AC138" s="120"/>
      <c r="AD138" s="120"/>
      <c r="AE138" s="120"/>
      <c r="AF138" s="120"/>
      <c r="AG138" s="120"/>
      <c r="AI138" s="121"/>
      <c r="AJ138" s="122"/>
      <c r="AK138" s="61"/>
    </row>
    <row r="139" spans="1:38" s="41" customFormat="1" ht="13.15">
      <c r="A139" s="40" t="s">
        <v>44</v>
      </c>
      <c r="D139" s="42"/>
      <c r="E139" s="42"/>
      <c r="F139" s="42"/>
      <c r="G139" s="42"/>
      <c r="H139" s="42"/>
      <c r="I139" s="42"/>
      <c r="J139" s="42"/>
      <c r="K139" s="42"/>
      <c r="L139" s="42"/>
      <c r="M139" s="42"/>
      <c r="N139" s="42"/>
      <c r="O139" s="42"/>
      <c r="P139" s="42"/>
      <c r="Q139" s="42"/>
      <c r="R139" s="42"/>
      <c r="S139" s="42"/>
      <c r="T139" s="42"/>
      <c r="U139" s="42"/>
      <c r="V139" s="42"/>
      <c r="W139" s="42"/>
      <c r="X139" s="42"/>
      <c r="Y139" s="42"/>
      <c r="Z139" s="42"/>
      <c r="AA139" s="42"/>
      <c r="AB139" s="42"/>
      <c r="AC139" s="42"/>
      <c r="AD139" s="42"/>
      <c r="AE139" s="42"/>
      <c r="AF139" s="42"/>
      <c r="AG139" s="42"/>
      <c r="AH139" s="42"/>
      <c r="AI139" s="42"/>
      <c r="AJ139" s="42"/>
      <c r="AK139" s="42"/>
      <c r="AL139" s="42"/>
    </row>
    <row r="140" spans="1:38" s="39" customFormat="1" ht="13.15">
      <c r="A140" s="90"/>
    </row>
    <row r="141" spans="1:38" s="39" customFormat="1" ht="13.15" customHeight="1">
      <c r="B141" s="43" t="s">
        <v>43</v>
      </c>
      <c r="C141" s="183" t="s">
        <v>112</v>
      </c>
      <c r="D141" s="183"/>
      <c r="E141" s="183"/>
      <c r="F141" s="183"/>
      <c r="G141" s="183"/>
      <c r="H141" s="183"/>
      <c r="I141" s="183"/>
      <c r="J141" s="183"/>
      <c r="K141" s="183"/>
      <c r="L141" s="183"/>
      <c r="M141" s="183"/>
      <c r="N141" s="183"/>
      <c r="O141" s="183"/>
      <c r="P141" s="186" t="s">
        <v>113</v>
      </c>
      <c r="Q141" s="186"/>
      <c r="R141" s="186"/>
      <c r="S141" s="186"/>
      <c r="T141" s="186"/>
      <c r="U141" s="187"/>
      <c r="V141" s="190"/>
      <c r="W141" s="190"/>
      <c r="X141" s="190"/>
      <c r="Y141" s="190"/>
      <c r="Z141" s="190"/>
      <c r="AA141" s="191"/>
      <c r="AB141" s="188"/>
      <c r="AC141" s="188"/>
      <c r="AD141" s="188"/>
      <c r="AE141" s="188"/>
      <c r="AF141" s="188"/>
      <c r="AG141" s="189"/>
      <c r="AI141" s="194" t="s">
        <v>116</v>
      </c>
      <c r="AJ141" s="192" t="s">
        <v>117</v>
      </c>
      <c r="AK141" s="194" t="s">
        <v>118</v>
      </c>
    </row>
    <row r="142" spans="1:38" s="39" customFormat="1" ht="13.15">
      <c r="C142" s="45" t="s">
        <v>14</v>
      </c>
      <c r="D142" s="45" t="s">
        <v>15</v>
      </c>
      <c r="E142" s="45" t="s">
        <v>16</v>
      </c>
      <c r="F142" s="45" t="s">
        <v>17</v>
      </c>
      <c r="G142" s="45" t="s">
        <v>18</v>
      </c>
      <c r="H142" s="45" t="s">
        <v>19</v>
      </c>
      <c r="I142" s="45" t="s">
        <v>20</v>
      </c>
      <c r="J142" s="45" t="s">
        <v>21</v>
      </c>
      <c r="K142" s="47" t="s">
        <v>22</v>
      </c>
      <c r="L142" s="47" t="s">
        <v>23</v>
      </c>
      <c r="M142" s="46" t="s">
        <v>24</v>
      </c>
      <c r="N142" s="46" t="s">
        <v>25</v>
      </c>
      <c r="O142" s="47" t="s">
        <v>26</v>
      </c>
      <c r="P142" s="48" t="s">
        <v>27</v>
      </c>
      <c r="Q142" s="48" t="s">
        <v>28</v>
      </c>
      <c r="R142" s="48" t="s">
        <v>29</v>
      </c>
      <c r="S142" s="48" t="s">
        <v>30</v>
      </c>
      <c r="T142" s="48" t="s">
        <v>31</v>
      </c>
      <c r="U142" s="49" t="s">
        <v>32</v>
      </c>
      <c r="V142" s="50" t="s">
        <v>27</v>
      </c>
      <c r="W142" s="50" t="s">
        <v>28</v>
      </c>
      <c r="X142" s="50" t="s">
        <v>29</v>
      </c>
      <c r="Y142" s="50" t="s">
        <v>30</v>
      </c>
      <c r="Z142" s="50" t="s">
        <v>31</v>
      </c>
      <c r="AA142" s="50" t="s">
        <v>32</v>
      </c>
      <c r="AB142" s="44" t="s">
        <v>27</v>
      </c>
      <c r="AC142" s="44" t="s">
        <v>28</v>
      </c>
      <c r="AD142" s="44" t="s">
        <v>29</v>
      </c>
      <c r="AE142" s="44" t="s">
        <v>30</v>
      </c>
      <c r="AF142" s="44" t="s">
        <v>31</v>
      </c>
      <c r="AG142" s="51" t="s">
        <v>32</v>
      </c>
      <c r="AI142" s="194"/>
      <c r="AJ142" s="193"/>
      <c r="AK142" s="194"/>
    </row>
    <row r="143" spans="1:38" s="39" customFormat="1" ht="13.15">
      <c r="B143" s="91"/>
      <c r="C143" s="55">
        <v>1</v>
      </c>
      <c r="D143" s="55">
        <v>2</v>
      </c>
      <c r="E143" s="55">
        <v>3</v>
      </c>
      <c r="F143" s="55">
        <v>4</v>
      </c>
      <c r="G143" s="55">
        <v>5</v>
      </c>
      <c r="H143" s="55">
        <v>6</v>
      </c>
      <c r="I143" s="55">
        <v>7</v>
      </c>
      <c r="J143" s="55">
        <v>8</v>
      </c>
      <c r="K143" s="56">
        <v>9</v>
      </c>
      <c r="L143" s="56">
        <v>10</v>
      </c>
      <c r="M143" s="56">
        <v>11</v>
      </c>
      <c r="N143" s="56">
        <v>12</v>
      </c>
      <c r="O143" s="56">
        <v>13</v>
      </c>
      <c r="P143" s="57">
        <v>14</v>
      </c>
      <c r="Q143" s="57">
        <v>15</v>
      </c>
      <c r="R143" s="57">
        <v>16</v>
      </c>
      <c r="S143" s="57">
        <v>17</v>
      </c>
      <c r="T143" s="57">
        <v>18</v>
      </c>
      <c r="U143" s="58">
        <v>19</v>
      </c>
      <c r="V143" s="59">
        <v>14</v>
      </c>
      <c r="W143" s="59">
        <v>15</v>
      </c>
      <c r="X143" s="59">
        <v>16</v>
      </c>
      <c r="Y143" s="59">
        <v>17</v>
      </c>
      <c r="Z143" s="59">
        <v>18</v>
      </c>
      <c r="AA143" s="59">
        <v>19</v>
      </c>
      <c r="AB143" s="44">
        <v>14</v>
      </c>
      <c r="AC143" s="44">
        <v>15</v>
      </c>
      <c r="AD143" s="44">
        <v>16</v>
      </c>
      <c r="AE143" s="44">
        <v>17</v>
      </c>
      <c r="AF143" s="44">
        <v>18</v>
      </c>
      <c r="AG143" s="60">
        <v>19</v>
      </c>
      <c r="AI143" s="53"/>
      <c r="AJ143" s="53"/>
      <c r="AK143" s="53"/>
    </row>
    <row r="144" spans="1:38" s="39" customFormat="1" ht="12.75" customHeight="1">
      <c r="B144" s="72" t="s">
        <v>33</v>
      </c>
      <c r="C144" s="111" cm="1">
        <f t="array" ref="C144">INDEX(Inputs!$A$4:$X$328, MATCH(Forecasts!$B144&amp;Forecasts!$B$141, Inputs!$A$4:$A$328&amp;Inputs!$B$4:$B$328, 0), MATCH(Forecasts!C$142, Inputs!$A$4:$X$4, 0))</f>
        <v>1787.0235259251799</v>
      </c>
      <c r="D144" s="111" cm="1">
        <f t="array" ref="D144">INDEX(Inputs!$A$4:$X$328, MATCH(Forecasts!$B144&amp;Forecasts!$B$141, Inputs!$A$4:$A$328&amp;Inputs!$B$4:$B$328, 0), MATCH(Forecasts!D$142, Inputs!$A$4:$X$4, 0))</f>
        <v>1804.79084744835</v>
      </c>
      <c r="E144" s="111" cm="1">
        <f t="array" ref="E144">INDEX(Inputs!$A$4:$X$328, MATCH(Forecasts!$B144&amp;Forecasts!$B$141, Inputs!$A$4:$A$328&amp;Inputs!$B$4:$B$328, 0), MATCH(Forecasts!E$142, Inputs!$A$4:$X$4, 0))</f>
        <v>1820.2890340107899</v>
      </c>
      <c r="F144" s="111" cm="1">
        <f t="array" ref="F144">INDEX(Inputs!$A$4:$X$328, MATCH(Forecasts!$B144&amp;Forecasts!$B$141, Inputs!$A$4:$A$328&amp;Inputs!$B$4:$B$328, 0), MATCH(Forecasts!F$142, Inputs!$A$4:$X$4, 0))</f>
        <v>1838.3594163975999</v>
      </c>
      <c r="G144" s="111" cm="1">
        <f t="array" ref="G144">INDEX(Inputs!$A$4:$X$328, MATCH(Forecasts!$B144&amp;Forecasts!$B$141, Inputs!$A$4:$A$328&amp;Inputs!$B$4:$B$328, 0), MATCH(Forecasts!G$142, Inputs!$A$4:$X$4, 0))</f>
        <v>1859.1144929054201</v>
      </c>
      <c r="H144" s="111" cm="1">
        <f t="array" ref="H144">INDEX(Inputs!$A$4:$X$328, MATCH(Forecasts!$B144&amp;Forecasts!$B$141, Inputs!$A$4:$A$328&amp;Inputs!$B$4:$B$328, 0), MATCH(Forecasts!H$142, Inputs!$A$4:$X$4, 0))</f>
        <v>1877.72664868279</v>
      </c>
      <c r="I144" s="111" cm="1">
        <f t="array" ref="I144">INDEX(Inputs!$A$4:$X$328, MATCH(Forecasts!$B144&amp;Forecasts!$B$141, Inputs!$A$4:$A$328&amp;Inputs!$B$4:$B$328, 0), MATCH(Forecasts!I$142, Inputs!$A$4:$X$4, 0))</f>
        <v>1885.8731353257001</v>
      </c>
      <c r="J144" s="111" cm="1">
        <f t="array" ref="J144">INDEX(Inputs!$A$4:$X$328, MATCH(Forecasts!$B144&amp;Forecasts!$B$141, Inputs!$A$4:$A$328&amp;Inputs!$B$4:$B$328, 0), MATCH(Forecasts!J$142, Inputs!$A$4:$X$4, 0))</f>
        <v>1893.0931276746001</v>
      </c>
      <c r="K144" s="111" cm="1">
        <f t="array" ref="K144">INDEX(Inputs!$A$4:$X$328, MATCH(Forecasts!$B144&amp;Forecasts!$B$141, Inputs!$A$4:$A$328&amp;Inputs!$B$4:$B$328, 0), MATCH(Forecasts!K$142, Inputs!$A$4:$X$4, 0))</f>
        <v>1895.40775073952</v>
      </c>
      <c r="L144" s="111" cm="1">
        <f t="array" ref="L144">INDEX(Inputs!$A$4:$X$328, MATCH(Forecasts!$B144&amp;Forecasts!$B$141, Inputs!$A$4:$A$328&amp;Inputs!$B$4:$B$328, 0), MATCH(Forecasts!L$142, Inputs!$A$4:$X$4, 0))</f>
        <v>1897.3983828355999</v>
      </c>
      <c r="M144" s="111" cm="1">
        <f t="array" ref="M144">INDEX(Inputs!$A$4:$X$328, MATCH(Forecasts!$B144&amp;Forecasts!$B$141, Inputs!$A$4:$A$328&amp;Inputs!$B$4:$B$328, 0), MATCH(Forecasts!M$142, Inputs!$A$4:$X$4, 0))</f>
        <v>1910.0560401477057</v>
      </c>
      <c r="N144" s="111" cm="1">
        <f t="array" ref="N144">INDEX(Inputs!$A$4:$X$328, MATCH(Forecasts!$B144&amp;Forecasts!$B$141, Inputs!$A$4:$A$328&amp;Inputs!$B$4:$B$328, 0), MATCH(Forecasts!N$142, Inputs!$A$4:$X$4, 0))</f>
        <v>1924.1015192242937</v>
      </c>
      <c r="O144" s="111" cm="1">
        <f t="array" ref="O144">INDEX(Inputs!$A$4:$X$328, MATCH(Forecasts!$B144&amp;Forecasts!$B$141, Inputs!$A$4:$A$328&amp;Inputs!$B$4:$B$328, 0), MATCH(Forecasts!O$142, Inputs!$A$4:$X$4, 0))</f>
        <v>1924.7182948161249</v>
      </c>
      <c r="P144" s="66"/>
      <c r="Q144" s="67"/>
      <c r="R144" s="67"/>
      <c r="S144" s="67"/>
      <c r="T144" s="67"/>
      <c r="U144" s="68"/>
      <c r="V144" s="112">
        <f xml:space="preserve"> $L144 * ( V110 / $L110 )</f>
        <v>1955.6197383572799</v>
      </c>
      <c r="W144" s="112">
        <f t="shared" ref="W144:AA144" si="130" xml:space="preserve"> $L144 * ( W110 / $L110 )</f>
        <v>1967.6257093985389</v>
      </c>
      <c r="X144" s="112">
        <f t="shared" si="130"/>
        <v>1979.61032291682</v>
      </c>
      <c r="Y144" s="112">
        <f t="shared" si="130"/>
        <v>1990.942355721186</v>
      </c>
      <c r="Z144" s="112">
        <f t="shared" si="130"/>
        <v>2002.0244306110585</v>
      </c>
      <c r="AA144" s="112">
        <f t="shared" si="130"/>
        <v>2013.0593629800874</v>
      </c>
      <c r="AB144" s="101">
        <f t="shared" ref="AB144:AB153" si="131">IF($AI144="Company forecast",P144, IF($AI144="Ofwat forecast",V144))</f>
        <v>1955.6197383572799</v>
      </c>
      <c r="AC144" s="101">
        <f t="shared" ref="AC144:AC153" si="132">IF($AI144="Company forecast",Q144, IF($AI144="Ofwat forecast",W144))</f>
        <v>1967.6257093985389</v>
      </c>
      <c r="AD144" s="101">
        <f t="shared" ref="AD144:AD153" si="133">IF($AI144="Company forecast",R144, IF($AI144="Ofwat forecast",X144))</f>
        <v>1979.61032291682</v>
      </c>
      <c r="AE144" s="101">
        <f t="shared" ref="AE144:AE153" si="134">IF($AI144="Company forecast",S144, IF($AI144="Ofwat forecast",Y144))</f>
        <v>1990.942355721186</v>
      </c>
      <c r="AF144" s="101">
        <f t="shared" ref="AF144:AF153" si="135">IF($AI144="Company forecast",T144, IF($AI144="Ofwat forecast",Z144))</f>
        <v>2002.0244306110585</v>
      </c>
      <c r="AG144" s="101">
        <f t="shared" ref="AG144:AG153" si="136">IF($AI144="Company forecast",U144, IF($AI144="Ofwat forecast",AA144))</f>
        <v>2013.0593629800874</v>
      </c>
      <c r="AI144" s="86" t="s">
        <v>120</v>
      </c>
      <c r="AJ144" s="86" t="s">
        <v>120</v>
      </c>
      <c r="AK144" s="87" t="str">
        <f t="shared" ref="AK144:AK154" si="137" xml:space="preserve"> IF(AI144=AJ144, "OK", "error")</f>
        <v>OK</v>
      </c>
    </row>
    <row r="145" spans="1:38" s="39" customFormat="1" ht="12.75" customHeight="1">
      <c r="B145" s="72" t="s">
        <v>98</v>
      </c>
      <c r="C145" s="111" cm="1">
        <f t="array" ref="C145">INDEX(Inputs!$A$4:$X$328, MATCH(Forecasts!$B145&amp;Forecasts!$B$141, Inputs!$A$4:$A$328&amp;Inputs!$B$4:$B$328, 0), MATCH(Forecasts!C$142, Inputs!$A$4:$X$4, 0))</f>
        <v>2500.5210765326101</v>
      </c>
      <c r="D145" s="111" cm="1">
        <f t="array" ref="D145">INDEX(Inputs!$A$4:$X$328, MATCH(Forecasts!$B145&amp;Forecasts!$B$141, Inputs!$A$4:$A$328&amp;Inputs!$B$4:$B$328, 0), MATCH(Forecasts!D$142, Inputs!$A$4:$X$4, 0))</f>
        <v>2510.84569949253</v>
      </c>
      <c r="E145" s="111" cm="1">
        <f t="array" ref="E145">INDEX(Inputs!$A$4:$X$328, MATCH(Forecasts!$B145&amp;Forecasts!$B$141, Inputs!$A$4:$A$328&amp;Inputs!$B$4:$B$328, 0), MATCH(Forecasts!E$142, Inputs!$A$4:$X$4, 0))</f>
        <v>2522.3599230906798</v>
      </c>
      <c r="F145" s="111" cm="1">
        <f t="array" ref="F145">INDEX(Inputs!$A$4:$X$328, MATCH(Forecasts!$B145&amp;Forecasts!$B$141, Inputs!$A$4:$A$328&amp;Inputs!$B$4:$B$328, 0), MATCH(Forecasts!F$142, Inputs!$A$4:$X$4, 0))</f>
        <v>2532.9961481738101</v>
      </c>
      <c r="G145" s="111" cm="1">
        <f t="array" ref="G145">INDEX(Inputs!$A$4:$X$328, MATCH(Forecasts!$B145&amp;Forecasts!$B$141, Inputs!$A$4:$A$328&amp;Inputs!$B$4:$B$328, 0), MATCH(Forecasts!G$142, Inputs!$A$4:$X$4, 0))</f>
        <v>2539.52133930028</v>
      </c>
      <c r="H145" s="111" cm="1">
        <f t="array" ref="H145">INDEX(Inputs!$A$4:$X$328, MATCH(Forecasts!$B145&amp;Forecasts!$B$141, Inputs!$A$4:$A$328&amp;Inputs!$B$4:$B$328, 0), MATCH(Forecasts!H$142, Inputs!$A$4:$X$4, 0))</f>
        <v>2554.8045177345698</v>
      </c>
      <c r="I145" s="111" cm="1">
        <f t="array" ref="I145">INDEX(Inputs!$A$4:$X$328, MATCH(Forecasts!$B145&amp;Forecasts!$B$141, Inputs!$A$4:$A$328&amp;Inputs!$B$4:$B$328, 0), MATCH(Forecasts!I$142, Inputs!$A$4:$X$4, 0))</f>
        <v>2565.0029193043401</v>
      </c>
      <c r="J145" s="111" cm="1">
        <f t="array" ref="J145">INDEX(Inputs!$A$4:$X$328, MATCH(Forecasts!$B145&amp;Forecasts!$B$141, Inputs!$A$4:$A$328&amp;Inputs!$B$4:$B$328, 0), MATCH(Forecasts!J$142, Inputs!$A$4:$X$4, 0))</f>
        <v>2579.5158788549302</v>
      </c>
      <c r="K145" s="111" cm="1">
        <f t="array" ref="K145">INDEX(Inputs!$A$4:$X$328, MATCH(Forecasts!$B145&amp;Forecasts!$B$141, Inputs!$A$4:$A$328&amp;Inputs!$B$4:$B$328, 0), MATCH(Forecasts!K$142, Inputs!$A$4:$X$4, 0))</f>
        <v>2583.1521370124201</v>
      </c>
      <c r="L145" s="111" cm="1">
        <f t="array" ref="L145">INDEX(Inputs!$A$4:$X$328, MATCH(Forecasts!$B145&amp;Forecasts!$B$141, Inputs!$A$4:$A$328&amp;Inputs!$B$4:$B$328, 0), MATCH(Forecasts!L$142, Inputs!$A$4:$X$4, 0))</f>
        <v>2593.1115922468498</v>
      </c>
      <c r="M145" s="111" cm="1">
        <f t="array" ref="M145">INDEX(Inputs!$A$4:$X$328, MATCH(Forecasts!$B145&amp;Forecasts!$B$141, Inputs!$A$4:$A$328&amp;Inputs!$B$4:$B$328, 0), MATCH(Forecasts!M$142, Inputs!$A$4:$X$4, 0))</f>
        <v>2604.6587083617401</v>
      </c>
      <c r="N145" s="111" cm="1">
        <f t="array" ref="N145">INDEX(Inputs!$A$4:$X$328, MATCH(Forecasts!$B145&amp;Forecasts!$B$141, Inputs!$A$4:$A$328&amp;Inputs!$B$4:$B$328, 0), MATCH(Forecasts!N$142, Inputs!$A$4:$X$4, 0))</f>
        <v>2619.688464088993</v>
      </c>
      <c r="O145" s="111" cm="1">
        <f t="array" ref="O145">INDEX(Inputs!$A$4:$X$328, MATCH(Forecasts!$B145&amp;Forecasts!$B$141, Inputs!$A$4:$A$328&amp;Inputs!$B$4:$B$328, 0), MATCH(Forecasts!O$142, Inputs!$A$4:$X$4, 0))</f>
        <v>2634.2002822815666</v>
      </c>
      <c r="P145" s="66"/>
      <c r="Q145" s="67"/>
      <c r="R145" s="67"/>
      <c r="S145" s="67"/>
      <c r="T145" s="67"/>
      <c r="U145" s="68"/>
      <c r="V145" s="112">
        <f t="shared" ref="V145:AA145" si="138" xml:space="preserve"> $L145 * ( V111 / $L111 )</f>
        <v>2637.8155840384766</v>
      </c>
      <c r="W145" s="112">
        <f t="shared" si="138"/>
        <v>2645.9955927205697</v>
      </c>
      <c r="X145" s="112">
        <f t="shared" si="138"/>
        <v>2654.6100993447958</v>
      </c>
      <c r="Y145" s="112">
        <f t="shared" si="138"/>
        <v>2662.4827701886816</v>
      </c>
      <c r="Z145" s="112">
        <f t="shared" si="138"/>
        <v>2669.750308015135</v>
      </c>
      <c r="AA145" s="112">
        <f t="shared" si="138"/>
        <v>2676.3248985078753</v>
      </c>
      <c r="AB145" s="101">
        <f t="shared" si="131"/>
        <v>2637.8155840384766</v>
      </c>
      <c r="AC145" s="101">
        <f t="shared" si="132"/>
        <v>2645.9955927205697</v>
      </c>
      <c r="AD145" s="101">
        <f t="shared" si="133"/>
        <v>2654.6100993447958</v>
      </c>
      <c r="AE145" s="101">
        <f t="shared" si="134"/>
        <v>2662.4827701886816</v>
      </c>
      <c r="AF145" s="101">
        <f t="shared" si="135"/>
        <v>2669.750308015135</v>
      </c>
      <c r="AG145" s="101">
        <f t="shared" si="136"/>
        <v>2676.3248985078753</v>
      </c>
      <c r="AI145" s="86" t="s">
        <v>120</v>
      </c>
      <c r="AJ145" s="86" t="s">
        <v>120</v>
      </c>
      <c r="AK145" s="87" t="str">
        <f t="shared" si="137"/>
        <v>OK</v>
      </c>
    </row>
    <row r="146" spans="1:38" s="39" customFormat="1" ht="12.75" customHeight="1">
      <c r="B146" s="72" t="s">
        <v>99</v>
      </c>
      <c r="C146" s="111" cm="1">
        <f t="array" ref="C146">INDEX(Inputs!$A$4:$X$328, MATCH(Forecasts!$B146&amp;Forecasts!$B$141, Inputs!$A$4:$A$328&amp;Inputs!$B$4:$B$328, 0), MATCH(Forecasts!C$142, Inputs!$A$4:$X$4, 0))</f>
        <v>2974.0203131968801</v>
      </c>
      <c r="D146" s="111" cm="1">
        <f t="array" ref="D146">INDEX(Inputs!$A$4:$X$328, MATCH(Forecasts!$B146&amp;Forecasts!$B$141, Inputs!$A$4:$A$328&amp;Inputs!$B$4:$B$328, 0), MATCH(Forecasts!D$142, Inputs!$A$4:$X$4, 0))</f>
        <v>2994.8494296741401</v>
      </c>
      <c r="E146" s="111" cm="1">
        <f t="array" ref="E146">INDEX(Inputs!$A$4:$X$328, MATCH(Forecasts!$B146&amp;Forecasts!$B$141, Inputs!$A$4:$A$328&amp;Inputs!$B$4:$B$328, 0), MATCH(Forecasts!E$142, Inputs!$A$4:$X$4, 0))</f>
        <v>3005.3718522479999</v>
      </c>
      <c r="F146" s="111" cm="1">
        <f t="array" ref="F146">INDEX(Inputs!$A$4:$X$328, MATCH(Forecasts!$B146&amp;Forecasts!$B$141, Inputs!$A$4:$A$328&amp;Inputs!$B$4:$B$328, 0), MATCH(Forecasts!F$142, Inputs!$A$4:$X$4, 0))</f>
        <v>3023.37946038162</v>
      </c>
      <c r="G146" s="111" cm="1">
        <f t="array" ref="G146">INDEX(Inputs!$A$4:$X$328, MATCH(Forecasts!$B146&amp;Forecasts!$B$141, Inputs!$A$4:$A$328&amp;Inputs!$B$4:$B$328, 0), MATCH(Forecasts!G$142, Inputs!$A$4:$X$4, 0))</f>
        <v>3060.60175772814</v>
      </c>
      <c r="H146" s="111" cm="1">
        <f t="array" ref="H146">INDEX(Inputs!$A$4:$X$328, MATCH(Forecasts!$B146&amp;Forecasts!$B$141, Inputs!$A$4:$A$328&amp;Inputs!$B$4:$B$328, 0), MATCH(Forecasts!H$142, Inputs!$A$4:$X$4, 0))</f>
        <v>3105.6686641208398</v>
      </c>
      <c r="I146" s="111" cm="1">
        <f t="array" ref="I146">INDEX(Inputs!$A$4:$X$328, MATCH(Forecasts!$B146&amp;Forecasts!$B$141, Inputs!$A$4:$A$328&amp;Inputs!$B$4:$B$328, 0), MATCH(Forecasts!I$142, Inputs!$A$4:$X$4, 0))</f>
        <v>3131.67619874313</v>
      </c>
      <c r="J146" s="111" cm="1">
        <f t="array" ref="J146">INDEX(Inputs!$A$4:$X$328, MATCH(Forecasts!$B146&amp;Forecasts!$B$141, Inputs!$A$4:$A$328&amp;Inputs!$B$4:$B$328, 0), MATCH(Forecasts!J$142, Inputs!$A$4:$X$4, 0))</f>
        <v>3155.0543177681402</v>
      </c>
      <c r="K146" s="111" cm="1">
        <f t="array" ref="K146">INDEX(Inputs!$A$4:$X$328, MATCH(Forecasts!$B146&amp;Forecasts!$B$141, Inputs!$A$4:$A$328&amp;Inputs!$B$4:$B$328, 0), MATCH(Forecasts!K$142, Inputs!$A$4:$X$4, 0))</f>
        <v>3185.7124130738398</v>
      </c>
      <c r="L146" s="111" cm="1">
        <f t="array" ref="L146">INDEX(Inputs!$A$4:$X$328, MATCH(Forecasts!$B146&amp;Forecasts!$B$141, Inputs!$A$4:$A$328&amp;Inputs!$B$4:$B$328, 0), MATCH(Forecasts!L$142, Inputs!$A$4:$X$4, 0))</f>
        <v>3210.9032037472598</v>
      </c>
      <c r="M146" s="111" cm="1">
        <f t="array" ref="M146">INDEX(Inputs!$A$4:$X$328, MATCH(Forecasts!$B146&amp;Forecasts!$B$141, Inputs!$A$4:$A$328&amp;Inputs!$B$4:$B$328, 0), MATCH(Forecasts!M$142, Inputs!$A$4:$X$4, 0))</f>
        <v>3249.6012296328877</v>
      </c>
      <c r="N146" s="111" cm="1">
        <f t="array" ref="N146">INDEX(Inputs!$A$4:$X$328, MATCH(Forecasts!$B146&amp;Forecasts!$B$141, Inputs!$A$4:$A$328&amp;Inputs!$B$4:$B$328, 0), MATCH(Forecasts!N$142, Inputs!$A$4:$X$4, 0))</f>
        <v>3261.0344913595882</v>
      </c>
      <c r="O146" s="111" cm="1">
        <f t="array" ref="O146">INDEX(Inputs!$A$4:$X$328, MATCH(Forecasts!$B146&amp;Forecasts!$B$141, Inputs!$A$4:$A$328&amp;Inputs!$B$4:$B$328, 0), MATCH(Forecasts!O$142, Inputs!$A$4:$X$4, 0))</f>
        <v>3270.7826155475536</v>
      </c>
      <c r="P146" s="66"/>
      <c r="Q146" s="67"/>
      <c r="R146" s="67"/>
      <c r="S146" s="67"/>
      <c r="T146" s="67"/>
      <c r="U146" s="68"/>
      <c r="V146" s="112">
        <f t="shared" ref="V146:AA146" si="139" xml:space="preserve"> $L146 * ( V112 / $L112 )</f>
        <v>3290.2649878811621</v>
      </c>
      <c r="W146" s="112">
        <f t="shared" si="139"/>
        <v>3308.3496524504612</v>
      </c>
      <c r="X146" s="112">
        <f t="shared" si="139"/>
        <v>3328.2097824589405</v>
      </c>
      <c r="Y146" s="112">
        <f t="shared" si="139"/>
        <v>3353.1955362041131</v>
      </c>
      <c r="Z146" s="112">
        <f t="shared" si="139"/>
        <v>3379.9838333453317</v>
      </c>
      <c r="AA146" s="112">
        <f t="shared" si="139"/>
        <v>3406.049592704388</v>
      </c>
      <c r="AB146" s="101">
        <f t="shared" si="131"/>
        <v>3290.2649878811621</v>
      </c>
      <c r="AC146" s="101">
        <f t="shared" si="132"/>
        <v>3308.3496524504612</v>
      </c>
      <c r="AD146" s="101">
        <f t="shared" si="133"/>
        <v>3328.2097824589405</v>
      </c>
      <c r="AE146" s="101">
        <f t="shared" si="134"/>
        <v>3353.1955362041131</v>
      </c>
      <c r="AF146" s="101">
        <f t="shared" si="135"/>
        <v>3379.9838333453317</v>
      </c>
      <c r="AG146" s="101">
        <f t="shared" si="136"/>
        <v>3406.049592704388</v>
      </c>
      <c r="AI146" s="86" t="s">
        <v>120</v>
      </c>
      <c r="AJ146" s="86" t="s">
        <v>120</v>
      </c>
      <c r="AK146" s="87" t="str">
        <f t="shared" si="137"/>
        <v>OK</v>
      </c>
    </row>
    <row r="147" spans="1:38" s="39" customFormat="1" ht="12.75" customHeight="1">
      <c r="B147" s="72" t="s">
        <v>100</v>
      </c>
      <c r="C147" s="111" cm="1">
        <f t="array" ref="C147">INDEX(Inputs!$A$4:$X$328, MATCH(Forecasts!$B147&amp;Forecasts!$B$141, Inputs!$A$4:$A$328&amp;Inputs!$B$4:$B$328, 0), MATCH(Forecasts!C$142, Inputs!$A$4:$X$4, 0))</f>
        <v>2925.1014951424299</v>
      </c>
      <c r="D147" s="111" cm="1">
        <f t="array" ref="D147">INDEX(Inputs!$A$4:$X$328, MATCH(Forecasts!$B147&amp;Forecasts!$B$141, Inputs!$A$4:$A$328&amp;Inputs!$B$4:$B$328, 0), MATCH(Forecasts!D$142, Inputs!$A$4:$X$4, 0))</f>
        <v>2959.2287621416999</v>
      </c>
      <c r="E147" s="111" cm="1">
        <f t="array" ref="E147">INDEX(Inputs!$A$4:$X$328, MATCH(Forecasts!$B147&amp;Forecasts!$B$141, Inputs!$A$4:$A$328&amp;Inputs!$B$4:$B$328, 0), MATCH(Forecasts!E$142, Inputs!$A$4:$X$4, 0))</f>
        <v>2983.11566998547</v>
      </c>
      <c r="F147" s="111" cm="1">
        <f t="array" ref="F147">INDEX(Inputs!$A$4:$X$328, MATCH(Forecasts!$B147&amp;Forecasts!$B$141, Inputs!$A$4:$A$328&amp;Inputs!$B$4:$B$328, 0), MATCH(Forecasts!F$142, Inputs!$A$4:$X$4, 0))</f>
        <v>3016.29718815665</v>
      </c>
      <c r="G147" s="111" cm="1">
        <f t="array" ref="G147">INDEX(Inputs!$A$4:$X$328, MATCH(Forecasts!$B147&amp;Forecasts!$B$141, Inputs!$A$4:$A$328&amp;Inputs!$B$4:$B$328, 0), MATCH(Forecasts!G$142, Inputs!$A$4:$X$4, 0))</f>
        <v>3055.6495952425898</v>
      </c>
      <c r="H147" s="111" cm="1">
        <f t="array" ref="H147">INDEX(Inputs!$A$4:$X$328, MATCH(Forecasts!$B147&amp;Forecasts!$B$141, Inputs!$A$4:$A$328&amp;Inputs!$B$4:$B$328, 0), MATCH(Forecasts!H$142, Inputs!$A$4:$X$4, 0))</f>
        <v>3094.4790816358</v>
      </c>
      <c r="I147" s="111" cm="1">
        <f t="array" ref="I147">INDEX(Inputs!$A$4:$X$328, MATCH(Forecasts!$B147&amp;Forecasts!$B$141, Inputs!$A$4:$A$328&amp;Inputs!$B$4:$B$328, 0), MATCH(Forecasts!I$142, Inputs!$A$4:$X$4, 0))</f>
        <v>3107.3393201282802</v>
      </c>
      <c r="J147" s="111" cm="1">
        <f t="array" ref="J147">INDEX(Inputs!$A$4:$X$328, MATCH(Forecasts!$B147&amp;Forecasts!$B$141, Inputs!$A$4:$A$328&amp;Inputs!$B$4:$B$328, 0), MATCH(Forecasts!J$142, Inputs!$A$4:$X$4, 0))</f>
        <v>3116.3471371427599</v>
      </c>
      <c r="K147" s="111" cm="1">
        <f t="array" ref="K147">INDEX(Inputs!$A$4:$X$328, MATCH(Forecasts!$B147&amp;Forecasts!$B$141, Inputs!$A$4:$A$328&amp;Inputs!$B$4:$B$328, 0), MATCH(Forecasts!K$142, Inputs!$A$4:$X$4, 0))</f>
        <v>3119.4817573631699</v>
      </c>
      <c r="L147" s="111" cm="1">
        <f t="array" ref="L147">INDEX(Inputs!$A$4:$X$328, MATCH(Forecasts!$B147&amp;Forecasts!$B$141, Inputs!$A$4:$A$328&amp;Inputs!$B$4:$B$328, 0), MATCH(Forecasts!L$142, Inputs!$A$4:$X$4, 0))</f>
        <v>3122.26125233526</v>
      </c>
      <c r="M147" s="111" cm="1">
        <f t="array" ref="M147">INDEX(Inputs!$A$4:$X$328, MATCH(Forecasts!$B147&amp;Forecasts!$B$141, Inputs!$A$4:$A$328&amp;Inputs!$B$4:$B$328, 0), MATCH(Forecasts!M$142, Inputs!$A$4:$X$4, 0))</f>
        <v>3132.7089377839116</v>
      </c>
      <c r="N147" s="111" cm="1">
        <f t="array" ref="N147">INDEX(Inputs!$A$4:$X$328, MATCH(Forecasts!$B147&amp;Forecasts!$B$141, Inputs!$A$4:$A$328&amp;Inputs!$B$4:$B$328, 0), MATCH(Forecasts!N$142, Inputs!$A$4:$X$4, 0))</f>
        <v>3143.6129729319837</v>
      </c>
      <c r="O147" s="111" cm="1">
        <f t="array" ref="O147">INDEX(Inputs!$A$4:$X$328, MATCH(Forecasts!$B147&amp;Forecasts!$B$141, Inputs!$A$4:$A$328&amp;Inputs!$B$4:$B$328, 0), MATCH(Forecasts!O$142, Inputs!$A$4:$X$4, 0))</f>
        <v>3167.6114325474327</v>
      </c>
      <c r="P147" s="66"/>
      <c r="Q147" s="67"/>
      <c r="R147" s="67"/>
      <c r="S147" s="67"/>
      <c r="T147" s="67"/>
      <c r="U147" s="68"/>
      <c r="V147" s="112">
        <f t="shared" ref="V147:AA147" si="140" xml:space="preserve"> $L147 * ( V113 / $L113 )</f>
        <v>3191.0551366740997</v>
      </c>
      <c r="W147" s="112">
        <f t="shared" si="140"/>
        <v>3225.2527413408025</v>
      </c>
      <c r="X147" s="112">
        <f t="shared" si="140"/>
        <v>3240.45779470758</v>
      </c>
      <c r="Y147" s="112">
        <f t="shared" si="140"/>
        <v>3256.5320984357645</v>
      </c>
      <c r="Z147" s="112">
        <f t="shared" si="140"/>
        <v>3272.0587094944531</v>
      </c>
      <c r="AA147" s="112">
        <f t="shared" si="140"/>
        <v>3286.9368499041702</v>
      </c>
      <c r="AB147" s="101">
        <f t="shared" si="131"/>
        <v>3191.0551366740997</v>
      </c>
      <c r="AC147" s="101">
        <f t="shared" si="132"/>
        <v>3225.2527413408025</v>
      </c>
      <c r="AD147" s="101">
        <f t="shared" si="133"/>
        <v>3240.45779470758</v>
      </c>
      <c r="AE147" s="101">
        <f t="shared" si="134"/>
        <v>3256.5320984357645</v>
      </c>
      <c r="AF147" s="101">
        <f t="shared" si="135"/>
        <v>3272.0587094944531</v>
      </c>
      <c r="AG147" s="101">
        <f t="shared" si="136"/>
        <v>3286.9368499041702</v>
      </c>
      <c r="AI147" s="86" t="s">
        <v>120</v>
      </c>
      <c r="AJ147" s="86" t="s">
        <v>120</v>
      </c>
      <c r="AK147" s="87" t="str">
        <f t="shared" si="137"/>
        <v>OK</v>
      </c>
    </row>
    <row r="148" spans="1:38" s="39" customFormat="1" ht="12.75" customHeight="1">
      <c r="B148" s="72" t="s">
        <v>101</v>
      </c>
      <c r="C148" s="111" cm="1">
        <f t="array" ref="C148">INDEX(Inputs!$A$4:$X$328, MATCH(Forecasts!$B148&amp;Forecasts!$B$141, Inputs!$A$4:$A$328&amp;Inputs!$B$4:$B$328, 0), MATCH(Forecasts!C$142, Inputs!$A$4:$X$4, 0))</f>
        <v>2815.0053859244899</v>
      </c>
      <c r="D148" s="111" cm="1">
        <f t="array" ref="D148">INDEX(Inputs!$A$4:$X$328, MATCH(Forecasts!$B148&amp;Forecasts!$B$141, Inputs!$A$4:$A$328&amp;Inputs!$B$4:$B$328, 0), MATCH(Forecasts!D$142, Inputs!$A$4:$X$4, 0))</f>
        <v>2844.2861559339599</v>
      </c>
      <c r="E148" s="111" cm="1">
        <f t="array" ref="E148">INDEX(Inputs!$A$4:$X$328, MATCH(Forecasts!$B148&amp;Forecasts!$B$141, Inputs!$A$4:$A$328&amp;Inputs!$B$4:$B$328, 0), MATCH(Forecasts!E$142, Inputs!$A$4:$X$4, 0))</f>
        <v>2864.7356275196698</v>
      </c>
      <c r="F148" s="111" cm="1">
        <f t="array" ref="F148">INDEX(Inputs!$A$4:$X$328, MATCH(Forecasts!$B148&amp;Forecasts!$B$141, Inputs!$A$4:$A$328&amp;Inputs!$B$4:$B$328, 0), MATCH(Forecasts!F$142, Inputs!$A$4:$X$4, 0))</f>
        <v>2892.4192187850199</v>
      </c>
      <c r="G148" s="111" cm="1">
        <f t="array" ref="G148">INDEX(Inputs!$A$4:$X$328, MATCH(Forecasts!$B148&amp;Forecasts!$B$141, Inputs!$A$4:$A$328&amp;Inputs!$B$4:$B$328, 0), MATCH(Forecasts!G$142, Inputs!$A$4:$X$4, 0))</f>
        <v>2927.75044623032</v>
      </c>
      <c r="H148" s="111" cm="1">
        <f t="array" ref="H148">INDEX(Inputs!$A$4:$X$328, MATCH(Forecasts!$B148&amp;Forecasts!$B$141, Inputs!$A$4:$A$328&amp;Inputs!$B$4:$B$328, 0), MATCH(Forecasts!H$142, Inputs!$A$4:$X$4, 0))</f>
        <v>2973.7473687275501</v>
      </c>
      <c r="I148" s="111" cm="1">
        <f t="array" ref="I148">INDEX(Inputs!$A$4:$X$328, MATCH(Forecasts!$B148&amp;Forecasts!$B$141, Inputs!$A$4:$A$328&amp;Inputs!$B$4:$B$328, 0), MATCH(Forecasts!I$142, Inputs!$A$4:$X$4, 0))</f>
        <v>3005.5562793570102</v>
      </c>
      <c r="J148" s="111" cm="1">
        <f t="array" ref="J148">INDEX(Inputs!$A$4:$X$328, MATCH(Forecasts!$B148&amp;Forecasts!$B$141, Inputs!$A$4:$A$328&amp;Inputs!$B$4:$B$328, 0), MATCH(Forecasts!J$142, Inputs!$A$4:$X$4, 0))</f>
        <v>3029.1392433182</v>
      </c>
      <c r="K148" s="111" cm="1">
        <f t="array" ref="K148">INDEX(Inputs!$A$4:$X$328, MATCH(Forecasts!$B148&amp;Forecasts!$B$141, Inputs!$A$4:$A$328&amp;Inputs!$B$4:$B$328, 0), MATCH(Forecasts!K$142, Inputs!$A$4:$X$4, 0))</f>
        <v>3040.3499084506102</v>
      </c>
      <c r="L148" s="111" cm="1">
        <f t="array" ref="L148">INDEX(Inputs!$A$4:$X$328, MATCH(Forecasts!$B148&amp;Forecasts!$B$141, Inputs!$A$4:$A$328&amp;Inputs!$B$4:$B$328, 0), MATCH(Forecasts!L$142, Inputs!$A$4:$X$4, 0))</f>
        <v>3051.6228989272799</v>
      </c>
      <c r="M148" s="111" cm="1">
        <f t="array" ref="M148">INDEX(Inputs!$A$4:$X$328, MATCH(Forecasts!$B148&amp;Forecasts!$B$141, Inputs!$A$4:$A$328&amp;Inputs!$B$4:$B$328, 0), MATCH(Forecasts!M$142, Inputs!$A$4:$X$4, 0))</f>
        <v>3061.4786376953593</v>
      </c>
      <c r="N148" s="111" cm="1">
        <f t="array" ref="N148">INDEX(Inputs!$A$4:$X$328, MATCH(Forecasts!$B148&amp;Forecasts!$B$141, Inputs!$A$4:$A$328&amp;Inputs!$B$4:$B$328, 0), MATCH(Forecasts!N$142, Inputs!$A$4:$X$4, 0))</f>
        <v>3066.5694342016204</v>
      </c>
      <c r="O148" s="111" cm="1">
        <f t="array" ref="O148">INDEX(Inputs!$A$4:$X$328, MATCH(Forecasts!$B148&amp;Forecasts!$B$141, Inputs!$A$4:$A$328&amp;Inputs!$B$4:$B$328, 0), MATCH(Forecasts!O$142, Inputs!$A$4:$X$4, 0))</f>
        <v>3088.4920570511995</v>
      </c>
      <c r="P148" s="66"/>
      <c r="Q148" s="67"/>
      <c r="R148" s="67"/>
      <c r="S148" s="67"/>
      <c r="T148" s="67"/>
      <c r="U148" s="68"/>
      <c r="V148" s="112">
        <f t="shared" ref="V148:AA148" si="141" xml:space="preserve"> $L148 * ( V114 / $L114 )</f>
        <v>3083.3171349884406</v>
      </c>
      <c r="W148" s="112">
        <f t="shared" si="141"/>
        <v>3089.4448704677425</v>
      </c>
      <c r="X148" s="112">
        <f t="shared" si="141"/>
        <v>3095.7473485933342</v>
      </c>
      <c r="Y148" s="112">
        <f t="shared" si="141"/>
        <v>3101.779350179464</v>
      </c>
      <c r="Z148" s="112">
        <f t="shared" si="141"/>
        <v>3107.4244686786378</v>
      </c>
      <c r="AA148" s="112">
        <f t="shared" si="141"/>
        <v>3113.0660089273351</v>
      </c>
      <c r="AB148" s="101">
        <f t="shared" si="131"/>
        <v>3083.3171349884406</v>
      </c>
      <c r="AC148" s="101">
        <f t="shared" si="132"/>
        <v>3089.4448704677425</v>
      </c>
      <c r="AD148" s="101">
        <f t="shared" si="133"/>
        <v>3095.7473485933342</v>
      </c>
      <c r="AE148" s="101">
        <f t="shared" si="134"/>
        <v>3101.779350179464</v>
      </c>
      <c r="AF148" s="101">
        <f t="shared" si="135"/>
        <v>3107.4244686786378</v>
      </c>
      <c r="AG148" s="101">
        <f t="shared" si="136"/>
        <v>3113.0660089273351</v>
      </c>
      <c r="AI148" s="86" t="s">
        <v>120</v>
      </c>
      <c r="AJ148" s="86" t="s">
        <v>120</v>
      </c>
      <c r="AK148" s="87" t="str">
        <f t="shared" si="137"/>
        <v>OK</v>
      </c>
    </row>
    <row r="149" spans="1:38" s="39" customFormat="1" ht="12.75" customHeight="1">
      <c r="B149" s="72" t="s">
        <v>102</v>
      </c>
      <c r="C149" s="111" cm="1">
        <f t="array" ref="C149">INDEX(Inputs!$A$4:$X$328, MATCH(Forecasts!$B149&amp;Forecasts!$B$141, Inputs!$A$4:$A$328&amp;Inputs!$B$4:$B$328, 0), MATCH(Forecasts!C$142, Inputs!$A$4:$X$4, 0))</f>
        <v>1767.72548200285</v>
      </c>
      <c r="D149" s="111" cm="1">
        <f t="array" ref="D149">INDEX(Inputs!$A$4:$X$328, MATCH(Forecasts!$B149&amp;Forecasts!$B$141, Inputs!$A$4:$A$328&amp;Inputs!$B$4:$B$328, 0), MATCH(Forecasts!D$142, Inputs!$A$4:$X$4, 0))</f>
        <v>1770.48056113912</v>
      </c>
      <c r="E149" s="111" cm="1">
        <f t="array" ref="E149">INDEX(Inputs!$A$4:$X$328, MATCH(Forecasts!$B149&amp;Forecasts!$B$141, Inputs!$A$4:$A$328&amp;Inputs!$B$4:$B$328, 0), MATCH(Forecasts!E$142, Inputs!$A$4:$X$4, 0))</f>
        <v>1790.56382817434</v>
      </c>
      <c r="F149" s="111" cm="1">
        <f t="array" ref="F149">INDEX(Inputs!$A$4:$X$328, MATCH(Forecasts!$B149&amp;Forecasts!$B$141, Inputs!$A$4:$A$328&amp;Inputs!$B$4:$B$328, 0), MATCH(Forecasts!F$142, Inputs!$A$4:$X$4, 0))</f>
        <v>1806.14671152355</v>
      </c>
      <c r="G149" s="111" cm="1">
        <f t="array" ref="G149">INDEX(Inputs!$A$4:$X$328, MATCH(Forecasts!$B149&amp;Forecasts!$B$141, Inputs!$A$4:$A$328&amp;Inputs!$B$4:$B$328, 0), MATCH(Forecasts!G$142, Inputs!$A$4:$X$4, 0))</f>
        <v>1805.21988740493</v>
      </c>
      <c r="H149" s="111" cm="1">
        <f t="array" ref="H149">INDEX(Inputs!$A$4:$X$328, MATCH(Forecasts!$B149&amp;Forecasts!$B$141, Inputs!$A$4:$A$328&amp;Inputs!$B$4:$B$328, 0), MATCH(Forecasts!H$142, Inputs!$A$4:$X$4, 0))</f>
        <v>1817.36418837461</v>
      </c>
      <c r="I149" s="111" cm="1">
        <f t="array" ref="I149">INDEX(Inputs!$A$4:$X$328, MATCH(Forecasts!$B149&amp;Forecasts!$B$141, Inputs!$A$4:$A$328&amp;Inputs!$B$4:$B$328, 0), MATCH(Forecasts!I$142, Inputs!$A$4:$X$4, 0))</f>
        <v>1822.4724064278901</v>
      </c>
      <c r="J149" s="111" cm="1">
        <f t="array" ref="J149">INDEX(Inputs!$A$4:$X$328, MATCH(Forecasts!$B149&amp;Forecasts!$B$141, Inputs!$A$4:$A$328&amp;Inputs!$B$4:$B$328, 0), MATCH(Forecasts!J$142, Inputs!$A$4:$X$4, 0))</f>
        <v>1825.00219168993</v>
      </c>
      <c r="K149" s="111" cm="1">
        <f t="array" ref="K149">INDEX(Inputs!$A$4:$X$328, MATCH(Forecasts!$B149&amp;Forecasts!$B$141, Inputs!$A$4:$A$328&amp;Inputs!$B$4:$B$328, 0), MATCH(Forecasts!K$142, Inputs!$A$4:$X$4, 0))</f>
        <v>1815.7511548299999</v>
      </c>
      <c r="L149" s="111" cm="1">
        <f t="array" ref="L149">INDEX(Inputs!$A$4:$X$328, MATCH(Forecasts!$B149&amp;Forecasts!$B$141, Inputs!$A$4:$A$328&amp;Inputs!$B$4:$B$328, 0), MATCH(Forecasts!L$142, Inputs!$A$4:$X$4, 0))</f>
        <v>1824.6460166213401</v>
      </c>
      <c r="M149" s="111" cm="1">
        <f t="array" ref="M149">INDEX(Inputs!$A$4:$X$328, MATCH(Forecasts!$B149&amp;Forecasts!$B$141, Inputs!$A$4:$A$328&amp;Inputs!$B$4:$B$328, 0), MATCH(Forecasts!M$142, Inputs!$A$4:$X$4, 0))</f>
        <v>1828.8220790572184</v>
      </c>
      <c r="N149" s="111" cm="1">
        <f t="array" ref="N149">INDEX(Inputs!$A$4:$X$328, MATCH(Forecasts!$B149&amp;Forecasts!$B$141, Inputs!$A$4:$A$328&amp;Inputs!$B$4:$B$328, 0), MATCH(Forecasts!N$142, Inputs!$A$4:$X$4, 0))</f>
        <v>1841.709120092888</v>
      </c>
      <c r="O149" s="111" cm="1">
        <f t="array" ref="O149">INDEX(Inputs!$A$4:$X$328, MATCH(Forecasts!$B149&amp;Forecasts!$B$141, Inputs!$A$4:$A$328&amp;Inputs!$B$4:$B$328, 0), MATCH(Forecasts!O$142, Inputs!$A$4:$X$4, 0))</f>
        <v>1853.7803068544299</v>
      </c>
      <c r="P149" s="66"/>
      <c r="Q149" s="67"/>
      <c r="R149" s="67"/>
      <c r="S149" s="67"/>
      <c r="T149" s="67"/>
      <c r="U149" s="68"/>
      <c r="V149" s="112">
        <f t="shared" ref="V149:AA149" si="142" xml:space="preserve"> $L149 * ( V115 / $L115 )</f>
        <v>1875.2128438335574</v>
      </c>
      <c r="W149" s="112">
        <f t="shared" si="142"/>
        <v>1889.1834553537988</v>
      </c>
      <c r="X149" s="112">
        <f t="shared" si="142"/>
        <v>1903.0964090173875</v>
      </c>
      <c r="Y149" s="112">
        <f t="shared" si="142"/>
        <v>1916.9520610273219</v>
      </c>
      <c r="Z149" s="112">
        <f t="shared" si="142"/>
        <v>1930.750764658525</v>
      </c>
      <c r="AA149" s="112">
        <f t="shared" si="142"/>
        <v>1944.4928702878733</v>
      </c>
      <c r="AB149" s="101">
        <f t="shared" si="131"/>
        <v>1875.2128438335574</v>
      </c>
      <c r="AC149" s="101">
        <f t="shared" si="132"/>
        <v>1889.1834553537988</v>
      </c>
      <c r="AD149" s="101">
        <f t="shared" si="133"/>
        <v>1903.0964090173875</v>
      </c>
      <c r="AE149" s="101">
        <f t="shared" si="134"/>
        <v>1916.9520610273219</v>
      </c>
      <c r="AF149" s="101">
        <f t="shared" si="135"/>
        <v>1930.750764658525</v>
      </c>
      <c r="AG149" s="101">
        <f t="shared" si="136"/>
        <v>1944.4928702878733</v>
      </c>
      <c r="AI149" s="86" t="s">
        <v>120</v>
      </c>
      <c r="AJ149" s="86" t="s">
        <v>120</v>
      </c>
      <c r="AK149" s="87" t="str">
        <f t="shared" si="137"/>
        <v>OK</v>
      </c>
    </row>
    <row r="150" spans="1:38" s="39" customFormat="1" ht="12.75" customHeight="1">
      <c r="B150" s="72" t="s">
        <v>103</v>
      </c>
      <c r="C150" s="111" cm="1">
        <f t="array" ref="C150">INDEX(Inputs!$A$4:$X$328, MATCH(Forecasts!$B150&amp;Forecasts!$B$141, Inputs!$A$4:$A$328&amp;Inputs!$B$4:$B$328, 0), MATCH(Forecasts!C$142, Inputs!$A$4:$X$4, 0))</f>
        <v>6114.5637317454302</v>
      </c>
      <c r="D150" s="111" cm="1">
        <f t="array" ref="D150">INDEX(Inputs!$A$4:$X$328, MATCH(Forecasts!$B150&amp;Forecasts!$B$141, Inputs!$A$4:$A$328&amp;Inputs!$B$4:$B$328, 0), MATCH(Forecasts!D$142, Inputs!$A$4:$X$4, 0))</f>
        <v>6202.5419892562004</v>
      </c>
      <c r="E150" s="111" cm="1">
        <f t="array" ref="E150">INDEX(Inputs!$A$4:$X$328, MATCH(Forecasts!$B150&amp;Forecasts!$B$141, Inputs!$A$4:$A$328&amp;Inputs!$B$4:$B$328, 0), MATCH(Forecasts!E$142, Inputs!$A$4:$X$4, 0))</f>
        <v>6296.2567959007602</v>
      </c>
      <c r="F150" s="111" cm="1">
        <f t="array" ref="F150">INDEX(Inputs!$A$4:$X$328, MATCH(Forecasts!$B150&amp;Forecasts!$B$141, Inputs!$A$4:$A$328&amp;Inputs!$B$4:$B$328, 0), MATCH(Forecasts!F$142, Inputs!$A$4:$X$4, 0))</f>
        <v>6405.1946804395602</v>
      </c>
      <c r="G150" s="111" cm="1">
        <f t="array" ref="G150">INDEX(Inputs!$A$4:$X$328, MATCH(Forecasts!$B150&amp;Forecasts!$B$141, Inputs!$A$4:$A$328&amp;Inputs!$B$4:$B$328, 0), MATCH(Forecasts!G$142, Inputs!$A$4:$X$4, 0))</f>
        <v>6518.3971854380497</v>
      </c>
      <c r="H150" s="111" cm="1">
        <f t="array" ref="H150">INDEX(Inputs!$A$4:$X$328, MATCH(Forecasts!$B150&amp;Forecasts!$B$141, Inputs!$A$4:$A$328&amp;Inputs!$B$4:$B$328, 0), MATCH(Forecasts!H$142, Inputs!$A$4:$X$4, 0))</f>
        <v>6603.7584254302201</v>
      </c>
      <c r="I150" s="111" cm="1">
        <f t="array" ref="I150">INDEX(Inputs!$A$4:$X$328, MATCH(Forecasts!$B150&amp;Forecasts!$B$141, Inputs!$A$4:$A$328&amp;Inputs!$B$4:$B$328, 0), MATCH(Forecasts!I$142, Inputs!$A$4:$X$4, 0))</f>
        <v>6653.9787831759104</v>
      </c>
      <c r="J150" s="111" cm="1">
        <f t="array" ref="J150">INDEX(Inputs!$A$4:$X$328, MATCH(Forecasts!$B150&amp;Forecasts!$B$141, Inputs!$A$4:$A$328&amp;Inputs!$B$4:$B$328, 0), MATCH(Forecasts!J$142, Inputs!$A$4:$X$4, 0))</f>
        <v>6741.8128347988904</v>
      </c>
      <c r="K150" s="111" cm="1">
        <f t="array" ref="K150">INDEX(Inputs!$A$4:$X$328, MATCH(Forecasts!$B150&amp;Forecasts!$B$141, Inputs!$A$4:$A$328&amp;Inputs!$B$4:$B$328, 0), MATCH(Forecasts!K$142, Inputs!$A$4:$X$4, 0))</f>
        <v>6789.3244032269204</v>
      </c>
      <c r="L150" s="111" cm="1">
        <f t="array" ref="L150">INDEX(Inputs!$A$4:$X$328, MATCH(Forecasts!$B150&amp;Forecasts!$B$141, Inputs!$A$4:$A$328&amp;Inputs!$B$4:$B$328, 0), MATCH(Forecasts!L$142, Inputs!$A$4:$X$4, 0))</f>
        <v>6839.7293892507796</v>
      </c>
      <c r="M150" s="111" cm="1">
        <f t="array" ref="M150">INDEX(Inputs!$A$4:$X$328, MATCH(Forecasts!$B150&amp;Forecasts!$B$141, Inputs!$A$4:$A$328&amp;Inputs!$B$4:$B$328, 0), MATCH(Forecasts!M$142, Inputs!$A$4:$X$4, 0))</f>
        <v>6890.4508073617253</v>
      </c>
      <c r="N150" s="111" cm="1">
        <f t="array" ref="N150">INDEX(Inputs!$A$4:$X$328, MATCH(Forecasts!$B150&amp;Forecasts!$B$141, Inputs!$A$4:$A$328&amp;Inputs!$B$4:$B$328, 0), MATCH(Forecasts!N$142, Inputs!$A$4:$X$4, 0))</f>
        <v>6947.3839746923768</v>
      </c>
      <c r="O150" s="111" cm="1">
        <f t="array" ref="O150">INDEX(Inputs!$A$4:$X$328, MATCH(Forecasts!$B150&amp;Forecasts!$B$141, Inputs!$A$4:$A$328&amp;Inputs!$B$4:$B$328, 0), MATCH(Forecasts!O$142, Inputs!$A$4:$X$4, 0))</f>
        <v>6996.0780518380898</v>
      </c>
      <c r="P150" s="66"/>
      <c r="Q150" s="67"/>
      <c r="R150" s="67"/>
      <c r="S150" s="67"/>
      <c r="T150" s="67"/>
      <c r="U150" s="68"/>
      <c r="V150" s="112">
        <f t="shared" ref="V150:AA150" si="143" xml:space="preserve"> $L150 * ( V116 / $L116 )</f>
        <v>7044.1302851003356</v>
      </c>
      <c r="W150" s="112">
        <f t="shared" si="143"/>
        <v>7099.7958241507995</v>
      </c>
      <c r="X150" s="112">
        <f t="shared" si="143"/>
        <v>7155.6769560732992</v>
      </c>
      <c r="Y150" s="112">
        <f t="shared" si="143"/>
        <v>7211.4504438923568</v>
      </c>
      <c r="Z150" s="112">
        <f t="shared" si="143"/>
        <v>7267.3801031208613</v>
      </c>
      <c r="AA150" s="112">
        <f t="shared" si="143"/>
        <v>7323.2699732794026</v>
      </c>
      <c r="AB150" s="101">
        <f t="shared" si="131"/>
        <v>7044.1302851003356</v>
      </c>
      <c r="AC150" s="101">
        <f t="shared" si="132"/>
        <v>7099.7958241507995</v>
      </c>
      <c r="AD150" s="101">
        <f t="shared" si="133"/>
        <v>7155.6769560732992</v>
      </c>
      <c r="AE150" s="101">
        <f t="shared" si="134"/>
        <v>7211.4504438923568</v>
      </c>
      <c r="AF150" s="101">
        <f t="shared" si="135"/>
        <v>7267.3801031208613</v>
      </c>
      <c r="AG150" s="101">
        <f t="shared" si="136"/>
        <v>7323.2699732794026</v>
      </c>
      <c r="AI150" s="86" t="s">
        <v>120</v>
      </c>
      <c r="AJ150" s="86" t="s">
        <v>120</v>
      </c>
      <c r="AK150" s="87" t="str">
        <f t="shared" si="137"/>
        <v>OK</v>
      </c>
    </row>
    <row r="151" spans="1:38" s="39" customFormat="1" ht="12.75" customHeight="1">
      <c r="B151" s="72" t="s">
        <v>104</v>
      </c>
      <c r="C151" s="111" cm="1">
        <f t="array" ref="C151">INDEX(Inputs!$A$4:$X$328, MATCH(Forecasts!$B151&amp;Forecasts!$B$141, Inputs!$A$4:$A$328&amp;Inputs!$B$4:$B$328, 0), MATCH(Forecasts!C$142, Inputs!$A$4:$X$4, 0))</f>
        <v>1570.0142493338301</v>
      </c>
      <c r="D151" s="111" cm="1">
        <f t="array" ref="D151">INDEX(Inputs!$A$4:$X$328, MATCH(Forecasts!$B151&amp;Forecasts!$B$141, Inputs!$A$4:$A$328&amp;Inputs!$B$4:$B$328, 0), MATCH(Forecasts!D$142, Inputs!$A$4:$X$4, 0))</f>
        <v>1582.5483353118</v>
      </c>
      <c r="E151" s="111" cm="1">
        <f t="array" ref="E151">INDEX(Inputs!$A$4:$X$328, MATCH(Forecasts!$B151&amp;Forecasts!$B$141, Inputs!$A$4:$A$328&amp;Inputs!$B$4:$B$328, 0), MATCH(Forecasts!E$142, Inputs!$A$4:$X$4, 0))</f>
        <v>1599.76964533878</v>
      </c>
      <c r="F151" s="111" cm="1">
        <f t="array" ref="F151">INDEX(Inputs!$A$4:$X$328, MATCH(Forecasts!$B151&amp;Forecasts!$B$141, Inputs!$A$4:$A$328&amp;Inputs!$B$4:$B$328, 0), MATCH(Forecasts!F$142, Inputs!$A$4:$X$4, 0))</f>
        <v>1607.8787775190001</v>
      </c>
      <c r="G151" s="111" cm="1">
        <f t="array" ref="G151">INDEX(Inputs!$A$4:$X$328, MATCH(Forecasts!$B151&amp;Forecasts!$B$141, Inputs!$A$4:$A$328&amp;Inputs!$B$4:$B$328, 0), MATCH(Forecasts!G$142, Inputs!$A$4:$X$4, 0))</f>
        <v>1619.09510137301</v>
      </c>
      <c r="H151" s="111" cm="1">
        <f t="array" ref="H151">INDEX(Inputs!$A$4:$X$328, MATCH(Forecasts!$B151&amp;Forecasts!$B$141, Inputs!$A$4:$A$328&amp;Inputs!$B$4:$B$328, 0), MATCH(Forecasts!H$142, Inputs!$A$4:$X$4, 0))</f>
        <v>1635.8480542523901</v>
      </c>
      <c r="I151" s="111" cm="1">
        <f t="array" ref="I151">INDEX(Inputs!$A$4:$X$328, MATCH(Forecasts!$B151&amp;Forecasts!$B$141, Inputs!$A$4:$A$328&amp;Inputs!$B$4:$B$328, 0), MATCH(Forecasts!I$142, Inputs!$A$4:$X$4, 0))</f>
        <v>1637.90451015189</v>
      </c>
      <c r="J151" s="111" cm="1">
        <f t="array" ref="J151">INDEX(Inputs!$A$4:$X$328, MATCH(Forecasts!$B151&amp;Forecasts!$B$141, Inputs!$A$4:$A$328&amp;Inputs!$B$4:$B$328, 0), MATCH(Forecasts!J$142, Inputs!$A$4:$X$4, 0))</f>
        <v>1643.20351695676</v>
      </c>
      <c r="K151" s="111" cm="1">
        <f t="array" ref="K151">INDEX(Inputs!$A$4:$X$328, MATCH(Forecasts!$B151&amp;Forecasts!$B$141, Inputs!$A$4:$A$328&amp;Inputs!$B$4:$B$328, 0), MATCH(Forecasts!K$142, Inputs!$A$4:$X$4, 0))</f>
        <v>1647.63280357332</v>
      </c>
      <c r="L151" s="111" cm="1">
        <f t="array" ref="L151">INDEX(Inputs!$A$4:$X$328, MATCH(Forecasts!$B151&amp;Forecasts!$B$141, Inputs!$A$4:$A$328&amp;Inputs!$B$4:$B$328, 0), MATCH(Forecasts!L$142, Inputs!$A$4:$X$4, 0))</f>
        <v>1652.40196417634</v>
      </c>
      <c r="M151" s="111" cm="1">
        <f t="array" ref="M151">INDEX(Inputs!$A$4:$X$328, MATCH(Forecasts!$B151&amp;Forecasts!$B$141, Inputs!$A$4:$A$328&amp;Inputs!$B$4:$B$328, 0), MATCH(Forecasts!M$142, Inputs!$A$4:$X$4, 0))</f>
        <v>1651.6951451624095</v>
      </c>
      <c r="N151" s="111" cm="1">
        <f t="array" ref="N151">INDEX(Inputs!$A$4:$X$328, MATCH(Forecasts!$B151&amp;Forecasts!$B$141, Inputs!$A$4:$A$328&amp;Inputs!$B$4:$B$328, 0), MATCH(Forecasts!N$142, Inputs!$A$4:$X$4, 0))</f>
        <v>1653.0981956594408</v>
      </c>
      <c r="O151" s="111" cm="1">
        <f t="array" ref="O151">INDEX(Inputs!$A$4:$X$328, MATCH(Forecasts!$B151&amp;Forecasts!$B$141, Inputs!$A$4:$A$328&amp;Inputs!$B$4:$B$328, 0), MATCH(Forecasts!O$142, Inputs!$A$4:$X$4, 0))</f>
        <v>1646.7465715638452</v>
      </c>
      <c r="P151" s="66"/>
      <c r="Q151" s="67"/>
      <c r="R151" s="67"/>
      <c r="S151" s="67"/>
      <c r="T151" s="67"/>
      <c r="U151" s="68"/>
      <c r="V151" s="112">
        <f t="shared" ref="V151:AA151" si="144" xml:space="preserve"> $L151 * ( V117 / $L117 )</f>
        <v>1646.6631858815165</v>
      </c>
      <c r="W151" s="112">
        <f t="shared" si="144"/>
        <v>1653.7209260315617</v>
      </c>
      <c r="X151" s="112">
        <f t="shared" si="144"/>
        <v>1660.4183717856718</v>
      </c>
      <c r="Y151" s="112">
        <f t="shared" si="144"/>
        <v>1666.9374310843511</v>
      </c>
      <c r="Z151" s="112">
        <f t="shared" si="144"/>
        <v>1673.0951094946724</v>
      </c>
      <c r="AA151" s="112">
        <f t="shared" si="144"/>
        <v>1679.3238415724866</v>
      </c>
      <c r="AB151" s="101">
        <f t="shared" si="131"/>
        <v>1646.6631858815165</v>
      </c>
      <c r="AC151" s="101">
        <f t="shared" si="132"/>
        <v>1653.7209260315617</v>
      </c>
      <c r="AD151" s="101">
        <f t="shared" si="133"/>
        <v>1660.4183717856718</v>
      </c>
      <c r="AE151" s="101">
        <f t="shared" si="134"/>
        <v>1666.9374310843511</v>
      </c>
      <c r="AF151" s="101">
        <f t="shared" si="135"/>
        <v>1673.0951094946724</v>
      </c>
      <c r="AG151" s="101">
        <f t="shared" si="136"/>
        <v>1679.3238415724866</v>
      </c>
      <c r="AI151" s="86" t="s">
        <v>120</v>
      </c>
      <c r="AJ151" s="86" t="s">
        <v>120</v>
      </c>
      <c r="AK151" s="87" t="str">
        <f t="shared" si="137"/>
        <v>OK</v>
      </c>
    </row>
    <row r="152" spans="1:38" s="39" customFormat="1" ht="12.75" customHeight="1">
      <c r="B152" s="72" t="s">
        <v>105</v>
      </c>
      <c r="C152" s="111" cm="1">
        <f t="array" ref="C152">INDEX(Inputs!$A$4:$X$328, MATCH(Forecasts!$B152&amp;Forecasts!$B$141, Inputs!$A$4:$A$328&amp;Inputs!$B$4:$B$328, 0), MATCH(Forecasts!C$142, Inputs!$A$4:$X$4, 0))</f>
        <v>2493.64121147173</v>
      </c>
      <c r="D152" s="111" cm="1">
        <f t="array" ref="D152">INDEX(Inputs!$A$4:$X$328, MATCH(Forecasts!$B152&amp;Forecasts!$B$141, Inputs!$A$4:$A$328&amp;Inputs!$B$4:$B$328, 0), MATCH(Forecasts!D$142, Inputs!$A$4:$X$4, 0))</f>
        <v>2523.6959538115402</v>
      </c>
      <c r="E152" s="111" cm="1">
        <f t="array" ref="E152">INDEX(Inputs!$A$4:$X$328, MATCH(Forecasts!$B152&amp;Forecasts!$B$141, Inputs!$A$4:$A$328&amp;Inputs!$B$4:$B$328, 0), MATCH(Forecasts!E$142, Inputs!$A$4:$X$4, 0))</f>
        <v>2557.2722796974399</v>
      </c>
      <c r="F152" s="111" cm="1">
        <f t="array" ref="F152">INDEX(Inputs!$A$4:$X$328, MATCH(Forecasts!$B152&amp;Forecasts!$B$141, Inputs!$A$4:$A$328&amp;Inputs!$B$4:$B$328, 0), MATCH(Forecasts!F$142, Inputs!$A$4:$X$4, 0))</f>
        <v>2584.5710798751702</v>
      </c>
      <c r="G152" s="111" cm="1">
        <f t="array" ref="G152">INDEX(Inputs!$A$4:$X$328, MATCH(Forecasts!$B152&amp;Forecasts!$B$141, Inputs!$A$4:$A$328&amp;Inputs!$B$4:$B$328, 0), MATCH(Forecasts!G$142, Inputs!$A$4:$X$4, 0))</f>
        <v>2616.7088737485801</v>
      </c>
      <c r="H152" s="111" cm="1">
        <f t="array" ref="H152">INDEX(Inputs!$A$4:$X$328, MATCH(Forecasts!$B152&amp;Forecasts!$B$141, Inputs!$A$4:$A$328&amp;Inputs!$B$4:$B$328, 0), MATCH(Forecasts!H$142, Inputs!$A$4:$X$4, 0))</f>
        <v>2644.9639512006402</v>
      </c>
      <c r="I152" s="111" cm="1">
        <f t="array" ref="I152">INDEX(Inputs!$A$4:$X$328, MATCH(Forecasts!$B152&amp;Forecasts!$B$141, Inputs!$A$4:$A$328&amp;Inputs!$B$4:$B$328, 0), MATCH(Forecasts!I$142, Inputs!$A$4:$X$4, 0))</f>
        <v>2662.6205467227001</v>
      </c>
      <c r="J152" s="111" cm="1">
        <f t="array" ref="J152">INDEX(Inputs!$A$4:$X$328, MATCH(Forecasts!$B152&amp;Forecasts!$B$141, Inputs!$A$4:$A$328&amp;Inputs!$B$4:$B$328, 0), MATCH(Forecasts!J$142, Inputs!$A$4:$X$4, 0))</f>
        <v>2686.7489197026198</v>
      </c>
      <c r="K152" s="111" cm="1">
        <f t="array" ref="K152">INDEX(Inputs!$A$4:$X$328, MATCH(Forecasts!$B152&amp;Forecasts!$B$141, Inputs!$A$4:$A$328&amp;Inputs!$B$4:$B$328, 0), MATCH(Forecasts!K$142, Inputs!$A$4:$X$4, 0))</f>
        <v>2685.3909633938501</v>
      </c>
      <c r="L152" s="111" cm="1">
        <f t="array" ref="L152">INDEX(Inputs!$A$4:$X$328, MATCH(Forecasts!$B152&amp;Forecasts!$B$141, Inputs!$A$4:$A$328&amp;Inputs!$B$4:$B$328, 0), MATCH(Forecasts!L$142, Inputs!$A$4:$X$4, 0))</f>
        <v>2701.1945271908598</v>
      </c>
      <c r="M152" s="111" cm="1">
        <f t="array" ref="M152">INDEX(Inputs!$A$4:$X$328, MATCH(Forecasts!$B152&amp;Forecasts!$B$141, Inputs!$A$4:$A$328&amp;Inputs!$B$4:$B$328, 0), MATCH(Forecasts!M$142, Inputs!$A$4:$X$4, 0))</f>
        <v>2720.3316173211697</v>
      </c>
      <c r="N152" s="111" cm="1">
        <f t="array" ref="N152">INDEX(Inputs!$A$4:$X$328, MATCH(Forecasts!$B152&amp;Forecasts!$B$141, Inputs!$A$4:$A$328&amp;Inputs!$B$4:$B$328, 0), MATCH(Forecasts!N$142, Inputs!$A$4:$X$4, 0))</f>
        <v>2738.0566401908945</v>
      </c>
      <c r="O152" s="111" cm="1">
        <f t="array" ref="O152">INDEX(Inputs!$A$4:$X$328, MATCH(Forecasts!$B152&amp;Forecasts!$B$141, Inputs!$A$4:$A$328&amp;Inputs!$B$4:$B$328, 0), MATCH(Forecasts!O$142, Inputs!$A$4:$X$4, 0))</f>
        <v>2751.7636891509369</v>
      </c>
      <c r="P152" s="66"/>
      <c r="Q152" s="67"/>
      <c r="R152" s="67"/>
      <c r="S152" s="67"/>
      <c r="T152" s="67"/>
      <c r="U152" s="68"/>
      <c r="V152" s="112">
        <f t="shared" ref="V152:AA152" si="145" xml:space="preserve"> $L152 * ( V118 / $L118 )</f>
        <v>2756.7268098305358</v>
      </c>
      <c r="W152" s="112">
        <f t="shared" si="145"/>
        <v>2765.0712556909002</v>
      </c>
      <c r="X152" s="112">
        <f t="shared" si="145"/>
        <v>2773.9575084709745</v>
      </c>
      <c r="Y152" s="112">
        <f t="shared" si="145"/>
        <v>2782.8127109351149</v>
      </c>
      <c r="Z152" s="112">
        <f t="shared" si="145"/>
        <v>2790.9376064443391</v>
      </c>
      <c r="AA152" s="112">
        <f t="shared" si="145"/>
        <v>2797.8742346668109</v>
      </c>
      <c r="AB152" s="101">
        <f t="shared" si="131"/>
        <v>2756.7268098305358</v>
      </c>
      <c r="AC152" s="101">
        <f t="shared" si="132"/>
        <v>2765.0712556909002</v>
      </c>
      <c r="AD152" s="101">
        <f t="shared" si="133"/>
        <v>2773.9575084709745</v>
      </c>
      <c r="AE152" s="101">
        <f t="shared" si="134"/>
        <v>2782.8127109351149</v>
      </c>
      <c r="AF152" s="101">
        <f t="shared" si="135"/>
        <v>2790.9376064443391</v>
      </c>
      <c r="AG152" s="101">
        <f t="shared" si="136"/>
        <v>2797.8742346668109</v>
      </c>
      <c r="AI152" s="86" t="s">
        <v>120</v>
      </c>
      <c r="AJ152" s="86" t="s">
        <v>120</v>
      </c>
      <c r="AK152" s="87" t="str">
        <f t="shared" si="137"/>
        <v>OK</v>
      </c>
    </row>
    <row r="153" spans="1:38" s="39" customFormat="1" ht="12.75" customHeight="1">
      <c r="B153" s="72" t="s">
        <v>106</v>
      </c>
      <c r="C153" s="111" cm="1">
        <f t="array" ref="C153">INDEX(Inputs!$A$4:$X$328, MATCH(Forecasts!$B153&amp;Forecasts!$B$141, Inputs!$A$4:$A$328&amp;Inputs!$B$4:$B$328, 0), MATCH(Forecasts!C$142, Inputs!$A$4:$X$4, 0))</f>
        <v>2541.8817413934498</v>
      </c>
      <c r="D153" s="111" cm="1">
        <f t="array" ref="D153">INDEX(Inputs!$A$4:$X$328, MATCH(Forecasts!$B153&amp;Forecasts!$B$141, Inputs!$A$4:$A$328&amp;Inputs!$B$4:$B$328, 0), MATCH(Forecasts!D$142, Inputs!$A$4:$X$4, 0))</f>
        <v>2575.3520489062398</v>
      </c>
      <c r="E153" s="111" cm="1">
        <f t="array" ref="E153">INDEX(Inputs!$A$4:$X$328, MATCH(Forecasts!$B153&amp;Forecasts!$B$141, Inputs!$A$4:$A$328&amp;Inputs!$B$4:$B$328, 0), MATCH(Forecasts!E$142, Inputs!$A$4:$X$4, 0))</f>
        <v>2593.9574945393906</v>
      </c>
      <c r="F153" s="111" cm="1">
        <f t="array" ref="F153">INDEX(Inputs!$A$4:$X$328, MATCH(Forecasts!$B153&amp;Forecasts!$B$141, Inputs!$A$4:$A$328&amp;Inputs!$B$4:$B$328, 0), MATCH(Forecasts!F$142, Inputs!$A$4:$X$4, 0))</f>
        <v>2611.6238614220701</v>
      </c>
      <c r="G153" s="111" cm="1">
        <f t="array" ref="G153">INDEX(Inputs!$A$4:$X$328, MATCH(Forecasts!$B153&amp;Forecasts!$B$141, Inputs!$A$4:$A$328&amp;Inputs!$B$4:$B$328, 0), MATCH(Forecasts!G$142, Inputs!$A$4:$X$4, 0))</f>
        <v>2644.7365713016702</v>
      </c>
      <c r="H153" s="111" cm="1">
        <f t="array" ref="H153">INDEX(Inputs!$A$4:$X$328, MATCH(Forecasts!$B153&amp;Forecasts!$B$141, Inputs!$A$4:$A$328&amp;Inputs!$B$4:$B$328, 0), MATCH(Forecasts!H$142, Inputs!$A$4:$X$4, 0))</f>
        <v>2680.4768497489199</v>
      </c>
      <c r="I153" s="111" cm="1">
        <f t="array" ref="I153">INDEX(Inputs!$A$4:$X$328, MATCH(Forecasts!$B153&amp;Forecasts!$B$141, Inputs!$A$4:$A$328&amp;Inputs!$B$4:$B$328, 0), MATCH(Forecasts!I$142, Inputs!$A$4:$X$4, 0))</f>
        <v>2704.2359695427199</v>
      </c>
      <c r="J153" s="111" cm="1">
        <f t="array" ref="J153">INDEX(Inputs!$A$4:$X$328, MATCH(Forecasts!$B153&amp;Forecasts!$B$141, Inputs!$A$4:$A$328&amp;Inputs!$B$4:$B$328, 0), MATCH(Forecasts!J$142, Inputs!$A$4:$X$4, 0))</f>
        <v>2736.04205929308</v>
      </c>
      <c r="K153" s="111" cm="1">
        <f t="array" ref="K153">INDEX(Inputs!$A$4:$X$328, MATCH(Forecasts!$B153&amp;Forecasts!$B$141, Inputs!$A$4:$A$328&amp;Inputs!$B$4:$B$328, 0), MATCH(Forecasts!K$142, Inputs!$A$4:$X$4, 0))</f>
        <v>2761.32351146678</v>
      </c>
      <c r="L153" s="111" cm="1">
        <f t="array" ref="L153">INDEX(Inputs!$A$4:$X$328, MATCH(Forecasts!$B153&amp;Forecasts!$B$141, Inputs!$A$4:$A$328&amp;Inputs!$B$4:$B$328, 0), MATCH(Forecasts!L$142, Inputs!$A$4:$X$4, 0))</f>
        <v>2795.16311349119</v>
      </c>
      <c r="M153" s="111" cm="1">
        <f t="array" ref="M153">INDEX(Inputs!$A$4:$X$328, MATCH(Forecasts!$B153&amp;Forecasts!$B$141, Inputs!$A$4:$A$328&amp;Inputs!$B$4:$B$328, 0), MATCH(Forecasts!M$142, Inputs!$A$4:$X$4, 0))</f>
        <v>2812.0805259329609</v>
      </c>
      <c r="N153" s="111" cm="1">
        <f t="array" ref="N153">INDEX(Inputs!$A$4:$X$328, MATCH(Forecasts!$B153&amp;Forecasts!$B$141, Inputs!$A$4:$A$328&amp;Inputs!$B$4:$B$328, 0), MATCH(Forecasts!N$142, Inputs!$A$4:$X$4, 0))</f>
        <v>2827.3462497816959</v>
      </c>
      <c r="O153" s="111" cm="1">
        <f t="array" ref="O153">INDEX(Inputs!$A$4:$X$328, MATCH(Forecasts!$B153&amp;Forecasts!$B$141, Inputs!$A$4:$A$328&amp;Inputs!$B$4:$B$328, 0), MATCH(Forecasts!O$142, Inputs!$A$4:$X$4, 0))</f>
        <v>2842.6461788213605</v>
      </c>
      <c r="P153" s="66"/>
      <c r="Q153" s="67"/>
      <c r="R153" s="67"/>
      <c r="S153" s="67"/>
      <c r="T153" s="67"/>
      <c r="U153" s="68"/>
      <c r="V153" s="112">
        <f t="shared" ref="V153:AA153" si="146" xml:space="preserve"> $L153 * ( V119 / $L119 )</f>
        <v>2851.1239368646593</v>
      </c>
      <c r="W153" s="112">
        <f t="shared" si="146"/>
        <v>2860.623350129898</v>
      </c>
      <c r="X153" s="112">
        <f t="shared" si="146"/>
        <v>2871.5308512436382</v>
      </c>
      <c r="Y153" s="112">
        <f t="shared" si="146"/>
        <v>2882.048758303767</v>
      </c>
      <c r="Z153" s="112">
        <f t="shared" si="146"/>
        <v>2892.1938774439805</v>
      </c>
      <c r="AA153" s="112">
        <f t="shared" si="146"/>
        <v>2902.0576573635603</v>
      </c>
      <c r="AB153" s="101">
        <f t="shared" si="131"/>
        <v>2851.1239368646593</v>
      </c>
      <c r="AC153" s="101">
        <f t="shared" si="132"/>
        <v>2860.623350129898</v>
      </c>
      <c r="AD153" s="101">
        <f t="shared" si="133"/>
        <v>2871.5308512436382</v>
      </c>
      <c r="AE153" s="101">
        <f t="shared" si="134"/>
        <v>2882.048758303767</v>
      </c>
      <c r="AF153" s="101">
        <f t="shared" si="135"/>
        <v>2892.1938774439805</v>
      </c>
      <c r="AG153" s="101">
        <f t="shared" si="136"/>
        <v>2902.0576573635603</v>
      </c>
      <c r="AI153" s="86" t="s">
        <v>120</v>
      </c>
      <c r="AJ153" s="86" t="s">
        <v>120</v>
      </c>
      <c r="AK153" s="87" t="str">
        <f t="shared" si="137"/>
        <v>OK</v>
      </c>
    </row>
    <row r="154" spans="1:38" s="39" customFormat="1" ht="12.75" customHeight="1">
      <c r="B154" s="113" t="s">
        <v>114</v>
      </c>
      <c r="C154" s="103">
        <f t="shared" ref="C154:H154" si="147">SUM(C144:C153)</f>
        <v>27489.498212668885</v>
      </c>
      <c r="D154" s="103">
        <f t="shared" si="147"/>
        <v>27768.619783115581</v>
      </c>
      <c r="E154" s="103">
        <f t="shared" si="147"/>
        <v>28033.692150505318</v>
      </c>
      <c r="F154" s="103">
        <f t="shared" si="147"/>
        <v>28318.866542674052</v>
      </c>
      <c r="G154" s="103">
        <f t="shared" si="147"/>
        <v>28646.795250672989</v>
      </c>
      <c r="H154" s="103">
        <f t="shared" si="147"/>
        <v>28988.837749908329</v>
      </c>
      <c r="I154" s="103">
        <f>SUM(I144:I153)</f>
        <v>29176.66006887957</v>
      </c>
      <c r="J154" s="103">
        <f t="shared" ref="J154:L154" si="148">SUM(J144:J153)</f>
        <v>29405.95922719991</v>
      </c>
      <c r="K154" s="103">
        <f t="shared" si="148"/>
        <v>29523.526803130429</v>
      </c>
      <c r="L154" s="103">
        <f t="shared" si="148"/>
        <v>29688.432340822761</v>
      </c>
      <c r="M154" s="103">
        <f>SUM(M144:M153)</f>
        <v>29861.883728457087</v>
      </c>
      <c r="N154" s="103">
        <f>SUM(N144:N153)</f>
        <v>30022.601062223774</v>
      </c>
      <c r="O154" s="103">
        <f>SUM(O144:O153)</f>
        <v>30176.819480472539</v>
      </c>
      <c r="P154" s="76"/>
      <c r="Q154" s="77"/>
      <c r="R154" s="77"/>
      <c r="S154" s="77"/>
      <c r="T154" s="77"/>
      <c r="U154" s="78"/>
      <c r="V154" s="114">
        <f t="shared" ref="V154:AA154" si="149">SUM(V144:V153)</f>
        <v>30331.929643450065</v>
      </c>
      <c r="W154" s="114">
        <f t="shared" si="149"/>
        <v>30505.063377735074</v>
      </c>
      <c r="X154" s="114">
        <f t="shared" si="149"/>
        <v>30663.315444612443</v>
      </c>
      <c r="Y154" s="114">
        <f t="shared" si="149"/>
        <v>30825.133515972124</v>
      </c>
      <c r="Z154" s="114">
        <f t="shared" si="149"/>
        <v>30985.599211306991</v>
      </c>
      <c r="AA154" s="114">
        <f t="shared" si="149"/>
        <v>31142.45529019399</v>
      </c>
      <c r="AB154" s="105">
        <f>SUM(AB144:AB153)</f>
        <v>30331.929643450065</v>
      </c>
      <c r="AC154" s="105">
        <f>SUM(AC144:AC153)</f>
        <v>30505.063377735074</v>
      </c>
      <c r="AD154" s="105">
        <f>SUM(AD144:AD153)</f>
        <v>30663.315444612443</v>
      </c>
      <c r="AE154" s="105">
        <f t="shared" ref="AE154:AF154" si="150">SUM(AE144:AE153)</f>
        <v>30825.133515972124</v>
      </c>
      <c r="AF154" s="105">
        <f t="shared" si="150"/>
        <v>30985.599211306991</v>
      </c>
      <c r="AG154" s="105">
        <f>SUM(AG144:AG153)</f>
        <v>31142.45529019399</v>
      </c>
      <c r="AI154" s="86" t="s">
        <v>120</v>
      </c>
      <c r="AJ154" s="86" t="s">
        <v>120</v>
      </c>
      <c r="AK154" s="87" t="str">
        <f t="shared" si="137"/>
        <v>OK</v>
      </c>
    </row>
    <row r="155" spans="1:38" s="39" customFormat="1" ht="12.75" customHeight="1">
      <c r="B155" s="115"/>
      <c r="C155" s="116"/>
      <c r="D155" s="116"/>
      <c r="E155" s="116"/>
      <c r="F155" s="116"/>
      <c r="G155" s="116"/>
      <c r="H155" s="116"/>
      <c r="I155" s="116"/>
      <c r="J155" s="116"/>
      <c r="K155" s="116"/>
      <c r="L155" s="116"/>
      <c r="M155" s="116"/>
      <c r="N155" s="116"/>
      <c r="O155" s="117"/>
      <c r="P155" s="117"/>
      <c r="Q155" s="118"/>
      <c r="R155" s="118"/>
      <c r="S155" s="118"/>
      <c r="T155" s="118"/>
      <c r="U155" s="118"/>
      <c r="V155" s="119"/>
      <c r="W155" s="119"/>
      <c r="X155" s="119"/>
      <c r="Y155" s="119"/>
      <c r="Z155" s="119"/>
      <c r="AA155" s="119"/>
      <c r="AB155" s="120"/>
      <c r="AC155" s="120"/>
      <c r="AD155" s="120"/>
      <c r="AE155" s="120"/>
      <c r="AF155" s="120"/>
      <c r="AG155" s="120"/>
      <c r="AI155" s="121"/>
      <c r="AJ155" s="122"/>
      <c r="AK155" s="61"/>
    </row>
    <row r="156" spans="1:38" s="41" customFormat="1" ht="13.15">
      <c r="A156" s="40" t="s">
        <v>126</v>
      </c>
      <c r="D156" s="42"/>
      <c r="E156" s="42"/>
      <c r="F156" s="42"/>
      <c r="G156" s="42"/>
      <c r="H156" s="42"/>
      <c r="I156" s="42"/>
      <c r="J156" s="42"/>
      <c r="K156" s="42"/>
      <c r="L156" s="42"/>
      <c r="M156" s="42"/>
      <c r="N156" s="42"/>
      <c r="O156" s="42"/>
      <c r="P156" s="42"/>
      <c r="Q156" s="42"/>
      <c r="R156" s="42"/>
      <c r="S156" s="42"/>
      <c r="T156" s="42"/>
      <c r="U156" s="42"/>
      <c r="V156" s="42"/>
      <c r="W156" s="42"/>
      <c r="X156" s="42"/>
      <c r="Y156" s="42"/>
      <c r="Z156" s="42"/>
      <c r="AA156" s="42"/>
      <c r="AB156" s="42"/>
      <c r="AC156" s="42"/>
      <c r="AD156" s="42"/>
      <c r="AE156" s="42"/>
      <c r="AF156" s="42"/>
      <c r="AG156" s="42"/>
      <c r="AH156" s="42"/>
      <c r="AI156" s="42"/>
      <c r="AJ156" s="42"/>
      <c r="AK156" s="42"/>
      <c r="AL156" s="42"/>
    </row>
    <row r="157" spans="1:38" s="39" customFormat="1" ht="13.15">
      <c r="A157" s="90"/>
    </row>
    <row r="158" spans="1:38" s="39" customFormat="1" ht="13.15" customHeight="1">
      <c r="A158" s="90"/>
      <c r="B158" s="43" t="s">
        <v>80</v>
      </c>
      <c r="C158" s="183" t="s">
        <v>112</v>
      </c>
      <c r="D158" s="183"/>
      <c r="E158" s="183"/>
      <c r="F158" s="183"/>
      <c r="G158" s="183"/>
      <c r="H158" s="183"/>
      <c r="I158" s="183"/>
      <c r="J158" s="183"/>
      <c r="K158" s="183"/>
      <c r="L158" s="183"/>
      <c r="M158" s="183"/>
      <c r="N158" s="183"/>
      <c r="O158" s="183"/>
      <c r="P158" s="186" t="s">
        <v>113</v>
      </c>
      <c r="Q158" s="186"/>
      <c r="R158" s="186"/>
      <c r="S158" s="186"/>
      <c r="T158" s="186"/>
      <c r="U158" s="187"/>
      <c r="V158" s="190"/>
      <c r="W158" s="190"/>
      <c r="X158" s="190"/>
      <c r="Y158" s="190"/>
      <c r="Z158" s="190"/>
      <c r="AA158" s="191"/>
      <c r="AB158" s="188"/>
      <c r="AC158" s="188"/>
      <c r="AD158" s="188"/>
      <c r="AE158" s="188"/>
      <c r="AF158" s="188"/>
      <c r="AG158" s="189"/>
      <c r="AI158" s="194" t="s">
        <v>116</v>
      </c>
      <c r="AJ158" s="192" t="s">
        <v>117</v>
      </c>
      <c r="AK158" s="194" t="s">
        <v>118</v>
      </c>
    </row>
    <row r="159" spans="1:38" s="39" customFormat="1" ht="13.15">
      <c r="A159" s="96"/>
      <c r="C159" s="45" t="s">
        <v>14</v>
      </c>
      <c r="D159" s="45" t="s">
        <v>15</v>
      </c>
      <c r="E159" s="45" t="s">
        <v>16</v>
      </c>
      <c r="F159" s="45" t="s">
        <v>17</v>
      </c>
      <c r="G159" s="45" t="s">
        <v>18</v>
      </c>
      <c r="H159" s="45" t="s">
        <v>19</v>
      </c>
      <c r="I159" s="45" t="s">
        <v>20</v>
      </c>
      <c r="J159" s="45" t="s">
        <v>21</v>
      </c>
      <c r="K159" s="47" t="s">
        <v>22</v>
      </c>
      <c r="L159" s="47" t="s">
        <v>23</v>
      </c>
      <c r="M159" s="46" t="s">
        <v>24</v>
      </c>
      <c r="N159" s="46" t="s">
        <v>25</v>
      </c>
      <c r="O159" s="47" t="s">
        <v>26</v>
      </c>
      <c r="P159" s="48" t="s">
        <v>27</v>
      </c>
      <c r="Q159" s="48" t="s">
        <v>28</v>
      </c>
      <c r="R159" s="48" t="s">
        <v>29</v>
      </c>
      <c r="S159" s="48" t="s">
        <v>30</v>
      </c>
      <c r="T159" s="48" t="s">
        <v>31</v>
      </c>
      <c r="U159" s="49" t="s">
        <v>32</v>
      </c>
      <c r="V159" s="50" t="s">
        <v>27</v>
      </c>
      <c r="W159" s="50" t="s">
        <v>28</v>
      </c>
      <c r="X159" s="50" t="s">
        <v>29</v>
      </c>
      <c r="Y159" s="50" t="s">
        <v>30</v>
      </c>
      <c r="Z159" s="50" t="s">
        <v>31</v>
      </c>
      <c r="AA159" s="50" t="s">
        <v>32</v>
      </c>
      <c r="AB159" s="44" t="s">
        <v>27</v>
      </c>
      <c r="AC159" s="44" t="s">
        <v>28</v>
      </c>
      <c r="AD159" s="44" t="s">
        <v>29</v>
      </c>
      <c r="AE159" s="44" t="s">
        <v>30</v>
      </c>
      <c r="AF159" s="44" t="s">
        <v>31</v>
      </c>
      <c r="AG159" s="51" t="s">
        <v>32</v>
      </c>
      <c r="AI159" s="194"/>
      <c r="AJ159" s="193"/>
      <c r="AK159" s="194"/>
    </row>
    <row r="160" spans="1:38" s="39" customFormat="1" ht="13.15">
      <c r="A160" s="90"/>
      <c r="B160" s="91"/>
      <c r="C160" s="123">
        <v>1</v>
      </c>
      <c r="D160" s="123">
        <v>2</v>
      </c>
      <c r="E160" s="123">
        <v>3</v>
      </c>
      <c r="F160" s="123">
        <v>4</v>
      </c>
      <c r="G160" s="123">
        <v>5</v>
      </c>
      <c r="H160" s="123">
        <v>6</v>
      </c>
      <c r="I160" s="123">
        <v>7</v>
      </c>
      <c r="J160" s="123">
        <v>8</v>
      </c>
      <c r="K160" s="124">
        <v>9</v>
      </c>
      <c r="L160" s="56">
        <v>10</v>
      </c>
      <c r="M160" s="56">
        <v>11</v>
      </c>
      <c r="N160" s="56">
        <v>12</v>
      </c>
      <c r="O160" s="56">
        <v>13</v>
      </c>
      <c r="P160" s="57">
        <v>14</v>
      </c>
      <c r="Q160" s="57">
        <v>15</v>
      </c>
      <c r="R160" s="57">
        <v>16</v>
      </c>
      <c r="S160" s="57">
        <v>17</v>
      </c>
      <c r="T160" s="57">
        <v>18</v>
      </c>
      <c r="U160" s="58">
        <v>19</v>
      </c>
      <c r="V160" s="59">
        <v>14</v>
      </c>
      <c r="W160" s="59">
        <v>15</v>
      </c>
      <c r="X160" s="59">
        <v>16</v>
      </c>
      <c r="Y160" s="59">
        <v>17</v>
      </c>
      <c r="Z160" s="59">
        <v>18</v>
      </c>
      <c r="AA160" s="59">
        <v>19</v>
      </c>
      <c r="AB160" s="44">
        <v>14</v>
      </c>
      <c r="AC160" s="44">
        <v>15</v>
      </c>
      <c r="AD160" s="44">
        <v>16</v>
      </c>
      <c r="AE160" s="44">
        <v>17</v>
      </c>
      <c r="AF160" s="44">
        <v>18</v>
      </c>
      <c r="AG160" s="60">
        <v>19</v>
      </c>
      <c r="AI160" s="53"/>
      <c r="AJ160" s="53"/>
      <c r="AK160" s="53"/>
    </row>
    <row r="161" spans="1:38" s="39" customFormat="1" ht="12.75" customHeight="1">
      <c r="A161" s="90"/>
      <c r="B161" s="72" t="s">
        <v>33</v>
      </c>
      <c r="C161" s="63" cm="1">
        <f t="array" ref="C161">INDEX(Inputs!$A$4:$X$328, MATCH(Forecasts!$B161&amp;Forecasts!$B$158, Inputs!$A$4:$A$328&amp;Inputs!$B$4:$B$328, 0), MATCH(Forecasts!C$159, Inputs!$A$4:$X$4, 0))</f>
        <v>1138</v>
      </c>
      <c r="D161" s="63" cm="1">
        <f t="array" ref="D161">INDEX(Inputs!$A$4:$X$328, MATCH(Forecasts!$B161&amp;Forecasts!$B$158, Inputs!$A$4:$A$328&amp;Inputs!$B$4:$B$328, 0), MATCH(Forecasts!D$159, Inputs!$A$4:$X$4, 0))</f>
        <v>1133</v>
      </c>
      <c r="E161" s="63" cm="1">
        <f t="array" ref="E161">INDEX(Inputs!$A$4:$X$328, MATCH(Forecasts!$B161&amp;Forecasts!$B$158, Inputs!$A$4:$A$328&amp;Inputs!$B$4:$B$328, 0), MATCH(Forecasts!E$159, Inputs!$A$4:$X$4, 0))</f>
        <v>1134</v>
      </c>
      <c r="F161" s="63" cm="1">
        <f t="array" ref="F161">INDEX(Inputs!$A$4:$X$328, MATCH(Forecasts!$B161&amp;Forecasts!$B$158, Inputs!$A$4:$A$328&amp;Inputs!$B$4:$B$328, 0), MATCH(Forecasts!F$159, Inputs!$A$4:$X$4, 0))</f>
        <v>1133</v>
      </c>
      <c r="G161" s="63" cm="1">
        <f t="array" ref="G161">INDEX(Inputs!$A$4:$X$328, MATCH(Forecasts!$B161&amp;Forecasts!$B$158, Inputs!$A$4:$A$328&amp;Inputs!$B$4:$B$328, 0), MATCH(Forecasts!G$159, Inputs!$A$4:$X$4, 0))</f>
        <v>1140</v>
      </c>
      <c r="H161" s="63" cm="1">
        <f t="array" ref="H161">INDEX(Inputs!$A$4:$X$328, MATCH(Forecasts!$B161&amp;Forecasts!$B$158, Inputs!$A$4:$A$328&amp;Inputs!$B$4:$B$328, 0), MATCH(Forecasts!H$159, Inputs!$A$4:$X$4, 0))</f>
        <v>1138</v>
      </c>
      <c r="I161" s="63" cm="1">
        <f t="array" ref="I161">INDEX(Inputs!$A$4:$X$328, MATCH(Forecasts!$B161&amp;Forecasts!$B$158, Inputs!$A$4:$A$328&amp;Inputs!$B$4:$B$328, 0), MATCH(Forecasts!I$159, Inputs!$A$4:$X$4, 0))</f>
        <v>1138</v>
      </c>
      <c r="J161" s="63" cm="1">
        <f t="array" ref="J161">INDEX(Inputs!$A$4:$X$328, MATCH(Forecasts!$B161&amp;Forecasts!$B$158, Inputs!$A$4:$A$328&amp;Inputs!$B$4:$B$328, 0), MATCH(Forecasts!J$159, Inputs!$A$4:$X$4, 0))</f>
        <v>1135</v>
      </c>
      <c r="K161" s="63" cm="1">
        <f t="array" ref="K161">INDEX(Inputs!$A$4:$X$328, MATCH(Forecasts!$B161&amp;Forecasts!$B$158, Inputs!$A$4:$A$328&amp;Inputs!$B$4:$B$328, 0), MATCH(Forecasts!K$159, Inputs!$A$4:$X$4, 0))</f>
        <v>1132</v>
      </c>
      <c r="L161" s="63" cm="1">
        <f t="array" ref="L161">INDEX(Inputs!$A$4:$X$328, MATCH(Forecasts!$B161&amp;Forecasts!$B$158, Inputs!$A$4:$A$328&amp;Inputs!$B$4:$B$328, 0), MATCH(Forecasts!L$159, Inputs!$A$4:$X$4, 0))</f>
        <v>1132</v>
      </c>
      <c r="M161" s="63" cm="1">
        <f t="array" ref="M161">INDEX(Inputs!$A$4:$X$328, MATCH(Forecasts!$B161&amp;Forecasts!$B$158, Inputs!$A$4:$A$328&amp;Inputs!$B$4:$B$328, 0), MATCH(Forecasts!M$159, Inputs!$A$4:$X$4, 0))</f>
        <v>1130</v>
      </c>
      <c r="N161" s="63" cm="1">
        <f t="array" ref="N161">INDEX(Inputs!$A$4:$X$328, MATCH(Forecasts!$B161&amp;Forecasts!$B$158, Inputs!$A$4:$A$328&amp;Inputs!$B$4:$B$328, 0), MATCH(Forecasts!N$159, Inputs!$A$4:$X$4, 0))</f>
        <v>1131</v>
      </c>
      <c r="O161" s="166" cm="1">
        <f t="array" ref="O161">INDEX(Inputs!$A$4:$X$328, MATCH(Forecasts!$B161&amp;Forecasts!$B$158, Inputs!$A$4:$A$328&amp;Inputs!$B$4:$B$328, 0), MATCH(Forecasts!O$159, Inputs!$A$4:$X$4, 0))</f>
        <v>1131</v>
      </c>
      <c r="P161" s="83" cm="1">
        <f t="array" ref="P161">INDEX(Inputs!$A$4:$X$328, MATCH(Forecasts!$B161&amp;Forecasts!$B$158, Inputs!$A$4:$A$328&amp;Inputs!$B$4:$B$328, 0), MATCH(Forecasts!P$159, Inputs!$A$4:$X$4, 0))</f>
        <v>1122</v>
      </c>
      <c r="Q161" s="83" cm="1">
        <f t="array" ref="Q161">INDEX(Inputs!$A$4:$X$328, MATCH(Forecasts!$B161&amp;Forecasts!$B$158, Inputs!$A$4:$A$328&amp;Inputs!$B$4:$B$328, 0), MATCH(Forecasts!Q$159, Inputs!$A$4:$X$4, 0))</f>
        <v>1122</v>
      </c>
      <c r="R161" s="83" cm="1">
        <f t="array" ref="R161">INDEX(Inputs!$A$4:$X$328, MATCH(Forecasts!$B161&amp;Forecasts!$B$158, Inputs!$A$4:$A$328&amp;Inputs!$B$4:$B$328, 0), MATCH(Forecasts!R$159, Inputs!$A$4:$X$4, 0))</f>
        <v>1122</v>
      </c>
      <c r="S161" s="83" cm="1">
        <f t="array" ref="S161">INDEX(Inputs!$A$4:$X$328, MATCH(Forecasts!$B161&amp;Forecasts!$B$158, Inputs!$A$4:$A$328&amp;Inputs!$B$4:$B$328, 0), MATCH(Forecasts!S$159, Inputs!$A$4:$X$4, 0))</f>
        <v>1122</v>
      </c>
      <c r="T161" s="83" cm="1">
        <f t="array" ref="T161">INDEX(Inputs!$A$4:$X$328, MATCH(Forecasts!$B161&amp;Forecasts!$B$158, Inputs!$A$4:$A$328&amp;Inputs!$B$4:$B$328, 0), MATCH(Forecasts!T$159, Inputs!$A$4:$X$4, 0))</f>
        <v>1122</v>
      </c>
      <c r="U161" s="83" cm="1">
        <f t="array" ref="U161">INDEX(Inputs!$A$4:$X$328, MATCH(Forecasts!$B161&amp;Forecasts!$B$158, Inputs!$A$4:$A$328&amp;Inputs!$B$4:$B$328, 0), MATCH(Forecasts!U$159, Inputs!$A$4:$X$4, 0))</f>
        <v>1122</v>
      </c>
      <c r="V161" s="125">
        <f>$O161</f>
        <v>1131</v>
      </c>
      <c r="W161" s="125">
        <f t="shared" ref="W161:AA161" si="151">$O161</f>
        <v>1131</v>
      </c>
      <c r="X161" s="125">
        <f t="shared" si="151"/>
        <v>1131</v>
      </c>
      <c r="Y161" s="125">
        <f t="shared" si="151"/>
        <v>1131</v>
      </c>
      <c r="Z161" s="125">
        <f t="shared" si="151"/>
        <v>1131</v>
      </c>
      <c r="AA161" s="125">
        <f t="shared" si="151"/>
        <v>1131</v>
      </c>
      <c r="AB161" s="126">
        <f t="shared" ref="AB161:AB170" si="152">IF($AI161="Company forecast",P161, IF($AI161="Ofwat forecast",V161))</f>
        <v>1122</v>
      </c>
      <c r="AC161" s="126">
        <f t="shared" ref="AC161:AC170" si="153">IF($AI161="Company forecast",Q161, IF($AI161="Ofwat forecast",W161))</f>
        <v>1122</v>
      </c>
      <c r="AD161" s="126">
        <f t="shared" ref="AD161:AD170" si="154">IF($AI161="Company forecast",R161, IF($AI161="Ofwat forecast",X161))</f>
        <v>1122</v>
      </c>
      <c r="AE161" s="126">
        <f t="shared" ref="AE161:AE170" si="155">IF($AI161="Company forecast",S161, IF($AI161="Ofwat forecast",Y161))</f>
        <v>1122</v>
      </c>
      <c r="AF161" s="126">
        <f t="shared" ref="AF161:AF170" si="156">IF($AI161="Company forecast",T161, IF($AI161="Ofwat forecast",Z161))</f>
        <v>1122</v>
      </c>
      <c r="AG161" s="126">
        <f t="shared" ref="AG161:AG170" si="157">IF($AI161="Company forecast",U161, IF($AI161="Ofwat forecast",AA161))</f>
        <v>1122</v>
      </c>
      <c r="AI161" s="86" t="s">
        <v>119</v>
      </c>
      <c r="AJ161" s="86" t="s">
        <v>119</v>
      </c>
      <c r="AK161" s="87" t="str">
        <f t="shared" ref="AK161:AK171" si="158" xml:space="preserve"> IF(AI161=AJ161, "OK", "error")</f>
        <v>OK</v>
      </c>
    </row>
    <row r="162" spans="1:38" s="39" customFormat="1" ht="12.75" customHeight="1">
      <c r="A162" s="90"/>
      <c r="B162" s="72" t="s">
        <v>98</v>
      </c>
      <c r="C162" s="63" cm="1">
        <f t="array" ref="C162">INDEX(Inputs!$A$4:$X$328, MATCH(Forecasts!$B162&amp;Forecasts!$B$158, Inputs!$A$4:$A$328&amp;Inputs!$B$4:$B$328, 0), MATCH(Forecasts!C$159, Inputs!$A$4:$X$4, 0))</f>
        <v>414</v>
      </c>
      <c r="D162" s="63" cm="1">
        <f t="array" ref="D162">INDEX(Inputs!$A$4:$X$328, MATCH(Forecasts!$B162&amp;Forecasts!$B$158, Inputs!$A$4:$A$328&amp;Inputs!$B$4:$B$328, 0), MATCH(Forecasts!D$159, Inputs!$A$4:$X$4, 0))</f>
        <v>414</v>
      </c>
      <c r="E162" s="63" cm="1">
        <f t="array" ref="E162">INDEX(Inputs!$A$4:$X$328, MATCH(Forecasts!$B162&amp;Forecasts!$B$158, Inputs!$A$4:$A$328&amp;Inputs!$B$4:$B$328, 0), MATCH(Forecasts!E$159, Inputs!$A$4:$X$4, 0))</f>
        <v>412</v>
      </c>
      <c r="F162" s="63" cm="1">
        <f t="array" ref="F162">INDEX(Inputs!$A$4:$X$328, MATCH(Forecasts!$B162&amp;Forecasts!$B$158, Inputs!$A$4:$A$328&amp;Inputs!$B$4:$B$328, 0), MATCH(Forecasts!F$159, Inputs!$A$4:$X$4, 0))</f>
        <v>413</v>
      </c>
      <c r="G162" s="63" cm="1">
        <f t="array" ref="G162">INDEX(Inputs!$A$4:$X$328, MATCH(Forecasts!$B162&amp;Forecasts!$B$158, Inputs!$A$4:$A$328&amp;Inputs!$B$4:$B$328, 0), MATCH(Forecasts!G$159, Inputs!$A$4:$X$4, 0))</f>
        <v>412</v>
      </c>
      <c r="H162" s="63" cm="1">
        <f t="array" ref="H162">INDEX(Inputs!$A$4:$X$328, MATCH(Forecasts!$B162&amp;Forecasts!$B$158, Inputs!$A$4:$A$328&amp;Inputs!$B$4:$B$328, 0), MATCH(Forecasts!H$159, Inputs!$A$4:$X$4, 0))</f>
        <v>412</v>
      </c>
      <c r="I162" s="63" cm="1">
        <f t="array" ref="I162">INDEX(Inputs!$A$4:$X$328, MATCH(Forecasts!$B162&amp;Forecasts!$B$158, Inputs!$A$4:$A$328&amp;Inputs!$B$4:$B$328, 0), MATCH(Forecasts!I$159, Inputs!$A$4:$X$4, 0))</f>
        <v>413</v>
      </c>
      <c r="J162" s="63" cm="1">
        <f t="array" ref="J162">INDEX(Inputs!$A$4:$X$328, MATCH(Forecasts!$B162&amp;Forecasts!$B$158, Inputs!$A$4:$A$328&amp;Inputs!$B$4:$B$328, 0), MATCH(Forecasts!J$159, Inputs!$A$4:$X$4, 0))</f>
        <v>411</v>
      </c>
      <c r="K162" s="63" cm="1">
        <f t="array" ref="K162">INDEX(Inputs!$A$4:$X$328, MATCH(Forecasts!$B162&amp;Forecasts!$B$158, Inputs!$A$4:$A$328&amp;Inputs!$B$4:$B$328, 0), MATCH(Forecasts!K$159, Inputs!$A$4:$X$4, 0))</f>
        <v>410</v>
      </c>
      <c r="L162" s="63" cm="1">
        <f t="array" ref="L162">INDEX(Inputs!$A$4:$X$328, MATCH(Forecasts!$B162&amp;Forecasts!$B$158, Inputs!$A$4:$A$328&amp;Inputs!$B$4:$B$328, 0), MATCH(Forecasts!L$159, Inputs!$A$4:$X$4, 0))</f>
        <v>410</v>
      </c>
      <c r="M162" s="63" cm="1">
        <f t="array" ref="M162">INDEX(Inputs!$A$4:$X$328, MATCH(Forecasts!$B162&amp;Forecasts!$B$158, Inputs!$A$4:$A$328&amp;Inputs!$B$4:$B$328, 0), MATCH(Forecasts!M$159, Inputs!$A$4:$X$4, 0))</f>
        <v>412</v>
      </c>
      <c r="N162" s="63" cm="1">
        <f t="array" ref="N162">INDEX(Inputs!$A$4:$X$328, MATCH(Forecasts!$B162&amp;Forecasts!$B$158, Inputs!$A$4:$A$328&amp;Inputs!$B$4:$B$328, 0), MATCH(Forecasts!N$159, Inputs!$A$4:$X$4, 0))</f>
        <v>413</v>
      </c>
      <c r="O162" s="166" cm="1">
        <f t="array" ref="O162">INDEX(Inputs!$A$4:$X$328, MATCH(Forecasts!$B162&amp;Forecasts!$B$158, Inputs!$A$4:$A$328&amp;Inputs!$B$4:$B$328, 0), MATCH(Forecasts!O$159, Inputs!$A$4:$X$4, 0))</f>
        <v>413</v>
      </c>
      <c r="P162" s="83" cm="1">
        <f t="array" ref="P162">INDEX(Inputs!$A$4:$X$328, MATCH(Forecasts!$B162&amp;Forecasts!$B$158, Inputs!$A$4:$A$328&amp;Inputs!$B$4:$B$328, 0), MATCH(Forecasts!P$159, Inputs!$A$4:$X$4, 0))</f>
        <v>408</v>
      </c>
      <c r="Q162" s="83" cm="1">
        <f t="array" ref="Q162">INDEX(Inputs!$A$4:$X$328, MATCH(Forecasts!$B162&amp;Forecasts!$B$158, Inputs!$A$4:$A$328&amp;Inputs!$B$4:$B$328, 0), MATCH(Forecasts!Q$159, Inputs!$A$4:$X$4, 0))</f>
        <v>408</v>
      </c>
      <c r="R162" s="83" cm="1">
        <f t="array" ref="R162">INDEX(Inputs!$A$4:$X$328, MATCH(Forecasts!$B162&amp;Forecasts!$B$158, Inputs!$A$4:$A$328&amp;Inputs!$B$4:$B$328, 0), MATCH(Forecasts!R$159, Inputs!$A$4:$X$4, 0))</f>
        <v>408</v>
      </c>
      <c r="S162" s="83" cm="1">
        <f t="array" ref="S162">INDEX(Inputs!$A$4:$X$328, MATCH(Forecasts!$B162&amp;Forecasts!$B$158, Inputs!$A$4:$A$328&amp;Inputs!$B$4:$B$328, 0), MATCH(Forecasts!S$159, Inputs!$A$4:$X$4, 0))</f>
        <v>408</v>
      </c>
      <c r="T162" s="83" cm="1">
        <f t="array" ref="T162">INDEX(Inputs!$A$4:$X$328, MATCH(Forecasts!$B162&amp;Forecasts!$B$158, Inputs!$A$4:$A$328&amp;Inputs!$B$4:$B$328, 0), MATCH(Forecasts!T$159, Inputs!$A$4:$X$4, 0))</f>
        <v>408</v>
      </c>
      <c r="U162" s="83" cm="1">
        <f t="array" ref="U162">INDEX(Inputs!$A$4:$X$328, MATCH(Forecasts!$B162&amp;Forecasts!$B$158, Inputs!$A$4:$A$328&amp;Inputs!$B$4:$B$328, 0), MATCH(Forecasts!U$159, Inputs!$A$4:$X$4, 0))</f>
        <v>405</v>
      </c>
      <c r="V162" s="125">
        <f t="shared" ref="V162:AA170" si="159">$O162</f>
        <v>413</v>
      </c>
      <c r="W162" s="125">
        <f t="shared" si="159"/>
        <v>413</v>
      </c>
      <c r="X162" s="125">
        <f t="shared" si="159"/>
        <v>413</v>
      </c>
      <c r="Y162" s="125">
        <f t="shared" si="159"/>
        <v>413</v>
      </c>
      <c r="Z162" s="125">
        <f t="shared" si="159"/>
        <v>413</v>
      </c>
      <c r="AA162" s="125">
        <f t="shared" si="159"/>
        <v>413</v>
      </c>
      <c r="AB162" s="126">
        <f t="shared" si="152"/>
        <v>408</v>
      </c>
      <c r="AC162" s="126">
        <f t="shared" si="153"/>
        <v>408</v>
      </c>
      <c r="AD162" s="126">
        <f t="shared" si="154"/>
        <v>408</v>
      </c>
      <c r="AE162" s="126">
        <f t="shared" si="155"/>
        <v>408</v>
      </c>
      <c r="AF162" s="126">
        <f t="shared" si="156"/>
        <v>408</v>
      </c>
      <c r="AG162" s="126">
        <f t="shared" si="157"/>
        <v>405</v>
      </c>
      <c r="AI162" s="86" t="s">
        <v>119</v>
      </c>
      <c r="AJ162" s="86" t="s">
        <v>119</v>
      </c>
      <c r="AK162" s="87" t="str">
        <f t="shared" si="158"/>
        <v>OK</v>
      </c>
    </row>
    <row r="163" spans="1:38" s="39" customFormat="1" ht="12.75" customHeight="1">
      <c r="A163" s="90"/>
      <c r="B163" s="72" t="s">
        <v>99</v>
      </c>
      <c r="C163" s="63" cm="1">
        <f t="array" ref="C163">INDEX(Inputs!$A$4:$X$328, MATCH(Forecasts!$B163&amp;Forecasts!$B$158, Inputs!$A$4:$A$328&amp;Inputs!$B$4:$B$328, 0), MATCH(Forecasts!C$159, Inputs!$A$4:$X$4, 0))</f>
        <v>571</v>
      </c>
      <c r="D163" s="63" cm="1">
        <f t="array" ref="D163">INDEX(Inputs!$A$4:$X$328, MATCH(Forecasts!$B163&amp;Forecasts!$B$158, Inputs!$A$4:$A$328&amp;Inputs!$B$4:$B$328, 0), MATCH(Forecasts!D$159, Inputs!$A$4:$X$4, 0))</f>
        <v>570</v>
      </c>
      <c r="E163" s="63" cm="1">
        <f t="array" ref="E163">INDEX(Inputs!$A$4:$X$328, MATCH(Forecasts!$B163&amp;Forecasts!$B$158, Inputs!$A$4:$A$328&amp;Inputs!$B$4:$B$328, 0), MATCH(Forecasts!E$159, Inputs!$A$4:$X$4, 0))</f>
        <v>570</v>
      </c>
      <c r="F163" s="63" cm="1">
        <f t="array" ref="F163">INDEX(Inputs!$A$4:$X$328, MATCH(Forecasts!$B163&amp;Forecasts!$B$158, Inputs!$A$4:$A$328&amp;Inputs!$B$4:$B$328, 0), MATCH(Forecasts!F$159, Inputs!$A$4:$X$4, 0))</f>
        <v>567</v>
      </c>
      <c r="G163" s="63" cm="1">
        <f t="array" ref="G163">INDEX(Inputs!$A$4:$X$328, MATCH(Forecasts!$B163&amp;Forecasts!$B$158, Inputs!$A$4:$A$328&amp;Inputs!$B$4:$B$328, 0), MATCH(Forecasts!G$159, Inputs!$A$4:$X$4, 0))</f>
        <v>568</v>
      </c>
      <c r="H163" s="63" cm="1">
        <f t="array" ref="H163">INDEX(Inputs!$A$4:$X$328, MATCH(Forecasts!$B163&amp;Forecasts!$B$158, Inputs!$A$4:$A$328&amp;Inputs!$B$4:$B$328, 0), MATCH(Forecasts!H$159, Inputs!$A$4:$X$4, 0))</f>
        <v>567</v>
      </c>
      <c r="I163" s="63" cm="1">
        <f t="array" ref="I163">INDEX(Inputs!$A$4:$X$328, MATCH(Forecasts!$B163&amp;Forecasts!$B$158, Inputs!$A$4:$A$328&amp;Inputs!$B$4:$B$328, 0), MATCH(Forecasts!I$159, Inputs!$A$4:$X$4, 0))</f>
        <v>568</v>
      </c>
      <c r="J163" s="63" cm="1">
        <f t="array" ref="J163">INDEX(Inputs!$A$4:$X$328, MATCH(Forecasts!$B163&amp;Forecasts!$B$158, Inputs!$A$4:$A$328&amp;Inputs!$B$4:$B$328, 0), MATCH(Forecasts!J$159, Inputs!$A$4:$X$4, 0))</f>
        <v>569</v>
      </c>
      <c r="K163" s="63" cm="1">
        <f t="array" ref="K163">INDEX(Inputs!$A$4:$X$328, MATCH(Forecasts!$B163&amp;Forecasts!$B$158, Inputs!$A$4:$A$328&amp;Inputs!$B$4:$B$328, 0), MATCH(Forecasts!K$159, Inputs!$A$4:$X$4, 0))</f>
        <v>570</v>
      </c>
      <c r="L163" s="63" cm="1">
        <f t="array" ref="L163">INDEX(Inputs!$A$4:$X$328, MATCH(Forecasts!$B163&amp;Forecasts!$B$158, Inputs!$A$4:$A$328&amp;Inputs!$B$4:$B$328, 0), MATCH(Forecasts!L$159, Inputs!$A$4:$X$4, 0))</f>
        <v>567</v>
      </c>
      <c r="M163" s="63" cm="1">
        <f t="array" ref="M163">INDEX(Inputs!$A$4:$X$328, MATCH(Forecasts!$B163&amp;Forecasts!$B$158, Inputs!$A$4:$A$328&amp;Inputs!$B$4:$B$328, 0), MATCH(Forecasts!M$159, Inputs!$A$4:$X$4, 0))</f>
        <v>566</v>
      </c>
      <c r="N163" s="63" cm="1">
        <f t="array" ref="N163">INDEX(Inputs!$A$4:$X$328, MATCH(Forecasts!$B163&amp;Forecasts!$B$158, Inputs!$A$4:$A$328&amp;Inputs!$B$4:$B$328, 0), MATCH(Forecasts!N$159, Inputs!$A$4:$X$4, 0))</f>
        <v>584</v>
      </c>
      <c r="O163" s="166" cm="1">
        <f t="array" ref="O163">INDEX(Inputs!$A$4:$X$328, MATCH(Forecasts!$B163&amp;Forecasts!$B$158, Inputs!$A$4:$A$328&amp;Inputs!$B$4:$B$328, 0), MATCH(Forecasts!O$159, Inputs!$A$4:$X$4, 0))</f>
        <v>583</v>
      </c>
      <c r="P163" s="83" cm="1">
        <f t="array" ref="P163">INDEX(Inputs!$A$4:$X$328, MATCH(Forecasts!$B163&amp;Forecasts!$B$158, Inputs!$A$4:$A$328&amp;Inputs!$B$4:$B$328, 0), MATCH(Forecasts!P$159, Inputs!$A$4:$X$4, 0))</f>
        <v>582</v>
      </c>
      <c r="Q163" s="83" cm="1">
        <f t="array" ref="Q163">INDEX(Inputs!$A$4:$X$328, MATCH(Forecasts!$B163&amp;Forecasts!$B$158, Inputs!$A$4:$A$328&amp;Inputs!$B$4:$B$328, 0), MATCH(Forecasts!Q$159, Inputs!$A$4:$X$4, 0))</f>
        <v>582</v>
      </c>
      <c r="R163" s="83" cm="1">
        <f t="array" ref="R163">INDEX(Inputs!$A$4:$X$328, MATCH(Forecasts!$B163&amp;Forecasts!$B$158, Inputs!$A$4:$A$328&amp;Inputs!$B$4:$B$328, 0), MATCH(Forecasts!R$159, Inputs!$A$4:$X$4, 0))</f>
        <v>582</v>
      </c>
      <c r="S163" s="83" cm="1">
        <f t="array" ref="S163">INDEX(Inputs!$A$4:$X$328, MATCH(Forecasts!$B163&amp;Forecasts!$B$158, Inputs!$A$4:$A$328&amp;Inputs!$B$4:$B$328, 0), MATCH(Forecasts!S$159, Inputs!$A$4:$X$4, 0))</f>
        <v>579</v>
      </c>
      <c r="T163" s="83" cm="1">
        <f t="array" ref="T163">INDEX(Inputs!$A$4:$X$328, MATCH(Forecasts!$B163&amp;Forecasts!$B$158, Inputs!$A$4:$A$328&amp;Inputs!$B$4:$B$328, 0), MATCH(Forecasts!T$159, Inputs!$A$4:$X$4, 0))</f>
        <v>579</v>
      </c>
      <c r="U163" s="83" cm="1">
        <f t="array" ref="U163">INDEX(Inputs!$A$4:$X$328, MATCH(Forecasts!$B163&amp;Forecasts!$B$158, Inputs!$A$4:$A$328&amp;Inputs!$B$4:$B$328, 0), MATCH(Forecasts!U$159, Inputs!$A$4:$X$4, 0))</f>
        <v>581</v>
      </c>
      <c r="V163" s="125">
        <f t="shared" si="159"/>
        <v>583</v>
      </c>
      <c r="W163" s="125">
        <f t="shared" si="159"/>
        <v>583</v>
      </c>
      <c r="X163" s="125">
        <f t="shared" si="159"/>
        <v>583</v>
      </c>
      <c r="Y163" s="125">
        <f t="shared" si="159"/>
        <v>583</v>
      </c>
      <c r="Z163" s="125">
        <f t="shared" si="159"/>
        <v>583</v>
      </c>
      <c r="AA163" s="125">
        <f t="shared" si="159"/>
        <v>583</v>
      </c>
      <c r="AB163" s="126">
        <f t="shared" si="152"/>
        <v>582</v>
      </c>
      <c r="AC163" s="126">
        <f t="shared" si="153"/>
        <v>582</v>
      </c>
      <c r="AD163" s="126">
        <f t="shared" si="154"/>
        <v>582</v>
      </c>
      <c r="AE163" s="126">
        <f t="shared" si="155"/>
        <v>579</v>
      </c>
      <c r="AF163" s="126">
        <f t="shared" si="156"/>
        <v>579</v>
      </c>
      <c r="AG163" s="126">
        <f t="shared" si="157"/>
        <v>581</v>
      </c>
      <c r="AI163" s="86" t="s">
        <v>119</v>
      </c>
      <c r="AJ163" s="86" t="s">
        <v>119</v>
      </c>
      <c r="AK163" s="87" t="str">
        <f t="shared" si="158"/>
        <v>OK</v>
      </c>
    </row>
    <row r="164" spans="1:38" s="39" customFormat="1" ht="12.75" customHeight="1">
      <c r="A164" s="90"/>
      <c r="B164" s="72" t="s">
        <v>100</v>
      </c>
      <c r="C164" s="63" cm="1">
        <f t="array" ref="C164">INDEX(Inputs!$A$4:$X$328, MATCH(Forecasts!$B164&amp;Forecasts!$B$158, Inputs!$A$4:$A$328&amp;Inputs!$B$4:$B$328, 0), MATCH(Forecasts!C$159, Inputs!$A$4:$X$4, 0))</f>
        <v>369</v>
      </c>
      <c r="D164" s="63" cm="1">
        <f t="array" ref="D164">INDEX(Inputs!$A$4:$X$328, MATCH(Forecasts!$B164&amp;Forecasts!$B$158, Inputs!$A$4:$A$328&amp;Inputs!$B$4:$B$328, 0), MATCH(Forecasts!D$159, Inputs!$A$4:$X$4, 0))</f>
        <v>368</v>
      </c>
      <c r="E164" s="63" cm="1">
        <f t="array" ref="E164">INDEX(Inputs!$A$4:$X$328, MATCH(Forecasts!$B164&amp;Forecasts!$B$158, Inputs!$A$4:$A$328&amp;Inputs!$B$4:$B$328, 0), MATCH(Forecasts!E$159, Inputs!$A$4:$X$4, 0))</f>
        <v>368</v>
      </c>
      <c r="F164" s="63" cm="1">
        <f t="array" ref="F164">INDEX(Inputs!$A$4:$X$328, MATCH(Forecasts!$B164&amp;Forecasts!$B$158, Inputs!$A$4:$A$328&amp;Inputs!$B$4:$B$328, 0), MATCH(Forecasts!F$159, Inputs!$A$4:$X$4, 0))</f>
        <v>366</v>
      </c>
      <c r="G164" s="63" cm="1">
        <f t="array" ref="G164">INDEX(Inputs!$A$4:$X$328, MATCH(Forecasts!$B164&amp;Forecasts!$B$158, Inputs!$A$4:$A$328&amp;Inputs!$B$4:$B$328, 0), MATCH(Forecasts!G$159, Inputs!$A$4:$X$4, 0))</f>
        <v>365</v>
      </c>
      <c r="H164" s="63" cm="1">
        <f t="array" ref="H164">INDEX(Inputs!$A$4:$X$328, MATCH(Forecasts!$B164&amp;Forecasts!$B$158, Inputs!$A$4:$A$328&amp;Inputs!$B$4:$B$328, 0), MATCH(Forecasts!H$159, Inputs!$A$4:$X$4, 0))</f>
        <v>365</v>
      </c>
      <c r="I164" s="63" cm="1">
        <f t="array" ref="I164">INDEX(Inputs!$A$4:$X$328, MATCH(Forecasts!$B164&amp;Forecasts!$B$158, Inputs!$A$4:$A$328&amp;Inputs!$B$4:$B$328, 0), MATCH(Forecasts!I$159, Inputs!$A$4:$X$4, 0))</f>
        <v>365</v>
      </c>
      <c r="J164" s="63" cm="1">
        <f t="array" ref="J164">INDEX(Inputs!$A$4:$X$328, MATCH(Forecasts!$B164&amp;Forecasts!$B$158, Inputs!$A$4:$A$328&amp;Inputs!$B$4:$B$328, 0), MATCH(Forecasts!J$159, Inputs!$A$4:$X$4, 0))</f>
        <v>365</v>
      </c>
      <c r="K164" s="63" cm="1">
        <f t="array" ref="K164">INDEX(Inputs!$A$4:$X$328, MATCH(Forecasts!$B164&amp;Forecasts!$B$158, Inputs!$A$4:$A$328&amp;Inputs!$B$4:$B$328, 0), MATCH(Forecasts!K$159, Inputs!$A$4:$X$4, 0))</f>
        <v>367</v>
      </c>
      <c r="L164" s="63" cm="1">
        <f t="array" ref="L164">INDEX(Inputs!$A$4:$X$328, MATCH(Forecasts!$B164&amp;Forecasts!$B$158, Inputs!$A$4:$A$328&amp;Inputs!$B$4:$B$328, 0), MATCH(Forecasts!L$159, Inputs!$A$4:$X$4, 0))</f>
        <v>367</v>
      </c>
      <c r="M164" s="63" cm="1">
        <f t="array" ref="M164">INDEX(Inputs!$A$4:$X$328, MATCH(Forecasts!$B164&amp;Forecasts!$B$158, Inputs!$A$4:$A$328&amp;Inputs!$B$4:$B$328, 0), MATCH(Forecasts!M$159, Inputs!$A$4:$X$4, 0))</f>
        <v>367</v>
      </c>
      <c r="N164" s="63" cm="1">
        <f t="array" ref="N164">INDEX(Inputs!$A$4:$X$328, MATCH(Forecasts!$B164&amp;Forecasts!$B$158, Inputs!$A$4:$A$328&amp;Inputs!$B$4:$B$328, 0), MATCH(Forecasts!N$159, Inputs!$A$4:$X$4, 0))</f>
        <v>363</v>
      </c>
      <c r="O164" s="166" cm="1">
        <f t="array" ref="O164">INDEX(Inputs!$A$4:$X$328, MATCH(Forecasts!$B164&amp;Forecasts!$B$158, Inputs!$A$4:$A$328&amp;Inputs!$B$4:$B$328, 0), MATCH(Forecasts!O$159, Inputs!$A$4:$X$4, 0))</f>
        <v>363</v>
      </c>
      <c r="P164" s="83" cm="1">
        <f t="array" ref="P164">INDEX(Inputs!$A$4:$X$328, MATCH(Forecasts!$B164&amp;Forecasts!$B$158, Inputs!$A$4:$A$328&amp;Inputs!$B$4:$B$328, 0), MATCH(Forecasts!P$159, Inputs!$A$4:$X$4, 0))</f>
        <v>357</v>
      </c>
      <c r="Q164" s="83" cm="1">
        <f t="array" ref="Q164">INDEX(Inputs!$A$4:$X$328, MATCH(Forecasts!$B164&amp;Forecasts!$B$158, Inputs!$A$4:$A$328&amp;Inputs!$B$4:$B$328, 0), MATCH(Forecasts!Q$159, Inputs!$A$4:$X$4, 0))</f>
        <v>356</v>
      </c>
      <c r="R164" s="83" cm="1">
        <f t="array" ref="R164">INDEX(Inputs!$A$4:$X$328, MATCH(Forecasts!$B164&amp;Forecasts!$B$158, Inputs!$A$4:$A$328&amp;Inputs!$B$4:$B$328, 0), MATCH(Forecasts!R$159, Inputs!$A$4:$X$4, 0))</f>
        <v>356</v>
      </c>
      <c r="S164" s="83" cm="1">
        <f t="array" ref="S164">INDEX(Inputs!$A$4:$X$328, MATCH(Forecasts!$B164&amp;Forecasts!$B$158, Inputs!$A$4:$A$328&amp;Inputs!$B$4:$B$328, 0), MATCH(Forecasts!S$159, Inputs!$A$4:$X$4, 0))</f>
        <v>355</v>
      </c>
      <c r="T164" s="83" cm="1">
        <f t="array" ref="T164">INDEX(Inputs!$A$4:$X$328, MATCH(Forecasts!$B164&amp;Forecasts!$B$158, Inputs!$A$4:$A$328&amp;Inputs!$B$4:$B$328, 0), MATCH(Forecasts!T$159, Inputs!$A$4:$X$4, 0))</f>
        <v>355</v>
      </c>
      <c r="U164" s="83" cm="1">
        <f t="array" ref="U164">INDEX(Inputs!$A$4:$X$328, MATCH(Forecasts!$B164&amp;Forecasts!$B$158, Inputs!$A$4:$A$328&amp;Inputs!$B$4:$B$328, 0), MATCH(Forecasts!U$159, Inputs!$A$4:$X$4, 0))</f>
        <v>349</v>
      </c>
      <c r="V164" s="125">
        <f t="shared" si="159"/>
        <v>363</v>
      </c>
      <c r="W164" s="125">
        <f t="shared" si="159"/>
        <v>363</v>
      </c>
      <c r="X164" s="125">
        <f t="shared" si="159"/>
        <v>363</v>
      </c>
      <c r="Y164" s="125">
        <f t="shared" si="159"/>
        <v>363</v>
      </c>
      <c r="Z164" s="125">
        <f t="shared" si="159"/>
        <v>363</v>
      </c>
      <c r="AA164" s="125">
        <f t="shared" si="159"/>
        <v>363</v>
      </c>
      <c r="AB164" s="126">
        <f t="shared" si="152"/>
        <v>357</v>
      </c>
      <c r="AC164" s="126">
        <f t="shared" si="153"/>
        <v>356</v>
      </c>
      <c r="AD164" s="126">
        <f t="shared" si="154"/>
        <v>356</v>
      </c>
      <c r="AE164" s="126">
        <f t="shared" si="155"/>
        <v>355</v>
      </c>
      <c r="AF164" s="126">
        <f t="shared" si="156"/>
        <v>355</v>
      </c>
      <c r="AG164" s="126">
        <f t="shared" si="157"/>
        <v>349</v>
      </c>
      <c r="AI164" s="86" t="s">
        <v>119</v>
      </c>
      <c r="AJ164" s="86" t="s">
        <v>119</v>
      </c>
      <c r="AK164" s="87" t="str">
        <f t="shared" si="158"/>
        <v>OK</v>
      </c>
    </row>
    <row r="165" spans="1:38" s="39" customFormat="1" ht="12.75" customHeight="1">
      <c r="A165" s="90"/>
      <c r="B165" s="72" t="s">
        <v>101</v>
      </c>
      <c r="C165" s="63" cm="1">
        <f t="array" ref="C165">INDEX(Inputs!$A$4:$X$328, MATCH(Forecasts!$B165&amp;Forecasts!$B$158, Inputs!$A$4:$A$328&amp;Inputs!$B$4:$B$328, 0), MATCH(Forecasts!C$159, Inputs!$A$4:$X$4, 0))</f>
        <v>1023</v>
      </c>
      <c r="D165" s="63" cm="1">
        <f t="array" ref="D165">INDEX(Inputs!$A$4:$X$328, MATCH(Forecasts!$B165&amp;Forecasts!$B$158, Inputs!$A$4:$A$328&amp;Inputs!$B$4:$B$328, 0), MATCH(Forecasts!D$159, Inputs!$A$4:$X$4, 0))</f>
        <v>1023</v>
      </c>
      <c r="E165" s="63" cm="1">
        <f t="array" ref="E165">INDEX(Inputs!$A$4:$X$328, MATCH(Forecasts!$B165&amp;Forecasts!$B$158, Inputs!$A$4:$A$328&amp;Inputs!$B$4:$B$328, 0), MATCH(Forecasts!E$159, Inputs!$A$4:$X$4, 0))</f>
        <v>1019</v>
      </c>
      <c r="F165" s="63" cm="1">
        <f t="array" ref="F165">INDEX(Inputs!$A$4:$X$328, MATCH(Forecasts!$B165&amp;Forecasts!$B$158, Inputs!$A$4:$A$328&amp;Inputs!$B$4:$B$328, 0), MATCH(Forecasts!F$159, Inputs!$A$4:$X$4, 0))</f>
        <v>1019</v>
      </c>
      <c r="G165" s="63" cm="1">
        <f t="array" ref="G165">INDEX(Inputs!$A$4:$X$328, MATCH(Forecasts!$B165&amp;Forecasts!$B$158, Inputs!$A$4:$A$328&amp;Inputs!$B$4:$B$328, 0), MATCH(Forecasts!G$159, Inputs!$A$4:$X$4, 0))</f>
        <v>1015</v>
      </c>
      <c r="H165" s="63" cm="1">
        <f t="array" ref="H165">INDEX(Inputs!$A$4:$X$328, MATCH(Forecasts!$B165&amp;Forecasts!$B$158, Inputs!$A$4:$A$328&amp;Inputs!$B$4:$B$328, 0), MATCH(Forecasts!H$159, Inputs!$A$4:$X$4, 0))</f>
        <v>1013</v>
      </c>
      <c r="I165" s="63" cm="1">
        <f t="array" ref="I165">INDEX(Inputs!$A$4:$X$328, MATCH(Forecasts!$B165&amp;Forecasts!$B$158, Inputs!$A$4:$A$328&amp;Inputs!$B$4:$B$328, 0), MATCH(Forecasts!I$159, Inputs!$A$4:$X$4, 0))</f>
        <v>1010</v>
      </c>
      <c r="J165" s="63" cm="1">
        <f t="array" ref="J165">INDEX(Inputs!$A$4:$X$328, MATCH(Forecasts!$B165&amp;Forecasts!$B$158, Inputs!$A$4:$A$328&amp;Inputs!$B$4:$B$328, 0), MATCH(Forecasts!J$159, Inputs!$A$4:$X$4, 0))</f>
        <v>1011</v>
      </c>
      <c r="K165" s="63" cm="1">
        <f t="array" ref="K165">INDEX(Inputs!$A$4:$X$328, MATCH(Forecasts!$B165&amp;Forecasts!$B$158, Inputs!$A$4:$A$328&amp;Inputs!$B$4:$B$328, 0), MATCH(Forecasts!K$159, Inputs!$A$4:$X$4, 0))</f>
        <v>1010</v>
      </c>
      <c r="L165" s="63" cm="1">
        <f t="array" ref="L165">INDEX(Inputs!$A$4:$X$328, MATCH(Forecasts!$B165&amp;Forecasts!$B$158, Inputs!$A$4:$A$328&amp;Inputs!$B$4:$B$328, 0), MATCH(Forecasts!L$159, Inputs!$A$4:$X$4, 0))</f>
        <v>1008</v>
      </c>
      <c r="M165" s="63" cm="1">
        <f t="array" ref="M165">INDEX(Inputs!$A$4:$X$328, MATCH(Forecasts!$B165&amp;Forecasts!$B$158, Inputs!$A$4:$A$328&amp;Inputs!$B$4:$B$328, 0), MATCH(Forecasts!M$159, Inputs!$A$4:$X$4, 0))</f>
        <v>1007</v>
      </c>
      <c r="N165" s="63" cm="1">
        <f t="array" ref="N165">INDEX(Inputs!$A$4:$X$328, MATCH(Forecasts!$B165&amp;Forecasts!$B$158, Inputs!$A$4:$A$328&amp;Inputs!$B$4:$B$328, 0), MATCH(Forecasts!N$159, Inputs!$A$4:$X$4, 0))</f>
        <v>1005</v>
      </c>
      <c r="O165" s="166" cm="1">
        <f t="array" ref="O165">INDEX(Inputs!$A$4:$X$328, MATCH(Forecasts!$B165&amp;Forecasts!$B$158, Inputs!$A$4:$A$328&amp;Inputs!$B$4:$B$328, 0), MATCH(Forecasts!O$159, Inputs!$A$4:$X$4, 0))</f>
        <v>1005</v>
      </c>
      <c r="P165" s="83" cm="1">
        <f t="array" ref="P165">INDEX(Inputs!$A$4:$X$328, MATCH(Forecasts!$B165&amp;Forecasts!$B$158, Inputs!$A$4:$A$328&amp;Inputs!$B$4:$B$328, 0), MATCH(Forecasts!P$159, Inputs!$A$4:$X$4, 0))</f>
        <v>988</v>
      </c>
      <c r="Q165" s="83" cm="1">
        <f t="array" ref="Q165">INDEX(Inputs!$A$4:$X$328, MATCH(Forecasts!$B165&amp;Forecasts!$B$158, Inputs!$A$4:$A$328&amp;Inputs!$B$4:$B$328, 0), MATCH(Forecasts!Q$159, Inputs!$A$4:$X$4, 0))</f>
        <v>988</v>
      </c>
      <c r="R165" s="83" cm="1">
        <f t="array" ref="R165">INDEX(Inputs!$A$4:$X$328, MATCH(Forecasts!$B165&amp;Forecasts!$B$158, Inputs!$A$4:$A$328&amp;Inputs!$B$4:$B$328, 0), MATCH(Forecasts!R$159, Inputs!$A$4:$X$4, 0))</f>
        <v>989</v>
      </c>
      <c r="S165" s="83" cm="1">
        <f t="array" ref="S165">INDEX(Inputs!$A$4:$X$328, MATCH(Forecasts!$B165&amp;Forecasts!$B$158, Inputs!$A$4:$A$328&amp;Inputs!$B$4:$B$328, 0), MATCH(Forecasts!S$159, Inputs!$A$4:$X$4, 0))</f>
        <v>988</v>
      </c>
      <c r="T165" s="83" cm="1">
        <f t="array" ref="T165">INDEX(Inputs!$A$4:$X$328, MATCH(Forecasts!$B165&amp;Forecasts!$B$158, Inputs!$A$4:$A$328&amp;Inputs!$B$4:$B$328, 0), MATCH(Forecasts!T$159, Inputs!$A$4:$X$4, 0))</f>
        <v>988</v>
      </c>
      <c r="U165" s="83" cm="1">
        <f t="array" ref="U165">INDEX(Inputs!$A$4:$X$328, MATCH(Forecasts!$B165&amp;Forecasts!$B$158, Inputs!$A$4:$A$328&amp;Inputs!$B$4:$B$328, 0), MATCH(Forecasts!U$159, Inputs!$A$4:$X$4, 0))</f>
        <v>988</v>
      </c>
      <c r="V165" s="125">
        <f t="shared" si="159"/>
        <v>1005</v>
      </c>
      <c r="W165" s="125">
        <f t="shared" si="159"/>
        <v>1005</v>
      </c>
      <c r="X165" s="125">
        <f t="shared" si="159"/>
        <v>1005</v>
      </c>
      <c r="Y165" s="125">
        <f t="shared" si="159"/>
        <v>1005</v>
      </c>
      <c r="Z165" s="125">
        <f t="shared" si="159"/>
        <v>1005</v>
      </c>
      <c r="AA165" s="125">
        <f t="shared" si="159"/>
        <v>1005</v>
      </c>
      <c r="AB165" s="126">
        <f t="shared" si="152"/>
        <v>988</v>
      </c>
      <c r="AC165" s="126">
        <f t="shared" si="153"/>
        <v>988</v>
      </c>
      <c r="AD165" s="126">
        <f t="shared" si="154"/>
        <v>989</v>
      </c>
      <c r="AE165" s="126">
        <f t="shared" si="155"/>
        <v>988</v>
      </c>
      <c r="AF165" s="126">
        <f t="shared" si="156"/>
        <v>988</v>
      </c>
      <c r="AG165" s="126">
        <f t="shared" si="157"/>
        <v>988</v>
      </c>
      <c r="AI165" s="86" t="s">
        <v>119</v>
      </c>
      <c r="AJ165" s="86" t="s">
        <v>119</v>
      </c>
      <c r="AK165" s="87" t="str">
        <f t="shared" si="158"/>
        <v>OK</v>
      </c>
    </row>
    <row r="166" spans="1:38" s="39" customFormat="1" ht="12.75" customHeight="1">
      <c r="A166" s="90"/>
      <c r="B166" s="72" t="s">
        <v>102</v>
      </c>
      <c r="C166" s="63" cm="1">
        <f t="array" ref="C166">INDEX(Inputs!$A$4:$X$328, MATCH(Forecasts!$B166&amp;Forecasts!$B$158, Inputs!$A$4:$A$328&amp;Inputs!$B$4:$B$328, 0), MATCH(Forecasts!C$159, Inputs!$A$4:$X$4, 0))</f>
        <v>635</v>
      </c>
      <c r="D166" s="63" cm="1">
        <f t="array" ref="D166">INDEX(Inputs!$A$4:$X$328, MATCH(Forecasts!$B166&amp;Forecasts!$B$158, Inputs!$A$4:$A$328&amp;Inputs!$B$4:$B$328, 0), MATCH(Forecasts!D$159, Inputs!$A$4:$X$4, 0))</f>
        <v>637</v>
      </c>
      <c r="E166" s="63" cm="1">
        <f t="array" ref="E166">INDEX(Inputs!$A$4:$X$328, MATCH(Forecasts!$B166&amp;Forecasts!$B$158, Inputs!$A$4:$A$328&amp;Inputs!$B$4:$B$328, 0), MATCH(Forecasts!E$159, Inputs!$A$4:$X$4, 0))</f>
        <v>638</v>
      </c>
      <c r="F166" s="63" cm="1">
        <f t="array" ref="F166">INDEX(Inputs!$A$4:$X$328, MATCH(Forecasts!$B166&amp;Forecasts!$B$158, Inputs!$A$4:$A$328&amp;Inputs!$B$4:$B$328, 0), MATCH(Forecasts!F$159, Inputs!$A$4:$X$4, 0))</f>
        <v>651</v>
      </c>
      <c r="G166" s="63" cm="1">
        <f t="array" ref="G166">INDEX(Inputs!$A$4:$X$328, MATCH(Forecasts!$B166&amp;Forecasts!$B$158, Inputs!$A$4:$A$328&amp;Inputs!$B$4:$B$328, 0), MATCH(Forecasts!G$159, Inputs!$A$4:$X$4, 0))</f>
        <v>649</v>
      </c>
      <c r="H166" s="63" cm="1">
        <f t="array" ref="H166">INDEX(Inputs!$A$4:$X$328, MATCH(Forecasts!$B166&amp;Forecasts!$B$158, Inputs!$A$4:$A$328&amp;Inputs!$B$4:$B$328, 0), MATCH(Forecasts!H$159, Inputs!$A$4:$X$4, 0))</f>
        <v>648</v>
      </c>
      <c r="I166" s="63" cm="1">
        <f t="array" ref="I166">INDEX(Inputs!$A$4:$X$328, MATCH(Forecasts!$B166&amp;Forecasts!$B$158, Inputs!$A$4:$A$328&amp;Inputs!$B$4:$B$328, 0), MATCH(Forecasts!I$159, Inputs!$A$4:$X$4, 0))</f>
        <v>651</v>
      </c>
      <c r="J166" s="63" cm="1">
        <f t="array" ref="J166">INDEX(Inputs!$A$4:$X$328, MATCH(Forecasts!$B166&amp;Forecasts!$B$158, Inputs!$A$4:$A$328&amp;Inputs!$B$4:$B$328, 0), MATCH(Forecasts!J$159, Inputs!$A$4:$X$4, 0))</f>
        <v>650</v>
      </c>
      <c r="K166" s="63" cm="1">
        <f t="array" ref="K166">INDEX(Inputs!$A$4:$X$328, MATCH(Forecasts!$B166&amp;Forecasts!$B$158, Inputs!$A$4:$A$328&amp;Inputs!$B$4:$B$328, 0), MATCH(Forecasts!K$159, Inputs!$A$4:$X$4, 0))</f>
        <v>650</v>
      </c>
      <c r="L166" s="63" cm="1">
        <f t="array" ref="L166">INDEX(Inputs!$A$4:$X$328, MATCH(Forecasts!$B166&amp;Forecasts!$B$158, Inputs!$A$4:$A$328&amp;Inputs!$B$4:$B$328, 0), MATCH(Forecasts!L$159, Inputs!$A$4:$X$4, 0))</f>
        <v>653</v>
      </c>
      <c r="M166" s="63" cm="1">
        <f t="array" ref="M166">INDEX(Inputs!$A$4:$X$328, MATCH(Forecasts!$B166&amp;Forecasts!$B$158, Inputs!$A$4:$A$328&amp;Inputs!$B$4:$B$328, 0), MATCH(Forecasts!M$159, Inputs!$A$4:$X$4, 0))</f>
        <v>653</v>
      </c>
      <c r="N166" s="63" cm="1">
        <f t="array" ref="N166">INDEX(Inputs!$A$4:$X$328, MATCH(Forecasts!$B166&amp;Forecasts!$B$158, Inputs!$A$4:$A$328&amp;Inputs!$B$4:$B$328, 0), MATCH(Forecasts!N$159, Inputs!$A$4:$X$4, 0))</f>
        <v>655</v>
      </c>
      <c r="O166" s="166" cm="1">
        <f t="array" ref="O166">INDEX(Inputs!$A$4:$X$328, MATCH(Forecasts!$B166&amp;Forecasts!$B$158, Inputs!$A$4:$A$328&amp;Inputs!$B$4:$B$328, 0), MATCH(Forecasts!O$159, Inputs!$A$4:$X$4, 0))</f>
        <v>655</v>
      </c>
      <c r="P166" s="83" cm="1">
        <f t="array" ref="P166">INDEX(Inputs!$A$4:$X$328, MATCH(Forecasts!$B166&amp;Forecasts!$B$158, Inputs!$A$4:$A$328&amp;Inputs!$B$4:$B$328, 0), MATCH(Forecasts!P$159, Inputs!$A$4:$X$4, 0))</f>
        <v>654</v>
      </c>
      <c r="Q166" s="83" cm="1">
        <f t="array" ref="Q166">INDEX(Inputs!$A$4:$X$328, MATCH(Forecasts!$B166&amp;Forecasts!$B$158, Inputs!$A$4:$A$328&amp;Inputs!$B$4:$B$328, 0), MATCH(Forecasts!Q$159, Inputs!$A$4:$X$4, 0))</f>
        <v>654</v>
      </c>
      <c r="R166" s="83" cm="1">
        <f t="array" ref="R166">INDEX(Inputs!$A$4:$X$328, MATCH(Forecasts!$B166&amp;Forecasts!$B$158, Inputs!$A$4:$A$328&amp;Inputs!$B$4:$B$328, 0), MATCH(Forecasts!R$159, Inputs!$A$4:$X$4, 0))</f>
        <v>654</v>
      </c>
      <c r="S166" s="83" cm="1">
        <f t="array" ref="S166">INDEX(Inputs!$A$4:$X$328, MATCH(Forecasts!$B166&amp;Forecasts!$B$158, Inputs!$A$4:$A$328&amp;Inputs!$B$4:$B$328, 0), MATCH(Forecasts!S$159, Inputs!$A$4:$X$4, 0))</f>
        <v>654</v>
      </c>
      <c r="T166" s="83" cm="1">
        <f t="array" ref="T166">INDEX(Inputs!$A$4:$X$328, MATCH(Forecasts!$B166&amp;Forecasts!$B$158, Inputs!$A$4:$A$328&amp;Inputs!$B$4:$B$328, 0), MATCH(Forecasts!T$159, Inputs!$A$4:$X$4, 0))</f>
        <v>654</v>
      </c>
      <c r="U166" s="83" cm="1">
        <f t="array" ref="U166">INDEX(Inputs!$A$4:$X$328, MATCH(Forecasts!$B166&amp;Forecasts!$B$158, Inputs!$A$4:$A$328&amp;Inputs!$B$4:$B$328, 0), MATCH(Forecasts!U$159, Inputs!$A$4:$X$4, 0))</f>
        <v>653</v>
      </c>
      <c r="V166" s="125">
        <f t="shared" si="159"/>
        <v>655</v>
      </c>
      <c r="W166" s="125">
        <f t="shared" si="159"/>
        <v>655</v>
      </c>
      <c r="X166" s="125">
        <f t="shared" si="159"/>
        <v>655</v>
      </c>
      <c r="Y166" s="125">
        <f t="shared" si="159"/>
        <v>655</v>
      </c>
      <c r="Z166" s="125">
        <f t="shared" si="159"/>
        <v>655</v>
      </c>
      <c r="AA166" s="125">
        <f t="shared" si="159"/>
        <v>655</v>
      </c>
      <c r="AB166" s="126">
        <f t="shared" si="152"/>
        <v>654</v>
      </c>
      <c r="AC166" s="126">
        <f t="shared" si="153"/>
        <v>654</v>
      </c>
      <c r="AD166" s="126">
        <f t="shared" si="154"/>
        <v>654</v>
      </c>
      <c r="AE166" s="126">
        <f t="shared" si="155"/>
        <v>654</v>
      </c>
      <c r="AF166" s="126">
        <f t="shared" si="156"/>
        <v>654</v>
      </c>
      <c r="AG166" s="126">
        <f t="shared" si="157"/>
        <v>653</v>
      </c>
      <c r="AI166" s="86" t="s">
        <v>119</v>
      </c>
      <c r="AJ166" s="86" t="s">
        <v>119</v>
      </c>
      <c r="AK166" s="87" t="str">
        <f t="shared" si="158"/>
        <v>OK</v>
      </c>
    </row>
    <row r="167" spans="1:38" s="39" customFormat="1" ht="12.75" customHeight="1">
      <c r="A167" s="90"/>
      <c r="B167" s="72" t="s">
        <v>103</v>
      </c>
      <c r="C167" s="63" cm="1">
        <f t="array" ref="C167">INDEX(Inputs!$A$4:$X$328, MATCH(Forecasts!$B167&amp;Forecasts!$B$158, Inputs!$A$4:$A$328&amp;Inputs!$B$4:$B$328, 0), MATCH(Forecasts!C$159, Inputs!$A$4:$X$4, 0))</f>
        <v>350</v>
      </c>
      <c r="D167" s="63" cm="1">
        <f t="array" ref="D167">INDEX(Inputs!$A$4:$X$328, MATCH(Forecasts!$B167&amp;Forecasts!$B$158, Inputs!$A$4:$A$328&amp;Inputs!$B$4:$B$328, 0), MATCH(Forecasts!D$159, Inputs!$A$4:$X$4, 0))</f>
        <v>350</v>
      </c>
      <c r="E167" s="63" cm="1">
        <f t="array" ref="E167">INDEX(Inputs!$A$4:$X$328, MATCH(Forecasts!$B167&amp;Forecasts!$B$158, Inputs!$A$4:$A$328&amp;Inputs!$B$4:$B$328, 0), MATCH(Forecasts!E$159, Inputs!$A$4:$X$4, 0))</f>
        <v>350</v>
      </c>
      <c r="F167" s="63" cm="1">
        <f t="array" ref="F167">INDEX(Inputs!$A$4:$X$328, MATCH(Forecasts!$B167&amp;Forecasts!$B$158, Inputs!$A$4:$A$328&amp;Inputs!$B$4:$B$328, 0), MATCH(Forecasts!F$159, Inputs!$A$4:$X$4, 0))</f>
        <v>348</v>
      </c>
      <c r="G167" s="63" cm="1">
        <f t="array" ref="G167">INDEX(Inputs!$A$4:$X$328, MATCH(Forecasts!$B167&amp;Forecasts!$B$158, Inputs!$A$4:$A$328&amp;Inputs!$B$4:$B$328, 0), MATCH(Forecasts!G$159, Inputs!$A$4:$X$4, 0))</f>
        <v>350</v>
      </c>
      <c r="H167" s="63" cm="1">
        <f t="array" ref="H167">INDEX(Inputs!$A$4:$X$328, MATCH(Forecasts!$B167&amp;Forecasts!$B$158, Inputs!$A$4:$A$328&amp;Inputs!$B$4:$B$328, 0), MATCH(Forecasts!H$159, Inputs!$A$4:$X$4, 0))</f>
        <v>351</v>
      </c>
      <c r="I167" s="63" cm="1">
        <f t="array" ref="I167">INDEX(Inputs!$A$4:$X$328, MATCH(Forecasts!$B167&amp;Forecasts!$B$158, Inputs!$A$4:$A$328&amp;Inputs!$B$4:$B$328, 0), MATCH(Forecasts!I$159, Inputs!$A$4:$X$4, 0))</f>
        <v>351</v>
      </c>
      <c r="J167" s="63" cm="1">
        <f t="array" ref="J167">INDEX(Inputs!$A$4:$X$328, MATCH(Forecasts!$B167&amp;Forecasts!$B$158, Inputs!$A$4:$A$328&amp;Inputs!$B$4:$B$328, 0), MATCH(Forecasts!J$159, Inputs!$A$4:$X$4, 0))</f>
        <v>354</v>
      </c>
      <c r="K167" s="63" cm="1">
        <f t="array" ref="K167">INDEX(Inputs!$A$4:$X$328, MATCH(Forecasts!$B167&amp;Forecasts!$B$158, Inputs!$A$4:$A$328&amp;Inputs!$B$4:$B$328, 0), MATCH(Forecasts!K$159, Inputs!$A$4:$X$4, 0))</f>
        <v>354</v>
      </c>
      <c r="L167" s="63" cm="1">
        <f t="array" ref="L167">INDEX(Inputs!$A$4:$X$328, MATCH(Forecasts!$B167&amp;Forecasts!$B$158, Inputs!$A$4:$A$328&amp;Inputs!$B$4:$B$328, 0), MATCH(Forecasts!L$159, Inputs!$A$4:$X$4, 0))</f>
        <v>354</v>
      </c>
      <c r="M167" s="63" cm="1">
        <f t="array" ref="M167">INDEX(Inputs!$A$4:$X$328, MATCH(Forecasts!$B167&amp;Forecasts!$B$158, Inputs!$A$4:$A$328&amp;Inputs!$B$4:$B$328, 0), MATCH(Forecasts!M$159, Inputs!$A$4:$X$4, 0))</f>
        <v>353</v>
      </c>
      <c r="N167" s="63" cm="1">
        <f t="array" ref="N167">INDEX(Inputs!$A$4:$X$328, MATCH(Forecasts!$B167&amp;Forecasts!$B$158, Inputs!$A$4:$A$328&amp;Inputs!$B$4:$B$328, 0), MATCH(Forecasts!N$159, Inputs!$A$4:$X$4, 0))</f>
        <v>354</v>
      </c>
      <c r="O167" s="166" cm="1">
        <f t="array" ref="O167">INDEX(Inputs!$A$4:$X$328, MATCH(Forecasts!$B167&amp;Forecasts!$B$158, Inputs!$A$4:$A$328&amp;Inputs!$B$4:$B$328, 0), MATCH(Forecasts!O$159, Inputs!$A$4:$X$4, 0))</f>
        <v>352</v>
      </c>
      <c r="P167" s="83" cm="1">
        <f t="array" ref="P167">INDEX(Inputs!$A$4:$X$328, MATCH(Forecasts!$B167&amp;Forecasts!$B$158, Inputs!$A$4:$A$328&amp;Inputs!$B$4:$B$328, 0), MATCH(Forecasts!P$159, Inputs!$A$4:$X$4, 0))</f>
        <v>353</v>
      </c>
      <c r="Q167" s="83" cm="1">
        <f t="array" ref="Q167">INDEX(Inputs!$A$4:$X$328, MATCH(Forecasts!$B167&amp;Forecasts!$B$158, Inputs!$A$4:$A$328&amp;Inputs!$B$4:$B$328, 0), MATCH(Forecasts!Q$159, Inputs!$A$4:$X$4, 0))</f>
        <v>353</v>
      </c>
      <c r="R167" s="83" cm="1">
        <f t="array" ref="R167">INDEX(Inputs!$A$4:$X$328, MATCH(Forecasts!$B167&amp;Forecasts!$B$158, Inputs!$A$4:$A$328&amp;Inputs!$B$4:$B$328, 0), MATCH(Forecasts!R$159, Inputs!$A$4:$X$4, 0))</f>
        <v>353</v>
      </c>
      <c r="S167" s="83" cm="1">
        <f t="array" ref="S167">INDEX(Inputs!$A$4:$X$328, MATCH(Forecasts!$B167&amp;Forecasts!$B$158, Inputs!$A$4:$A$328&amp;Inputs!$B$4:$B$328, 0), MATCH(Forecasts!S$159, Inputs!$A$4:$X$4, 0))</f>
        <v>353</v>
      </c>
      <c r="T167" s="83" cm="1">
        <f t="array" ref="T167">INDEX(Inputs!$A$4:$X$328, MATCH(Forecasts!$B167&amp;Forecasts!$B$158, Inputs!$A$4:$A$328&amp;Inputs!$B$4:$B$328, 0), MATCH(Forecasts!T$159, Inputs!$A$4:$X$4, 0))</f>
        <v>353</v>
      </c>
      <c r="U167" s="83" cm="1">
        <f t="array" ref="U167">INDEX(Inputs!$A$4:$X$328, MATCH(Forecasts!$B167&amp;Forecasts!$B$158, Inputs!$A$4:$A$328&amp;Inputs!$B$4:$B$328, 0), MATCH(Forecasts!U$159, Inputs!$A$4:$X$4, 0))</f>
        <v>353</v>
      </c>
      <c r="V167" s="125">
        <f t="shared" si="159"/>
        <v>352</v>
      </c>
      <c r="W167" s="125">
        <f t="shared" si="159"/>
        <v>352</v>
      </c>
      <c r="X167" s="125">
        <f t="shared" si="159"/>
        <v>352</v>
      </c>
      <c r="Y167" s="125">
        <f t="shared" si="159"/>
        <v>352</v>
      </c>
      <c r="Z167" s="125">
        <f t="shared" si="159"/>
        <v>352</v>
      </c>
      <c r="AA167" s="125">
        <f t="shared" si="159"/>
        <v>352</v>
      </c>
      <c r="AB167" s="126">
        <f t="shared" si="152"/>
        <v>353</v>
      </c>
      <c r="AC167" s="126">
        <f t="shared" si="153"/>
        <v>353</v>
      </c>
      <c r="AD167" s="126">
        <f t="shared" si="154"/>
        <v>353</v>
      </c>
      <c r="AE167" s="126">
        <f t="shared" si="155"/>
        <v>353</v>
      </c>
      <c r="AF167" s="126">
        <f t="shared" si="156"/>
        <v>353</v>
      </c>
      <c r="AG167" s="126">
        <f t="shared" si="157"/>
        <v>353</v>
      </c>
      <c r="AI167" s="86" t="s">
        <v>119</v>
      </c>
      <c r="AJ167" s="86" t="s">
        <v>119</v>
      </c>
      <c r="AK167" s="87" t="str">
        <f t="shared" si="158"/>
        <v>OK</v>
      </c>
    </row>
    <row r="168" spans="1:38" s="39" customFormat="1" ht="12.75" customHeight="1">
      <c r="A168" s="90"/>
      <c r="B168" s="72" t="s">
        <v>104</v>
      </c>
      <c r="C168" s="63" cm="1">
        <f t="array" ref="C168">INDEX(Inputs!$A$4:$X$328, MATCH(Forecasts!$B168&amp;Forecasts!$B$158, Inputs!$A$4:$A$328&amp;Inputs!$B$4:$B$328, 0), MATCH(Forecasts!C$159, Inputs!$A$4:$X$4, 0))</f>
        <v>836</v>
      </c>
      <c r="D168" s="63" cm="1">
        <f t="array" ref="D168">INDEX(Inputs!$A$4:$X$328, MATCH(Forecasts!$B168&amp;Forecasts!$B$158, Inputs!$A$4:$A$328&amp;Inputs!$B$4:$B$328, 0), MATCH(Forecasts!D$159, Inputs!$A$4:$X$4, 0))</f>
        <v>838</v>
      </c>
      <c r="E168" s="63" cm="1">
        <f t="array" ref="E168">INDEX(Inputs!$A$4:$X$328, MATCH(Forecasts!$B168&amp;Forecasts!$B$158, Inputs!$A$4:$A$328&amp;Inputs!$B$4:$B$328, 0), MATCH(Forecasts!E$159, Inputs!$A$4:$X$4, 0))</f>
        <v>834</v>
      </c>
      <c r="F168" s="63" cm="1">
        <f t="array" ref="F168">INDEX(Inputs!$A$4:$X$328, MATCH(Forecasts!$B168&amp;Forecasts!$B$158, Inputs!$A$4:$A$328&amp;Inputs!$B$4:$B$328, 0), MATCH(Forecasts!F$159, Inputs!$A$4:$X$4, 0))</f>
        <v>833</v>
      </c>
      <c r="G168" s="63" cm="1">
        <f t="array" ref="G168">INDEX(Inputs!$A$4:$X$328, MATCH(Forecasts!$B168&amp;Forecasts!$B$158, Inputs!$A$4:$A$328&amp;Inputs!$B$4:$B$328, 0), MATCH(Forecasts!G$159, Inputs!$A$4:$X$4, 0))</f>
        <v>835</v>
      </c>
      <c r="H168" s="63" cm="1">
        <f t="array" ref="H168">INDEX(Inputs!$A$4:$X$328, MATCH(Forecasts!$B168&amp;Forecasts!$B$158, Inputs!$A$4:$A$328&amp;Inputs!$B$4:$B$328, 0), MATCH(Forecasts!H$159, Inputs!$A$4:$X$4, 0))</f>
        <v>835</v>
      </c>
      <c r="I168" s="63" cm="1">
        <f t="array" ref="I168">INDEX(Inputs!$A$4:$X$328, MATCH(Forecasts!$B168&amp;Forecasts!$B$158, Inputs!$A$4:$A$328&amp;Inputs!$B$4:$B$328, 0), MATCH(Forecasts!I$159, Inputs!$A$4:$X$4, 0))</f>
        <v>835</v>
      </c>
      <c r="J168" s="63" cm="1">
        <f t="array" ref="J168">INDEX(Inputs!$A$4:$X$328, MATCH(Forecasts!$B168&amp;Forecasts!$B$158, Inputs!$A$4:$A$328&amp;Inputs!$B$4:$B$328, 0), MATCH(Forecasts!J$159, Inputs!$A$4:$X$4, 0))</f>
        <v>835</v>
      </c>
      <c r="K168" s="63" cm="1">
        <f t="array" ref="K168">INDEX(Inputs!$A$4:$X$328, MATCH(Forecasts!$B168&amp;Forecasts!$B$158, Inputs!$A$4:$A$328&amp;Inputs!$B$4:$B$328, 0), MATCH(Forecasts!K$159, Inputs!$A$4:$X$4, 0))</f>
        <v>834</v>
      </c>
      <c r="L168" s="63" cm="1">
        <f t="array" ref="L168">INDEX(Inputs!$A$4:$X$328, MATCH(Forecasts!$B168&amp;Forecasts!$B$158, Inputs!$A$4:$A$328&amp;Inputs!$B$4:$B$328, 0), MATCH(Forecasts!L$159, Inputs!$A$4:$X$4, 0))</f>
        <v>829</v>
      </c>
      <c r="M168" s="63" cm="1">
        <f t="array" ref="M168">INDEX(Inputs!$A$4:$X$328, MATCH(Forecasts!$B168&amp;Forecasts!$B$158, Inputs!$A$4:$A$328&amp;Inputs!$B$4:$B$328, 0), MATCH(Forecasts!M$159, Inputs!$A$4:$X$4, 0))</f>
        <v>828</v>
      </c>
      <c r="N168" s="63" cm="1">
        <f t="array" ref="N168">INDEX(Inputs!$A$4:$X$328, MATCH(Forecasts!$B168&amp;Forecasts!$B$158, Inputs!$A$4:$A$328&amp;Inputs!$B$4:$B$328, 0), MATCH(Forecasts!N$159, Inputs!$A$4:$X$4, 0))</f>
        <v>828</v>
      </c>
      <c r="O168" s="166" cm="1">
        <f t="array" ref="O168">INDEX(Inputs!$A$4:$X$328, MATCH(Forecasts!$B168&amp;Forecasts!$B$158, Inputs!$A$4:$A$328&amp;Inputs!$B$4:$B$328, 0), MATCH(Forecasts!O$159, Inputs!$A$4:$X$4, 0))</f>
        <v>828</v>
      </c>
      <c r="P168" s="83" cm="1">
        <f t="array" ref="P168">INDEX(Inputs!$A$4:$X$328, MATCH(Forecasts!$B168&amp;Forecasts!$B$158, Inputs!$A$4:$A$328&amp;Inputs!$B$4:$B$328, 0), MATCH(Forecasts!P$159, Inputs!$A$4:$X$4, 0))</f>
        <v>827</v>
      </c>
      <c r="Q168" s="83" cm="1">
        <f t="array" ref="Q168">INDEX(Inputs!$A$4:$X$328, MATCH(Forecasts!$B168&amp;Forecasts!$B$158, Inputs!$A$4:$A$328&amp;Inputs!$B$4:$B$328, 0), MATCH(Forecasts!Q$159, Inputs!$A$4:$X$4, 0))</f>
        <v>827</v>
      </c>
      <c r="R168" s="83" cm="1">
        <f t="array" ref="R168">INDEX(Inputs!$A$4:$X$328, MATCH(Forecasts!$B168&amp;Forecasts!$B$158, Inputs!$A$4:$A$328&amp;Inputs!$B$4:$B$328, 0), MATCH(Forecasts!R$159, Inputs!$A$4:$X$4, 0))</f>
        <v>825</v>
      </c>
      <c r="S168" s="83" cm="1">
        <f t="array" ref="S168">INDEX(Inputs!$A$4:$X$328, MATCH(Forecasts!$B168&amp;Forecasts!$B$158, Inputs!$A$4:$A$328&amp;Inputs!$B$4:$B$328, 0), MATCH(Forecasts!S$159, Inputs!$A$4:$X$4, 0))</f>
        <v>821</v>
      </c>
      <c r="T168" s="83" cm="1">
        <f t="array" ref="T168">INDEX(Inputs!$A$4:$X$328, MATCH(Forecasts!$B168&amp;Forecasts!$B$158, Inputs!$A$4:$A$328&amp;Inputs!$B$4:$B$328, 0), MATCH(Forecasts!T$159, Inputs!$A$4:$X$4, 0))</f>
        <v>821</v>
      </c>
      <c r="U168" s="83" cm="1">
        <f t="array" ref="U168">INDEX(Inputs!$A$4:$X$328, MATCH(Forecasts!$B168&amp;Forecasts!$B$158, Inputs!$A$4:$A$328&amp;Inputs!$B$4:$B$328, 0), MATCH(Forecasts!U$159, Inputs!$A$4:$X$4, 0))</f>
        <v>816</v>
      </c>
      <c r="V168" s="125">
        <f t="shared" si="159"/>
        <v>828</v>
      </c>
      <c r="W168" s="125">
        <f t="shared" si="159"/>
        <v>828</v>
      </c>
      <c r="X168" s="125">
        <f t="shared" si="159"/>
        <v>828</v>
      </c>
      <c r="Y168" s="125">
        <f t="shared" si="159"/>
        <v>828</v>
      </c>
      <c r="Z168" s="125">
        <f t="shared" si="159"/>
        <v>828</v>
      </c>
      <c r="AA168" s="125">
        <f t="shared" si="159"/>
        <v>828</v>
      </c>
      <c r="AB168" s="126">
        <f t="shared" si="152"/>
        <v>827</v>
      </c>
      <c r="AC168" s="126">
        <f t="shared" si="153"/>
        <v>827</v>
      </c>
      <c r="AD168" s="126">
        <f t="shared" si="154"/>
        <v>825</v>
      </c>
      <c r="AE168" s="126">
        <f t="shared" si="155"/>
        <v>821</v>
      </c>
      <c r="AF168" s="126">
        <f t="shared" si="156"/>
        <v>821</v>
      </c>
      <c r="AG168" s="126">
        <f t="shared" si="157"/>
        <v>816</v>
      </c>
      <c r="AI168" s="86" t="s">
        <v>119</v>
      </c>
      <c r="AJ168" s="86" t="s">
        <v>119</v>
      </c>
      <c r="AK168" s="87" t="str">
        <f t="shared" si="158"/>
        <v>OK</v>
      </c>
    </row>
    <row r="169" spans="1:38" s="39" customFormat="1" ht="12.75" customHeight="1">
      <c r="A169" s="90"/>
      <c r="B169" s="72" t="s">
        <v>105</v>
      </c>
      <c r="C169" s="63" cm="1">
        <f t="array" ref="C169">INDEX(Inputs!$A$4:$X$328, MATCH(Forecasts!$B169&amp;Forecasts!$B$158, Inputs!$A$4:$A$328&amp;Inputs!$B$4:$B$328, 0), MATCH(Forecasts!C$159, Inputs!$A$4:$X$4, 0))</f>
        <v>405</v>
      </c>
      <c r="D169" s="63" cm="1">
        <f t="array" ref="D169">INDEX(Inputs!$A$4:$X$328, MATCH(Forecasts!$B169&amp;Forecasts!$B$158, Inputs!$A$4:$A$328&amp;Inputs!$B$4:$B$328, 0), MATCH(Forecasts!D$159, Inputs!$A$4:$X$4, 0))</f>
        <v>407</v>
      </c>
      <c r="E169" s="63" cm="1">
        <f t="array" ref="E169">INDEX(Inputs!$A$4:$X$328, MATCH(Forecasts!$B169&amp;Forecasts!$B$158, Inputs!$A$4:$A$328&amp;Inputs!$B$4:$B$328, 0), MATCH(Forecasts!E$159, Inputs!$A$4:$X$4, 0))</f>
        <v>407</v>
      </c>
      <c r="F169" s="63" cm="1">
        <f t="array" ref="F169">INDEX(Inputs!$A$4:$X$328, MATCH(Forecasts!$B169&amp;Forecasts!$B$158, Inputs!$A$4:$A$328&amp;Inputs!$B$4:$B$328, 0), MATCH(Forecasts!F$159, Inputs!$A$4:$X$4, 0))</f>
        <v>407</v>
      </c>
      <c r="G169" s="63" cm="1">
        <f t="array" ref="G169">INDEX(Inputs!$A$4:$X$328, MATCH(Forecasts!$B169&amp;Forecasts!$B$158, Inputs!$A$4:$A$328&amp;Inputs!$B$4:$B$328, 0), MATCH(Forecasts!G$159, Inputs!$A$4:$X$4, 0))</f>
        <v>409</v>
      </c>
      <c r="H169" s="63" cm="1">
        <f t="array" ref="H169">INDEX(Inputs!$A$4:$X$328, MATCH(Forecasts!$B169&amp;Forecasts!$B$158, Inputs!$A$4:$A$328&amp;Inputs!$B$4:$B$328, 0), MATCH(Forecasts!H$159, Inputs!$A$4:$X$4, 0))</f>
        <v>406</v>
      </c>
      <c r="I169" s="63" cm="1">
        <f t="array" ref="I169">INDEX(Inputs!$A$4:$X$328, MATCH(Forecasts!$B169&amp;Forecasts!$B$158, Inputs!$A$4:$A$328&amp;Inputs!$B$4:$B$328, 0), MATCH(Forecasts!I$159, Inputs!$A$4:$X$4, 0))</f>
        <v>401</v>
      </c>
      <c r="J169" s="63" cm="1">
        <f t="array" ref="J169">INDEX(Inputs!$A$4:$X$328, MATCH(Forecasts!$B169&amp;Forecasts!$B$158, Inputs!$A$4:$A$328&amp;Inputs!$B$4:$B$328, 0), MATCH(Forecasts!J$159, Inputs!$A$4:$X$4, 0))</f>
        <v>401</v>
      </c>
      <c r="K169" s="63" cm="1">
        <f t="array" ref="K169">INDEX(Inputs!$A$4:$X$328, MATCH(Forecasts!$B169&amp;Forecasts!$B$158, Inputs!$A$4:$A$328&amp;Inputs!$B$4:$B$328, 0), MATCH(Forecasts!K$159, Inputs!$A$4:$X$4, 0))</f>
        <v>400</v>
      </c>
      <c r="L169" s="63" cm="1">
        <f t="array" ref="L169">INDEX(Inputs!$A$4:$X$328, MATCH(Forecasts!$B169&amp;Forecasts!$B$158, Inputs!$A$4:$A$328&amp;Inputs!$B$4:$B$328, 0), MATCH(Forecasts!L$159, Inputs!$A$4:$X$4, 0))</f>
        <v>400</v>
      </c>
      <c r="M169" s="63" cm="1">
        <f t="array" ref="M169">INDEX(Inputs!$A$4:$X$328, MATCH(Forecasts!$B169&amp;Forecasts!$B$158, Inputs!$A$4:$A$328&amp;Inputs!$B$4:$B$328, 0), MATCH(Forecasts!M$159, Inputs!$A$4:$X$4, 0))</f>
        <v>398</v>
      </c>
      <c r="N169" s="63" cm="1">
        <f t="array" ref="N169">INDEX(Inputs!$A$4:$X$328, MATCH(Forecasts!$B169&amp;Forecasts!$B$158, Inputs!$A$4:$A$328&amp;Inputs!$B$4:$B$328, 0), MATCH(Forecasts!N$159, Inputs!$A$4:$X$4, 0))</f>
        <v>398</v>
      </c>
      <c r="O169" s="166" cm="1">
        <f t="array" ref="O169">INDEX(Inputs!$A$4:$X$328, MATCH(Forecasts!$B169&amp;Forecasts!$B$158, Inputs!$A$4:$A$328&amp;Inputs!$B$4:$B$328, 0), MATCH(Forecasts!O$159, Inputs!$A$4:$X$4, 0))</f>
        <v>398</v>
      </c>
      <c r="P169" s="83" cm="1">
        <f t="array" ref="P169">INDEX(Inputs!$A$4:$X$328, MATCH(Forecasts!$B169&amp;Forecasts!$B$158, Inputs!$A$4:$A$328&amp;Inputs!$B$4:$B$328, 0), MATCH(Forecasts!P$159, Inputs!$A$4:$X$4, 0))</f>
        <v>398</v>
      </c>
      <c r="Q169" s="83" cm="1">
        <f t="array" ref="Q169">INDEX(Inputs!$A$4:$X$328, MATCH(Forecasts!$B169&amp;Forecasts!$B$158, Inputs!$A$4:$A$328&amp;Inputs!$B$4:$B$328, 0), MATCH(Forecasts!Q$159, Inputs!$A$4:$X$4, 0))</f>
        <v>398</v>
      </c>
      <c r="R169" s="83" cm="1">
        <f t="array" ref="R169">INDEX(Inputs!$A$4:$X$328, MATCH(Forecasts!$B169&amp;Forecasts!$B$158, Inputs!$A$4:$A$328&amp;Inputs!$B$4:$B$328, 0), MATCH(Forecasts!R$159, Inputs!$A$4:$X$4, 0))</f>
        <v>397</v>
      </c>
      <c r="S169" s="83" cm="1">
        <f t="array" ref="S169">INDEX(Inputs!$A$4:$X$328, MATCH(Forecasts!$B169&amp;Forecasts!$B$158, Inputs!$A$4:$A$328&amp;Inputs!$B$4:$B$328, 0), MATCH(Forecasts!S$159, Inputs!$A$4:$X$4, 0))</f>
        <v>397</v>
      </c>
      <c r="T169" s="83" cm="1">
        <f t="array" ref="T169">INDEX(Inputs!$A$4:$X$328, MATCH(Forecasts!$B169&amp;Forecasts!$B$158, Inputs!$A$4:$A$328&amp;Inputs!$B$4:$B$328, 0), MATCH(Forecasts!T$159, Inputs!$A$4:$X$4, 0))</f>
        <v>397</v>
      </c>
      <c r="U169" s="83" cm="1">
        <f t="array" ref="U169">INDEX(Inputs!$A$4:$X$328, MATCH(Forecasts!$B169&amp;Forecasts!$B$158, Inputs!$A$4:$A$328&amp;Inputs!$B$4:$B$328, 0), MATCH(Forecasts!U$159, Inputs!$A$4:$X$4, 0))</f>
        <v>397</v>
      </c>
      <c r="V169" s="125">
        <f t="shared" si="159"/>
        <v>398</v>
      </c>
      <c r="W169" s="125">
        <f t="shared" si="159"/>
        <v>398</v>
      </c>
      <c r="X169" s="125">
        <f t="shared" si="159"/>
        <v>398</v>
      </c>
      <c r="Y169" s="125">
        <f t="shared" si="159"/>
        <v>398</v>
      </c>
      <c r="Z169" s="125">
        <f t="shared" si="159"/>
        <v>398</v>
      </c>
      <c r="AA169" s="125">
        <f t="shared" si="159"/>
        <v>398</v>
      </c>
      <c r="AB169" s="126">
        <f t="shared" si="152"/>
        <v>398</v>
      </c>
      <c r="AC169" s="126">
        <f t="shared" si="153"/>
        <v>398</v>
      </c>
      <c r="AD169" s="126">
        <f t="shared" si="154"/>
        <v>397</v>
      </c>
      <c r="AE169" s="126">
        <f t="shared" si="155"/>
        <v>397</v>
      </c>
      <c r="AF169" s="126">
        <f t="shared" si="156"/>
        <v>397</v>
      </c>
      <c r="AG169" s="126">
        <f t="shared" si="157"/>
        <v>397</v>
      </c>
      <c r="AI169" s="86" t="s">
        <v>119</v>
      </c>
      <c r="AJ169" s="86" t="s">
        <v>119</v>
      </c>
      <c r="AK169" s="87" t="str">
        <f t="shared" si="158"/>
        <v>OK</v>
      </c>
    </row>
    <row r="170" spans="1:38" s="39" customFormat="1" ht="12.75" customHeight="1">
      <c r="A170" s="90"/>
      <c r="B170" s="72" t="s">
        <v>106</v>
      </c>
      <c r="C170" s="63" cm="1">
        <f t="array" ref="C170">INDEX(Inputs!$A$4:$X$328, MATCH(Forecasts!$B170&amp;Forecasts!$B$158, Inputs!$A$4:$A$328&amp;Inputs!$B$4:$B$328, 0), MATCH(Forecasts!C$159, Inputs!$A$4:$X$4, 0))</f>
        <v>643</v>
      </c>
      <c r="D170" s="63" cm="1">
        <f t="array" ref="D170">INDEX(Inputs!$A$4:$X$328, MATCH(Forecasts!$B170&amp;Forecasts!$B$158, Inputs!$A$4:$A$328&amp;Inputs!$B$4:$B$328, 0), MATCH(Forecasts!D$159, Inputs!$A$4:$X$4, 0))</f>
        <v>640</v>
      </c>
      <c r="E170" s="63" cm="1">
        <f t="array" ref="E170">INDEX(Inputs!$A$4:$X$328, MATCH(Forecasts!$B170&amp;Forecasts!$B$158, Inputs!$A$4:$A$328&amp;Inputs!$B$4:$B$328, 0), MATCH(Forecasts!E$159, Inputs!$A$4:$X$4, 0))</f>
        <v>643</v>
      </c>
      <c r="F170" s="63" cm="1">
        <f t="array" ref="F170">INDEX(Inputs!$A$4:$X$328, MATCH(Forecasts!$B170&amp;Forecasts!$B$158, Inputs!$A$4:$A$328&amp;Inputs!$B$4:$B$328, 0), MATCH(Forecasts!F$159, Inputs!$A$4:$X$4, 0))</f>
        <v>643</v>
      </c>
      <c r="G170" s="63" cm="1">
        <f t="array" ref="G170">INDEX(Inputs!$A$4:$X$328, MATCH(Forecasts!$B170&amp;Forecasts!$B$158, Inputs!$A$4:$A$328&amp;Inputs!$B$4:$B$328, 0), MATCH(Forecasts!G$159, Inputs!$A$4:$X$4, 0))</f>
        <v>638</v>
      </c>
      <c r="H170" s="63" cm="1">
        <f t="array" ref="H170">INDEX(Inputs!$A$4:$X$328, MATCH(Forecasts!$B170&amp;Forecasts!$B$158, Inputs!$A$4:$A$328&amp;Inputs!$B$4:$B$328, 0), MATCH(Forecasts!H$159, Inputs!$A$4:$X$4, 0))</f>
        <v>619</v>
      </c>
      <c r="I170" s="63" cm="1">
        <f t="array" ref="I170">INDEX(Inputs!$A$4:$X$328, MATCH(Forecasts!$B170&amp;Forecasts!$B$158, Inputs!$A$4:$A$328&amp;Inputs!$B$4:$B$328, 0), MATCH(Forecasts!I$159, Inputs!$A$4:$X$4, 0))</f>
        <v>611</v>
      </c>
      <c r="J170" s="63" cm="1">
        <f t="array" ref="J170">INDEX(Inputs!$A$4:$X$328, MATCH(Forecasts!$B170&amp;Forecasts!$B$158, Inputs!$A$4:$A$328&amp;Inputs!$B$4:$B$328, 0), MATCH(Forecasts!J$159, Inputs!$A$4:$X$4, 0))</f>
        <v>610</v>
      </c>
      <c r="K170" s="63" cm="1">
        <f t="array" ref="K170">INDEX(Inputs!$A$4:$X$328, MATCH(Forecasts!$B170&amp;Forecasts!$B$158, Inputs!$A$4:$A$328&amp;Inputs!$B$4:$B$328, 0), MATCH(Forecasts!K$159, Inputs!$A$4:$X$4, 0))</f>
        <v>608</v>
      </c>
      <c r="L170" s="63" cm="1">
        <f t="array" ref="L170">INDEX(Inputs!$A$4:$X$328, MATCH(Forecasts!$B170&amp;Forecasts!$B$158, Inputs!$A$4:$A$328&amp;Inputs!$B$4:$B$328, 0), MATCH(Forecasts!L$159, Inputs!$A$4:$X$4, 0))</f>
        <v>607</v>
      </c>
      <c r="M170" s="63" cm="1">
        <f t="array" ref="M170">INDEX(Inputs!$A$4:$X$328, MATCH(Forecasts!$B170&amp;Forecasts!$B$158, Inputs!$A$4:$A$328&amp;Inputs!$B$4:$B$328, 0), MATCH(Forecasts!M$159, Inputs!$A$4:$X$4, 0))</f>
        <v>606</v>
      </c>
      <c r="N170" s="63" cm="1">
        <f t="array" ref="N170">INDEX(Inputs!$A$4:$X$328, MATCH(Forecasts!$B170&amp;Forecasts!$B$158, Inputs!$A$4:$A$328&amp;Inputs!$B$4:$B$328, 0), MATCH(Forecasts!N$159, Inputs!$A$4:$X$4, 0))</f>
        <v>605</v>
      </c>
      <c r="O170" s="166" cm="1">
        <f t="array" ref="O170">INDEX(Inputs!$A$4:$X$328, MATCH(Forecasts!$B170&amp;Forecasts!$B$158, Inputs!$A$4:$A$328&amp;Inputs!$B$4:$B$328, 0), MATCH(Forecasts!O$159, Inputs!$A$4:$X$4, 0))</f>
        <v>605</v>
      </c>
      <c r="P170" s="83" cm="1">
        <f t="array" ref="P170">INDEX(Inputs!$A$4:$X$328, MATCH(Forecasts!$B170&amp;Forecasts!$B$158, Inputs!$A$4:$A$328&amp;Inputs!$B$4:$B$328, 0), MATCH(Forecasts!P$159, Inputs!$A$4:$X$4, 0))</f>
        <v>603</v>
      </c>
      <c r="Q170" s="83" cm="1">
        <f t="array" ref="Q170">INDEX(Inputs!$A$4:$X$328, MATCH(Forecasts!$B170&amp;Forecasts!$B$158, Inputs!$A$4:$A$328&amp;Inputs!$B$4:$B$328, 0), MATCH(Forecasts!Q$159, Inputs!$A$4:$X$4, 0))</f>
        <v>603</v>
      </c>
      <c r="R170" s="83" cm="1">
        <f t="array" ref="R170">INDEX(Inputs!$A$4:$X$328, MATCH(Forecasts!$B170&amp;Forecasts!$B$158, Inputs!$A$4:$A$328&amp;Inputs!$B$4:$B$328, 0), MATCH(Forecasts!R$159, Inputs!$A$4:$X$4, 0))</f>
        <v>603</v>
      </c>
      <c r="S170" s="83" cm="1">
        <f t="array" ref="S170">INDEX(Inputs!$A$4:$X$328, MATCH(Forecasts!$B170&amp;Forecasts!$B$158, Inputs!$A$4:$A$328&amp;Inputs!$B$4:$B$328, 0), MATCH(Forecasts!S$159, Inputs!$A$4:$X$4, 0))</f>
        <v>603</v>
      </c>
      <c r="T170" s="83" cm="1">
        <f t="array" ref="T170">INDEX(Inputs!$A$4:$X$328, MATCH(Forecasts!$B170&amp;Forecasts!$B$158, Inputs!$A$4:$A$328&amp;Inputs!$B$4:$B$328, 0), MATCH(Forecasts!T$159, Inputs!$A$4:$X$4, 0))</f>
        <v>604</v>
      </c>
      <c r="U170" s="83" cm="1">
        <f t="array" ref="U170">INDEX(Inputs!$A$4:$X$328, MATCH(Forecasts!$B170&amp;Forecasts!$B$158, Inputs!$A$4:$A$328&amp;Inputs!$B$4:$B$328, 0), MATCH(Forecasts!U$159, Inputs!$A$4:$X$4, 0))</f>
        <v>604</v>
      </c>
      <c r="V170" s="125">
        <f t="shared" si="159"/>
        <v>605</v>
      </c>
      <c r="W170" s="125">
        <f t="shared" si="159"/>
        <v>605</v>
      </c>
      <c r="X170" s="125">
        <f t="shared" si="159"/>
        <v>605</v>
      </c>
      <c r="Y170" s="125">
        <f t="shared" si="159"/>
        <v>605</v>
      </c>
      <c r="Z170" s="125">
        <f t="shared" si="159"/>
        <v>605</v>
      </c>
      <c r="AA170" s="125">
        <f t="shared" si="159"/>
        <v>605</v>
      </c>
      <c r="AB170" s="126">
        <f t="shared" si="152"/>
        <v>603</v>
      </c>
      <c r="AC170" s="126">
        <f t="shared" si="153"/>
        <v>603</v>
      </c>
      <c r="AD170" s="126">
        <f t="shared" si="154"/>
        <v>603</v>
      </c>
      <c r="AE170" s="126">
        <f t="shared" si="155"/>
        <v>603</v>
      </c>
      <c r="AF170" s="126">
        <f t="shared" si="156"/>
        <v>604</v>
      </c>
      <c r="AG170" s="126">
        <f t="shared" si="157"/>
        <v>604</v>
      </c>
      <c r="AI170" s="86" t="s">
        <v>119</v>
      </c>
      <c r="AJ170" s="86" t="s">
        <v>119</v>
      </c>
      <c r="AK170" s="87" t="str">
        <f t="shared" si="158"/>
        <v>OK</v>
      </c>
    </row>
    <row r="171" spans="1:38" s="39" customFormat="1" ht="12.75" customHeight="1">
      <c r="A171" s="90"/>
      <c r="B171" s="113" t="s">
        <v>114</v>
      </c>
      <c r="C171" s="75">
        <f t="shared" ref="C171:AA171" si="160">SUM(C161:C170)</f>
        <v>6384</v>
      </c>
      <c r="D171" s="75">
        <f t="shared" si="160"/>
        <v>6380</v>
      </c>
      <c r="E171" s="75">
        <f t="shared" si="160"/>
        <v>6375</v>
      </c>
      <c r="F171" s="75">
        <f t="shared" si="160"/>
        <v>6380</v>
      </c>
      <c r="G171" s="75">
        <f t="shared" si="160"/>
        <v>6381</v>
      </c>
      <c r="H171" s="75">
        <f t="shared" si="160"/>
        <v>6354</v>
      </c>
      <c r="I171" s="75">
        <f>SUM(I161:I170)</f>
        <v>6343</v>
      </c>
      <c r="J171" s="75">
        <f t="shared" si="160"/>
        <v>6341</v>
      </c>
      <c r="K171" s="75">
        <f t="shared" si="160"/>
        <v>6335</v>
      </c>
      <c r="L171" s="75">
        <f t="shared" si="160"/>
        <v>6327</v>
      </c>
      <c r="M171" s="75">
        <f t="shared" si="160"/>
        <v>6320</v>
      </c>
      <c r="N171" s="75">
        <f t="shared" si="160"/>
        <v>6336</v>
      </c>
      <c r="O171" s="75">
        <f>SUM( O161:O170)</f>
        <v>6333</v>
      </c>
      <c r="P171" s="76">
        <f t="shared" ref="P171" si="161">SUM( P161:P170)</f>
        <v>6292</v>
      </c>
      <c r="Q171" s="76">
        <f t="shared" ref="Q171" si="162">SUM( Q161:Q170)</f>
        <v>6291</v>
      </c>
      <c r="R171" s="76">
        <f t="shared" ref="R171" si="163">SUM( R161:R170)</f>
        <v>6289</v>
      </c>
      <c r="S171" s="76">
        <f t="shared" ref="S171" si="164">SUM( S161:S170)</f>
        <v>6280</v>
      </c>
      <c r="T171" s="76">
        <f t="shared" ref="T171" si="165">SUM( T161:T170)</f>
        <v>6281</v>
      </c>
      <c r="U171" s="76">
        <f t="shared" ref="U171" si="166">SUM( U161:U170)</f>
        <v>6268</v>
      </c>
      <c r="V171" s="88">
        <f t="shared" si="160"/>
        <v>6333</v>
      </c>
      <c r="W171" s="88">
        <f t="shared" si="160"/>
        <v>6333</v>
      </c>
      <c r="X171" s="88">
        <f t="shared" si="160"/>
        <v>6333</v>
      </c>
      <c r="Y171" s="88">
        <f t="shared" si="160"/>
        <v>6333</v>
      </c>
      <c r="Z171" s="88">
        <f t="shared" si="160"/>
        <v>6333</v>
      </c>
      <c r="AA171" s="88">
        <f t="shared" si="160"/>
        <v>6333</v>
      </c>
      <c r="AB171" s="89">
        <f>SUM(AB161:AB170)</f>
        <v>6292</v>
      </c>
      <c r="AC171" s="89">
        <f>SUM(AC161:AC170)</f>
        <v>6291</v>
      </c>
      <c r="AD171" s="89">
        <f>SUM(AD161:AD170)</f>
        <v>6289</v>
      </c>
      <c r="AE171" s="89">
        <f t="shared" ref="AE171:AG171" si="167">SUM(AE161:AE170)</f>
        <v>6280</v>
      </c>
      <c r="AF171" s="89">
        <f t="shared" si="167"/>
        <v>6281</v>
      </c>
      <c r="AG171" s="89">
        <f t="shared" si="167"/>
        <v>6268</v>
      </c>
      <c r="AI171" s="86" t="s">
        <v>119</v>
      </c>
      <c r="AJ171" s="86" t="s">
        <v>119</v>
      </c>
      <c r="AK171" s="87" t="str">
        <f t="shared" si="158"/>
        <v>OK</v>
      </c>
    </row>
    <row r="172" spans="1:38" s="39" customFormat="1" ht="13.15">
      <c r="A172" s="90"/>
      <c r="B172" s="93"/>
    </row>
    <row r="173" spans="1:38" s="41" customFormat="1" ht="13.15">
      <c r="A173" s="40" t="s">
        <v>127</v>
      </c>
      <c r="D173" s="42"/>
      <c r="E173" s="42"/>
      <c r="F173" s="42"/>
      <c r="G173" s="42"/>
      <c r="H173" s="42"/>
      <c r="I173" s="42"/>
      <c r="J173" s="42"/>
      <c r="K173" s="42"/>
      <c r="L173" s="42"/>
      <c r="M173" s="42"/>
      <c r="N173" s="42"/>
      <c r="O173" s="42"/>
      <c r="P173" s="42"/>
      <c r="Q173" s="42"/>
      <c r="R173" s="42"/>
      <c r="S173" s="42"/>
      <c r="T173" s="42"/>
      <c r="U173" s="42"/>
      <c r="V173" s="42"/>
      <c r="W173" s="42"/>
      <c r="X173" s="42"/>
      <c r="Y173" s="42"/>
      <c r="Z173" s="42"/>
      <c r="AA173" s="42"/>
      <c r="AB173" s="42"/>
      <c r="AC173" s="42"/>
      <c r="AD173" s="42"/>
      <c r="AE173" s="42"/>
      <c r="AF173" s="42"/>
      <c r="AG173" s="42"/>
      <c r="AH173" s="42"/>
      <c r="AI173" s="42"/>
      <c r="AJ173" s="42"/>
      <c r="AK173" s="42"/>
      <c r="AL173" s="42"/>
    </row>
    <row r="174" spans="1:38" s="39" customFormat="1" ht="13.15">
      <c r="A174" s="90"/>
    </row>
    <row r="175" spans="1:38" s="39" customFormat="1" ht="13.15" customHeight="1">
      <c r="B175" s="43" t="s">
        <v>78</v>
      </c>
      <c r="C175" s="183" t="s">
        <v>112</v>
      </c>
      <c r="D175" s="183"/>
      <c r="E175" s="183"/>
      <c r="F175" s="183"/>
      <c r="G175" s="183"/>
      <c r="H175" s="183"/>
      <c r="I175" s="183"/>
      <c r="J175" s="183"/>
      <c r="K175" s="183"/>
      <c r="L175" s="183"/>
      <c r="M175" s="183"/>
      <c r="N175" s="183"/>
      <c r="O175" s="183"/>
      <c r="P175" s="186" t="s">
        <v>113</v>
      </c>
      <c r="Q175" s="186"/>
      <c r="R175" s="186"/>
      <c r="S175" s="186"/>
      <c r="T175" s="186"/>
      <c r="U175" s="187"/>
      <c r="V175" s="190"/>
      <c r="W175" s="190"/>
      <c r="X175" s="190"/>
      <c r="Y175" s="190"/>
      <c r="Z175" s="190"/>
      <c r="AA175" s="191"/>
      <c r="AB175" s="188"/>
      <c r="AC175" s="188"/>
      <c r="AD175" s="188"/>
      <c r="AE175" s="188"/>
      <c r="AF175" s="188"/>
      <c r="AG175" s="189"/>
      <c r="AI175" s="194" t="s">
        <v>116</v>
      </c>
      <c r="AJ175" s="192" t="s">
        <v>117</v>
      </c>
      <c r="AK175" s="194" t="s">
        <v>118</v>
      </c>
    </row>
    <row r="176" spans="1:38" s="39" customFormat="1" ht="13.15">
      <c r="C176" s="45" t="s">
        <v>14</v>
      </c>
      <c r="D176" s="45" t="s">
        <v>15</v>
      </c>
      <c r="E176" s="45" t="s">
        <v>16</v>
      </c>
      <c r="F176" s="45" t="s">
        <v>17</v>
      </c>
      <c r="G176" s="45" t="s">
        <v>18</v>
      </c>
      <c r="H176" s="45" t="s">
        <v>19</v>
      </c>
      <c r="I176" s="45" t="s">
        <v>20</v>
      </c>
      <c r="J176" s="45" t="s">
        <v>21</v>
      </c>
      <c r="K176" s="47" t="s">
        <v>22</v>
      </c>
      <c r="L176" s="47" t="s">
        <v>23</v>
      </c>
      <c r="M176" s="46" t="s">
        <v>24</v>
      </c>
      <c r="N176" s="46" t="s">
        <v>25</v>
      </c>
      <c r="O176" s="47" t="s">
        <v>26</v>
      </c>
      <c r="P176" s="48" t="s">
        <v>27</v>
      </c>
      <c r="Q176" s="48" t="s">
        <v>28</v>
      </c>
      <c r="R176" s="48" t="s">
        <v>29</v>
      </c>
      <c r="S176" s="48" t="s">
        <v>30</v>
      </c>
      <c r="T176" s="48" t="s">
        <v>31</v>
      </c>
      <c r="U176" s="49" t="s">
        <v>32</v>
      </c>
      <c r="V176" s="50" t="s">
        <v>27</v>
      </c>
      <c r="W176" s="50" t="s">
        <v>28</v>
      </c>
      <c r="X176" s="50" t="s">
        <v>29</v>
      </c>
      <c r="Y176" s="50" t="s">
        <v>30</v>
      </c>
      <c r="Z176" s="50" t="s">
        <v>31</v>
      </c>
      <c r="AA176" s="50" t="s">
        <v>32</v>
      </c>
      <c r="AB176" s="44" t="s">
        <v>27</v>
      </c>
      <c r="AC176" s="44" t="s">
        <v>28</v>
      </c>
      <c r="AD176" s="44" t="s">
        <v>29</v>
      </c>
      <c r="AE176" s="44" t="s">
        <v>30</v>
      </c>
      <c r="AF176" s="44" t="s">
        <v>31</v>
      </c>
      <c r="AG176" s="51" t="s">
        <v>32</v>
      </c>
      <c r="AI176" s="194"/>
      <c r="AJ176" s="193"/>
      <c r="AK176" s="194"/>
    </row>
    <row r="177" spans="1:38" s="39" customFormat="1" ht="13.15">
      <c r="B177" s="91"/>
      <c r="C177" s="55">
        <v>1</v>
      </c>
      <c r="D177" s="55">
        <v>2</v>
      </c>
      <c r="E177" s="55">
        <v>3</v>
      </c>
      <c r="F177" s="55">
        <v>4</v>
      </c>
      <c r="G177" s="55">
        <v>5</v>
      </c>
      <c r="H177" s="55">
        <v>6</v>
      </c>
      <c r="I177" s="55">
        <v>7</v>
      </c>
      <c r="J177" s="55">
        <v>8</v>
      </c>
      <c r="K177" s="56">
        <v>9</v>
      </c>
      <c r="L177" s="56">
        <v>10</v>
      </c>
      <c r="M177" s="56">
        <v>11</v>
      </c>
      <c r="N177" s="56">
        <v>12</v>
      </c>
      <c r="O177" s="56">
        <v>13</v>
      </c>
      <c r="P177" s="57">
        <v>14</v>
      </c>
      <c r="Q177" s="57">
        <v>15</v>
      </c>
      <c r="R177" s="57">
        <v>16</v>
      </c>
      <c r="S177" s="57">
        <v>17</v>
      </c>
      <c r="T177" s="57">
        <v>18</v>
      </c>
      <c r="U177" s="58">
        <v>19</v>
      </c>
      <c r="V177" s="59">
        <v>14</v>
      </c>
      <c r="W177" s="59">
        <v>15</v>
      </c>
      <c r="X177" s="59">
        <v>16</v>
      </c>
      <c r="Y177" s="59">
        <v>17</v>
      </c>
      <c r="Z177" s="59">
        <v>18</v>
      </c>
      <c r="AA177" s="59">
        <v>19</v>
      </c>
      <c r="AB177" s="44">
        <v>14</v>
      </c>
      <c r="AC177" s="44">
        <v>15</v>
      </c>
      <c r="AD177" s="44">
        <v>16</v>
      </c>
      <c r="AE177" s="44">
        <v>17</v>
      </c>
      <c r="AF177" s="44">
        <v>18</v>
      </c>
      <c r="AG177" s="60">
        <v>19</v>
      </c>
      <c r="AI177" s="53"/>
      <c r="AJ177" s="53"/>
      <c r="AK177" s="53"/>
    </row>
    <row r="178" spans="1:38" s="39" customFormat="1" ht="12.75" customHeight="1">
      <c r="B178" s="72" t="s">
        <v>33</v>
      </c>
      <c r="C178" s="127" cm="1">
        <f t="array" ref="C178">INDEX(Inputs!$A$4:$X$328, MATCH(Forecasts!$B178&amp;Forecasts!$B$175, Inputs!$A$4:$A$328&amp;Inputs!$B$4:$B$328, 0), MATCH(Forecasts!C$176, Inputs!$A$4:$X$4, 0))</f>
        <v>4.2813002361486959E-4</v>
      </c>
      <c r="D178" s="127" cm="1">
        <f t="array" ref="D178">INDEX(Inputs!$A$4:$X$328, MATCH(Forecasts!$B178&amp;Forecasts!$B$175, Inputs!$A$4:$A$328&amp;Inputs!$B$4:$B$328, 0), MATCH(Forecasts!D$176, Inputs!$A$4:$X$4, 0))</f>
        <v>4.2329394420664515E-4</v>
      </c>
      <c r="E178" s="127" cm="1">
        <f t="array" ref="E178">INDEX(Inputs!$A$4:$X$328, MATCH(Forecasts!$B178&amp;Forecasts!$B$175, Inputs!$A$4:$A$328&amp;Inputs!$B$4:$B$328, 0), MATCH(Forecasts!E$176, Inputs!$A$4:$X$4, 0))</f>
        <v>4.2144775107080806E-4</v>
      </c>
      <c r="F178" s="127" cm="1">
        <f t="array" ref="F178">INDEX(Inputs!$A$4:$X$328, MATCH(Forecasts!$B178&amp;Forecasts!$B$175, Inputs!$A$4:$A$328&amp;Inputs!$B$4:$B$328, 0), MATCH(Forecasts!F$176, Inputs!$A$4:$X$4, 0))</f>
        <v>4.1774267051496438E-4</v>
      </c>
      <c r="G178" s="127" cm="1">
        <f t="array" ref="G178">INDEX(Inputs!$A$4:$X$328, MATCH(Forecasts!$B178&amp;Forecasts!$B$175, Inputs!$A$4:$A$328&amp;Inputs!$B$4:$B$328, 0), MATCH(Forecasts!G$176, Inputs!$A$4:$X$4, 0))</f>
        <v>4.2043971355516075E-4</v>
      </c>
      <c r="H178" s="127" cm="1">
        <f t="array" ref="H178">INDEX(Inputs!$A$4:$X$328, MATCH(Forecasts!$B178&amp;Forecasts!$B$175, Inputs!$A$4:$A$328&amp;Inputs!$B$4:$B$328, 0), MATCH(Forecasts!H$176, Inputs!$A$4:$X$4, 0))</f>
        <v>4.148114667303343E-4</v>
      </c>
      <c r="I178" s="127" cm="1">
        <f t="array" ref="I178">INDEX(Inputs!$A$4:$X$328, MATCH(Forecasts!$B178&amp;Forecasts!$B$175, Inputs!$A$4:$A$328&amp;Inputs!$B$4:$B$328, 0), MATCH(Forecasts!I$176, Inputs!$A$4:$X$4, 0))</f>
        <v>4.1287652307174326E-4</v>
      </c>
      <c r="J178" s="127" cm="1">
        <f t="array" ref="J178">INDEX(Inputs!$A$4:$X$328, MATCH(Forecasts!$B178&amp;Forecasts!$B$175, Inputs!$A$4:$A$328&amp;Inputs!$B$4:$B$328, 0), MATCH(Forecasts!J$176, Inputs!$A$4:$X$4, 0))</f>
        <v>4.0659449703902482E-4</v>
      </c>
      <c r="K178" s="127" cm="1">
        <f t="array" ref="K178">INDEX(Inputs!$A$4:$X$328, MATCH(Forecasts!$B178&amp;Forecasts!$B$175, Inputs!$A$4:$A$328&amp;Inputs!$B$4:$B$328, 0), MATCH(Forecasts!K$176, Inputs!$A$4:$X$4, 0))</f>
        <v>4.02639637169045E-4</v>
      </c>
      <c r="L178" s="127" cm="1">
        <f t="array" ref="L178">INDEX(Inputs!$A$4:$X$328, MATCH(Forecasts!$B178&amp;Forecasts!$B$175, Inputs!$A$4:$A$328&amp;Inputs!$B$4:$B$328, 0), MATCH(Forecasts!L$176, Inputs!$A$4:$X$4, 0))</f>
        <v>3.9686031603683789E-4</v>
      </c>
      <c r="M178" s="127" cm="1">
        <f t="array" ref="M178">INDEX(Inputs!$A$4:$X$328, MATCH(Forecasts!$B178&amp;Forecasts!$B$175, Inputs!$A$4:$A$328&amp;Inputs!$B$4:$B$328, 0), MATCH(Forecasts!M$176, Inputs!$A$4:$X$4, 0))</f>
        <v>3.9336528526989734E-4</v>
      </c>
      <c r="N178" s="127" cm="1">
        <f t="array" ref="N178">INDEX(Inputs!$A$4:$X$328, MATCH(Forecasts!$B178&amp;Forecasts!$B$175, Inputs!$A$4:$A$328&amp;Inputs!$B$4:$B$328, 0), MATCH(Forecasts!N$176, Inputs!$A$4:$X$4, 0))</f>
        <v>3.8959025852121045E-4</v>
      </c>
      <c r="O178" s="168" cm="1">
        <f t="array" ref="O178">INDEX(Inputs!$A$4:$X$328, MATCH(Forecasts!$B178&amp;Forecasts!$B$175, Inputs!$A$4:$A$328&amp;Inputs!$B$4:$B$328, 0), MATCH(Forecasts!O$176, Inputs!$A$4:$X$4, 0))</f>
        <v>3.8698180877555673E-4</v>
      </c>
      <c r="P178" s="128" cm="1">
        <f t="array" ref="P178">INDEX(Inputs!$A$4:$X$328, MATCH(Forecasts!$B178&amp;Forecasts!$B$175, Inputs!$A$4:$A$328&amp;Inputs!$B$4:$B$328, 0), MATCH(Forecasts!P$176, Inputs!$A$4:$X$4, 0))</f>
        <v>3.7734135772263396E-4</v>
      </c>
      <c r="Q178" s="128" cm="1">
        <f t="array" ref="Q178">INDEX(Inputs!$A$4:$X$328, MATCH(Forecasts!$B178&amp;Forecasts!$B$175, Inputs!$A$4:$A$328&amp;Inputs!$B$4:$B$328, 0), MATCH(Forecasts!Q$176, Inputs!$A$4:$X$4, 0))</f>
        <v>3.7450995772576987E-4</v>
      </c>
      <c r="R178" s="128" cm="1">
        <f t="array" ref="R178">INDEX(Inputs!$A$4:$X$328, MATCH(Forecasts!$B178&amp;Forecasts!$B$175, Inputs!$A$4:$A$328&amp;Inputs!$B$4:$B$328, 0), MATCH(Forecasts!R$176, Inputs!$A$4:$X$4, 0))</f>
        <v>3.717993198259502E-4</v>
      </c>
      <c r="S178" s="128" cm="1">
        <f t="array" ref="S178">INDEX(Inputs!$A$4:$X$328, MATCH(Forecasts!$B178&amp;Forecasts!$B$175, Inputs!$A$4:$A$328&amp;Inputs!$B$4:$B$328, 0), MATCH(Forecasts!S$176, Inputs!$A$4:$X$4, 0))</f>
        <v>3.6922445095139463E-4</v>
      </c>
      <c r="T178" s="128" cm="1">
        <f t="array" ref="T178">INDEX(Inputs!$A$4:$X$328, MATCH(Forecasts!$B178&amp;Forecasts!$B$175, Inputs!$A$4:$A$328&amp;Inputs!$B$4:$B$328, 0), MATCH(Forecasts!T$176, Inputs!$A$4:$X$4, 0))</f>
        <v>3.6677717926774013E-4</v>
      </c>
      <c r="U178" s="128" cm="1">
        <f t="array" ref="U178">INDEX(Inputs!$A$4:$X$328, MATCH(Forecasts!$B178&amp;Forecasts!$B$175, Inputs!$A$4:$A$328&amp;Inputs!$B$4:$B$328, 0), MATCH(Forecasts!U$176, Inputs!$A$4:$X$4, 0))</f>
        <v>3.6435231504979639E-4</v>
      </c>
      <c r="V178" s="129">
        <f t="shared" ref="V178:AA187" si="168" xml:space="preserve"> AB161 / AB25</f>
        <v>3.7734135772263396E-4</v>
      </c>
      <c r="W178" s="129">
        <f t="shared" si="168"/>
        <v>3.7450995772576987E-4</v>
      </c>
      <c r="X178" s="129">
        <f t="shared" si="168"/>
        <v>3.717993198259502E-4</v>
      </c>
      <c r="Y178" s="129">
        <f t="shared" si="168"/>
        <v>3.6922445095139463E-4</v>
      </c>
      <c r="Z178" s="129">
        <f t="shared" si="168"/>
        <v>3.6677717926774013E-4</v>
      </c>
      <c r="AA178" s="129">
        <f xml:space="preserve"> AG161 / AG25</f>
        <v>3.6435231504979639E-4</v>
      </c>
      <c r="AB178" s="130">
        <f t="shared" ref="AB178:AB187" si="169">IF($AI178="Company forecast",P178, IF($AI178="Ofwat forecast",V178))</f>
        <v>3.7734135772263396E-4</v>
      </c>
      <c r="AC178" s="130">
        <f t="shared" ref="AC178:AC187" si="170">IF($AI178="Company forecast",Q178, IF($AI178="Ofwat forecast",W178))</f>
        <v>3.7450995772576987E-4</v>
      </c>
      <c r="AD178" s="130">
        <f t="shared" ref="AD178:AD187" si="171">IF($AI178="Company forecast",R178, IF($AI178="Ofwat forecast",X178))</f>
        <v>3.717993198259502E-4</v>
      </c>
      <c r="AE178" s="130">
        <f t="shared" ref="AE178:AE187" si="172">IF($AI178="Company forecast",S178, IF($AI178="Ofwat forecast",Y178))</f>
        <v>3.6922445095139463E-4</v>
      </c>
      <c r="AF178" s="130">
        <f t="shared" ref="AF178:AF187" si="173">IF($AI178="Company forecast",T178, IF($AI178="Ofwat forecast",Z178))</f>
        <v>3.6677717926774013E-4</v>
      </c>
      <c r="AG178" s="130">
        <f t="shared" ref="AG178:AG187" si="174">IF($AI178="Company forecast",U178, IF($AI178="Ofwat forecast",AA178))</f>
        <v>3.6435231504979639E-4</v>
      </c>
      <c r="AI178" s="86" t="s">
        <v>120</v>
      </c>
      <c r="AJ178" s="86" t="s">
        <v>120</v>
      </c>
      <c r="AK178" s="87" t="str">
        <f t="shared" ref="AK178:AK188" si="175" xml:space="preserve"> IF(AI178=AJ178, "OK", "error")</f>
        <v>OK</v>
      </c>
    </row>
    <row r="179" spans="1:38" s="39" customFormat="1" ht="12.75" customHeight="1">
      <c r="B179" s="72" t="s">
        <v>98</v>
      </c>
      <c r="C179" s="127" cm="1">
        <f t="array" ref="C179">INDEX(Inputs!$A$4:$X$328, MATCH(Forecasts!$B179&amp;Forecasts!$B$175, Inputs!$A$4:$A$328&amp;Inputs!$B$4:$B$328, 0), MATCH(Forecasts!C$176, Inputs!$A$4:$X$4, 0))</f>
        <v>3.3608315379132645E-4</v>
      </c>
      <c r="D179" s="127" cm="1">
        <f t="array" ref="D179">INDEX(Inputs!$A$4:$X$328, MATCH(Forecasts!$B179&amp;Forecasts!$B$175, Inputs!$A$4:$A$328&amp;Inputs!$B$4:$B$328, 0), MATCH(Forecasts!D$176, Inputs!$A$4:$X$4, 0))</f>
        <v>3.3511331929742764E-4</v>
      </c>
      <c r="E179" s="127" cm="1">
        <f t="array" ref="E179">INDEX(Inputs!$A$4:$X$328, MATCH(Forecasts!$B179&amp;Forecasts!$B$175, Inputs!$A$4:$A$328&amp;Inputs!$B$4:$B$328, 0), MATCH(Forecasts!E$176, Inputs!$A$4:$X$4, 0))</f>
        <v>3.3285398051349996E-4</v>
      </c>
      <c r="F179" s="127" cm="1">
        <f t="array" ref="F179">INDEX(Inputs!$A$4:$X$328, MATCH(Forecasts!$B179&amp;Forecasts!$B$175, Inputs!$A$4:$A$328&amp;Inputs!$B$4:$B$328, 0), MATCH(Forecasts!F$176, Inputs!$A$4:$X$4, 0))</f>
        <v>3.3237403587386207E-4</v>
      </c>
      <c r="G179" s="127" cm="1">
        <f t="array" ref="G179">INDEX(Inputs!$A$4:$X$328, MATCH(Forecasts!$B179&amp;Forecasts!$B$175, Inputs!$A$4:$A$328&amp;Inputs!$B$4:$B$328, 0), MATCH(Forecasts!G$176, Inputs!$A$4:$X$4, 0))</f>
        <v>3.2997828710834098E-4</v>
      </c>
      <c r="H179" s="127" cm="1">
        <f t="array" ref="H179">INDEX(Inputs!$A$4:$X$328, MATCH(Forecasts!$B179&amp;Forecasts!$B$175, Inputs!$A$4:$A$328&amp;Inputs!$B$4:$B$328, 0), MATCH(Forecasts!H$176, Inputs!$A$4:$X$4, 0))</f>
        <v>3.2807850313386637E-4</v>
      </c>
      <c r="I179" s="127" cm="1">
        <f t="array" ref="I179">INDEX(Inputs!$A$4:$X$328, MATCH(Forecasts!$B179&amp;Forecasts!$B$175, Inputs!$A$4:$A$328&amp;Inputs!$B$4:$B$328, 0), MATCH(Forecasts!I$176, Inputs!$A$4:$X$4, 0))</f>
        <v>3.2673766288426285E-4</v>
      </c>
      <c r="J179" s="127" cm="1">
        <f t="array" ref="J179">INDEX(Inputs!$A$4:$X$328, MATCH(Forecasts!$B179&amp;Forecasts!$B$175, Inputs!$A$4:$A$328&amp;Inputs!$B$4:$B$328, 0), MATCH(Forecasts!J$176, Inputs!$A$4:$X$4, 0))</f>
        <v>3.2363631782188819E-4</v>
      </c>
      <c r="K179" s="127" cm="1">
        <f t="array" ref="K179">INDEX(Inputs!$A$4:$X$328, MATCH(Forecasts!$B179&amp;Forecasts!$B$175, Inputs!$A$4:$A$328&amp;Inputs!$B$4:$B$328, 0), MATCH(Forecasts!K$176, Inputs!$A$4:$X$4, 0))</f>
        <v>3.1938329422835437E-4</v>
      </c>
      <c r="L179" s="127" cm="1">
        <f t="array" ref="L179">INDEX(Inputs!$A$4:$X$328, MATCH(Forecasts!$B179&amp;Forecasts!$B$175, Inputs!$A$4:$A$328&amp;Inputs!$B$4:$B$328, 0), MATCH(Forecasts!L$176, Inputs!$A$4:$X$4, 0))</f>
        <v>3.1790462085997079E-4</v>
      </c>
      <c r="M179" s="127" cm="1">
        <f t="array" ref="M179">INDEX(Inputs!$A$4:$X$328, MATCH(Forecasts!$B179&amp;Forecasts!$B$175, Inputs!$A$4:$A$328&amp;Inputs!$B$4:$B$328, 0), MATCH(Forecasts!M$176, Inputs!$A$4:$X$4, 0))</f>
        <v>3.177230056904807E-4</v>
      </c>
      <c r="N179" s="127" cm="1">
        <f t="array" ref="N179">INDEX(Inputs!$A$4:$X$328, MATCH(Forecasts!$B179&amp;Forecasts!$B$175, Inputs!$A$4:$A$328&amp;Inputs!$B$4:$B$328, 0), MATCH(Forecasts!N$176, Inputs!$A$4:$X$4, 0))</f>
        <v>3.160699524205517E-4</v>
      </c>
      <c r="O179" s="168" cm="1">
        <f t="array" ref="O179">INDEX(Inputs!$A$4:$X$328, MATCH(Forecasts!$B179&amp;Forecasts!$B$175, Inputs!$A$4:$A$328&amp;Inputs!$B$4:$B$328, 0), MATCH(Forecasts!O$176, Inputs!$A$4:$X$4, 0))</f>
        <v>3.1407942787352251E-4</v>
      </c>
      <c r="P179" s="128" cm="1">
        <f t="array" ref="P179">INDEX(Inputs!$A$4:$X$328, MATCH(Forecasts!$B179&amp;Forecasts!$B$175, Inputs!$A$4:$A$328&amp;Inputs!$B$4:$B$328, 0), MATCH(Forecasts!P$176, Inputs!$A$4:$X$4, 0))</f>
        <v>3.0962665703383735E-4</v>
      </c>
      <c r="Q179" s="128" cm="1">
        <f t="array" ref="Q179">INDEX(Inputs!$A$4:$X$328, MATCH(Forecasts!$B179&amp;Forecasts!$B$175, Inputs!$A$4:$A$328&amp;Inputs!$B$4:$B$328, 0), MATCH(Forecasts!Q$176, Inputs!$A$4:$X$4, 0))</f>
        <v>3.0831311917662256E-4</v>
      </c>
      <c r="R179" s="128" cm="1">
        <f t="array" ref="R179">INDEX(Inputs!$A$4:$X$328, MATCH(Forecasts!$B179&amp;Forecasts!$B$175, Inputs!$A$4:$A$328&amp;Inputs!$B$4:$B$328, 0), MATCH(Forecasts!R$176, Inputs!$A$4:$X$4, 0))</f>
        <v>3.0695824690728278E-4</v>
      </c>
      <c r="S179" s="128" cm="1">
        <f t="array" ref="S179">INDEX(Inputs!$A$4:$X$328, MATCH(Forecasts!$B179&amp;Forecasts!$B$175, Inputs!$A$4:$A$328&amp;Inputs!$B$4:$B$328, 0), MATCH(Forecasts!S$176, Inputs!$A$4:$X$4, 0))</f>
        <v>3.0568804534972059E-4</v>
      </c>
      <c r="T179" s="128" cm="1">
        <f t="array" ref="T179">INDEX(Inputs!$A$4:$X$328, MATCH(Forecasts!$B179&amp;Forecasts!$B$175, Inputs!$A$4:$A$328&amp;Inputs!$B$4:$B$328, 0), MATCH(Forecasts!T$176, Inputs!$A$4:$X$4, 0))</f>
        <v>3.0448851899172503E-4</v>
      </c>
      <c r="U179" s="128" cm="1">
        <f t="array" ref="U179">INDEX(Inputs!$A$4:$X$328, MATCH(Forecasts!$B179&amp;Forecasts!$B$175, Inputs!$A$4:$A$328&amp;Inputs!$B$4:$B$328, 0), MATCH(Forecasts!U$176, Inputs!$A$4:$X$4, 0))</f>
        <v>3.0116069562915445E-4</v>
      </c>
      <c r="V179" s="129">
        <f t="shared" si="168"/>
        <v>3.0962665703383735E-4</v>
      </c>
      <c r="W179" s="129">
        <f t="shared" si="168"/>
        <v>3.0831311917662256E-4</v>
      </c>
      <c r="X179" s="129">
        <f t="shared" si="168"/>
        <v>3.0695824690728278E-4</v>
      </c>
      <c r="Y179" s="129">
        <f t="shared" si="168"/>
        <v>3.0568804534972059E-4</v>
      </c>
      <c r="Z179" s="129">
        <f t="shared" si="168"/>
        <v>3.0448851899172503E-4</v>
      </c>
      <c r="AA179" s="129">
        <f t="shared" si="168"/>
        <v>3.0116069562915445E-4</v>
      </c>
      <c r="AB179" s="130">
        <f t="shared" si="169"/>
        <v>3.0962665703383735E-4</v>
      </c>
      <c r="AC179" s="130">
        <f t="shared" si="170"/>
        <v>3.0831311917662256E-4</v>
      </c>
      <c r="AD179" s="130">
        <f t="shared" si="171"/>
        <v>3.0695824690728278E-4</v>
      </c>
      <c r="AE179" s="130">
        <f t="shared" si="172"/>
        <v>3.0568804534972059E-4</v>
      </c>
      <c r="AF179" s="130">
        <f t="shared" si="173"/>
        <v>3.0448851899172503E-4</v>
      </c>
      <c r="AG179" s="130">
        <f t="shared" si="174"/>
        <v>3.0116069562915445E-4</v>
      </c>
      <c r="AI179" s="86" t="s">
        <v>120</v>
      </c>
      <c r="AJ179" s="86" t="s">
        <v>120</v>
      </c>
      <c r="AK179" s="87" t="str">
        <f t="shared" si="175"/>
        <v>OK</v>
      </c>
    </row>
    <row r="180" spans="1:38" s="39" customFormat="1" ht="12.75" customHeight="1">
      <c r="B180" s="72" t="s">
        <v>99</v>
      </c>
      <c r="C180" s="127" cm="1">
        <f t="array" ref="C180">INDEX(Inputs!$A$4:$X$328, MATCH(Forecasts!$B180&amp;Forecasts!$B$175, Inputs!$A$4:$A$328&amp;Inputs!$B$4:$B$328, 0), MATCH(Forecasts!C$176, Inputs!$A$4:$X$4, 0))</f>
        <v>1.7762591608777521E-4</v>
      </c>
      <c r="D180" s="127" cm="1">
        <f t="array" ref="D180">INDEX(Inputs!$A$4:$X$328, MATCH(Forecasts!$B180&amp;Forecasts!$B$175, Inputs!$A$4:$A$328&amp;Inputs!$B$4:$B$328, 0), MATCH(Forecasts!D$176, Inputs!$A$4:$X$4, 0))</f>
        <v>1.7679083689990755E-4</v>
      </c>
      <c r="E180" s="127" cm="1">
        <f t="array" ref="E180">INDEX(Inputs!$A$4:$X$328, MATCH(Forecasts!$B180&amp;Forecasts!$B$175, Inputs!$A$4:$A$328&amp;Inputs!$B$4:$B$328, 0), MATCH(Forecasts!E$176, Inputs!$A$4:$X$4, 0))</f>
        <v>1.7624730527146415E-4</v>
      </c>
      <c r="F180" s="127" cm="1">
        <f t="array" ref="F180">INDEX(Inputs!$A$4:$X$328, MATCH(Forecasts!$B180&amp;Forecasts!$B$175, Inputs!$A$4:$A$328&amp;Inputs!$B$4:$B$328, 0), MATCH(Forecasts!F$176, Inputs!$A$4:$X$4, 0))</f>
        <v>1.7465102138504728E-4</v>
      </c>
      <c r="G180" s="127" cm="1">
        <f t="array" ref="G180">INDEX(Inputs!$A$4:$X$328, MATCH(Forecasts!$B180&amp;Forecasts!$B$175, Inputs!$A$4:$A$328&amp;Inputs!$B$4:$B$328, 0), MATCH(Forecasts!G$176, Inputs!$A$4:$X$4, 0))</f>
        <v>1.7378855531991093E-4</v>
      </c>
      <c r="H180" s="127" cm="1">
        <f t="array" ref="H180">INDEX(Inputs!$A$4:$X$328, MATCH(Forecasts!$B180&amp;Forecasts!$B$175, Inputs!$A$4:$A$328&amp;Inputs!$B$4:$B$328, 0), MATCH(Forecasts!H$176, Inputs!$A$4:$X$4, 0))</f>
        <v>1.7235661343269017E-4</v>
      </c>
      <c r="I180" s="127" cm="1">
        <f t="array" ref="I180">INDEX(Inputs!$A$4:$X$328, MATCH(Forecasts!$B180&amp;Forecasts!$B$175, Inputs!$A$4:$A$328&amp;Inputs!$B$4:$B$328, 0), MATCH(Forecasts!I$176, Inputs!$A$4:$X$4, 0))</f>
        <v>1.7130801815020517E-4</v>
      </c>
      <c r="J180" s="127" cm="1">
        <f t="array" ref="J180">INDEX(Inputs!$A$4:$X$328, MATCH(Forecasts!$B180&amp;Forecasts!$B$175, Inputs!$A$4:$A$328&amp;Inputs!$B$4:$B$328, 0), MATCH(Forecasts!J$176, Inputs!$A$4:$X$4, 0))</f>
        <v>1.7025564977964013E-4</v>
      </c>
      <c r="K180" s="127" cm="1">
        <f t="array" ref="K180">INDEX(Inputs!$A$4:$X$328, MATCH(Forecasts!$B180&amp;Forecasts!$B$175, Inputs!$A$4:$A$328&amp;Inputs!$B$4:$B$328, 0), MATCH(Forecasts!K$176, Inputs!$A$4:$X$4, 0))</f>
        <v>1.687960135711995E-4</v>
      </c>
      <c r="L180" s="127" cm="1">
        <f t="array" ref="L180">INDEX(Inputs!$A$4:$X$328, MATCH(Forecasts!$B180&amp;Forecasts!$B$175, Inputs!$A$4:$A$328&amp;Inputs!$B$4:$B$328, 0), MATCH(Forecasts!L$176, Inputs!$A$4:$X$4, 0))</f>
        <v>1.6650882100301741E-4</v>
      </c>
      <c r="M180" s="127" cm="1">
        <f t="array" ref="M180">INDEX(Inputs!$A$4:$X$328, MATCH(Forecasts!$B180&amp;Forecasts!$B$175, Inputs!$A$4:$A$328&amp;Inputs!$B$4:$B$328, 0), MATCH(Forecasts!M$176, Inputs!$A$4:$X$4, 0))</f>
        <v>1.6481900485429825E-4</v>
      </c>
      <c r="N180" s="127" cm="1">
        <f t="array" ref="N180">INDEX(Inputs!$A$4:$X$328, MATCH(Forecasts!$B180&amp;Forecasts!$B$175, Inputs!$A$4:$A$328&amp;Inputs!$B$4:$B$328, 0), MATCH(Forecasts!N$176, Inputs!$A$4:$X$4, 0))</f>
        <v>1.6905270275903274E-4</v>
      </c>
      <c r="O180" s="168" cm="1">
        <f t="array" ref="O180">INDEX(Inputs!$A$4:$X$328, MATCH(Forecasts!$B180&amp;Forecasts!$B$175, Inputs!$A$4:$A$328&amp;Inputs!$B$4:$B$328, 0), MATCH(Forecasts!O$176, Inputs!$A$4:$X$4, 0))</f>
        <v>1.6804339266639033E-4</v>
      </c>
      <c r="P180" s="128" cm="1">
        <f t="array" ref="P180">INDEX(Inputs!$A$4:$X$328, MATCH(Forecasts!$B180&amp;Forecasts!$B$175, Inputs!$A$4:$A$328&amp;Inputs!$B$4:$B$328, 0), MATCH(Forecasts!P$176, Inputs!$A$4:$X$4, 0))</f>
        <v>1.6648948039857094E-4</v>
      </c>
      <c r="Q180" s="128" cm="1">
        <f t="array" ref="Q180">INDEX(Inputs!$A$4:$X$328, MATCH(Forecasts!$B180&amp;Forecasts!$B$175, Inputs!$A$4:$A$328&amp;Inputs!$B$4:$B$328, 0), MATCH(Forecasts!Q$176, Inputs!$A$4:$X$4, 0))</f>
        <v>1.6533799767854958E-4</v>
      </c>
      <c r="R180" s="128" cm="1">
        <f t="array" ref="R180">INDEX(Inputs!$A$4:$X$328, MATCH(Forecasts!$B180&amp;Forecasts!$B$175, Inputs!$A$4:$A$328&amp;Inputs!$B$4:$B$328, 0), MATCH(Forecasts!R$176, Inputs!$A$4:$X$4, 0))</f>
        <v>1.6411214042881401E-4</v>
      </c>
      <c r="S180" s="128" cm="1">
        <f t="array" ref="S180">INDEX(Inputs!$A$4:$X$328, MATCH(Forecasts!$B180&amp;Forecasts!$B$175, Inputs!$A$4:$A$328&amp;Inputs!$B$4:$B$328, 0), MATCH(Forecasts!S$176, Inputs!$A$4:$X$4, 0))</f>
        <v>1.6181409491056363E-4</v>
      </c>
      <c r="T180" s="128" cm="1">
        <f t="array" ref="T180">INDEX(Inputs!$A$4:$X$328, MATCH(Forecasts!$B180&amp;Forecasts!$B$175, Inputs!$A$4:$A$328&amp;Inputs!$B$4:$B$328, 0), MATCH(Forecasts!T$176, Inputs!$A$4:$X$4, 0))</f>
        <v>1.6029861443754304E-4</v>
      </c>
      <c r="U180" s="128" cm="1">
        <f t="array" ref="U180">INDEX(Inputs!$A$4:$X$328, MATCH(Forecasts!$B180&amp;Forecasts!$B$175, Inputs!$A$4:$A$328&amp;Inputs!$B$4:$B$328, 0), MATCH(Forecasts!U$176, Inputs!$A$4:$X$4, 0))</f>
        <v>1.5939000045207016E-4</v>
      </c>
      <c r="V180" s="129">
        <f t="shared" si="168"/>
        <v>1.6648948039857094E-4</v>
      </c>
      <c r="W180" s="129">
        <f t="shared" si="168"/>
        <v>1.6533799767854958E-4</v>
      </c>
      <c r="X180" s="129">
        <f t="shared" si="168"/>
        <v>1.6411214042881401E-4</v>
      </c>
      <c r="Y180" s="129">
        <f t="shared" si="168"/>
        <v>1.6181409491056363E-4</v>
      </c>
      <c r="Z180" s="129">
        <f t="shared" si="168"/>
        <v>1.6029861443754304E-4</v>
      </c>
      <c r="AA180" s="129">
        <f t="shared" si="168"/>
        <v>1.5939000045207016E-4</v>
      </c>
      <c r="AB180" s="130">
        <f t="shared" si="169"/>
        <v>1.6648948039857094E-4</v>
      </c>
      <c r="AC180" s="130">
        <f t="shared" si="170"/>
        <v>1.6533799767854958E-4</v>
      </c>
      <c r="AD180" s="130">
        <f t="shared" si="171"/>
        <v>1.6411214042881401E-4</v>
      </c>
      <c r="AE180" s="130">
        <f t="shared" si="172"/>
        <v>1.6181409491056363E-4</v>
      </c>
      <c r="AF180" s="130">
        <f t="shared" si="173"/>
        <v>1.6029861443754304E-4</v>
      </c>
      <c r="AG180" s="130">
        <f t="shared" si="174"/>
        <v>1.5939000045207016E-4</v>
      </c>
      <c r="AI180" s="86" t="s">
        <v>120</v>
      </c>
      <c r="AJ180" s="86" t="s">
        <v>120</v>
      </c>
      <c r="AK180" s="87" t="str">
        <f t="shared" si="175"/>
        <v>OK</v>
      </c>
    </row>
    <row r="181" spans="1:38" s="39" customFormat="1" ht="12.75" customHeight="1">
      <c r="B181" s="72" t="s">
        <v>100</v>
      </c>
      <c r="C181" s="127" cm="1">
        <f t="array" ref="C181">INDEX(Inputs!$A$4:$X$328, MATCH(Forecasts!$B181&amp;Forecasts!$B$175, Inputs!$A$4:$A$328&amp;Inputs!$B$4:$B$328, 0), MATCH(Forecasts!C$176, Inputs!$A$4:$X$4, 0))</f>
        <v>1.9493726247895858E-4</v>
      </c>
      <c r="D181" s="127" cm="1">
        <f t="array" ref="D181">INDEX(Inputs!$A$4:$X$328, MATCH(Forecasts!$B181&amp;Forecasts!$B$175, Inputs!$A$4:$A$328&amp;Inputs!$B$4:$B$328, 0), MATCH(Forecasts!D$176, Inputs!$A$4:$X$4, 0))</f>
        <v>1.9214583033105474E-4</v>
      </c>
      <c r="E181" s="127" cm="1">
        <f t="array" ref="E181">INDEX(Inputs!$A$4:$X$328, MATCH(Forecasts!$B181&amp;Forecasts!$B$175, Inputs!$A$4:$A$328&amp;Inputs!$B$4:$B$328, 0), MATCH(Forecasts!E$176, Inputs!$A$4:$X$4, 0))</f>
        <v>1.9088998304813955E-4</v>
      </c>
      <c r="F181" s="127" cm="1">
        <f t="array" ref="F181">INDEX(Inputs!$A$4:$X$328, MATCH(Forecasts!$B181&amp;Forecasts!$B$175, Inputs!$A$4:$A$328&amp;Inputs!$B$4:$B$328, 0), MATCH(Forecasts!F$176, Inputs!$A$4:$X$4, 0))</f>
        <v>1.8892428781737828E-4</v>
      </c>
      <c r="G181" s="127" cm="1">
        <f t="array" ref="G181">INDEX(Inputs!$A$4:$X$328, MATCH(Forecasts!$B181&amp;Forecasts!$B$175, Inputs!$A$4:$A$328&amp;Inputs!$B$4:$B$328, 0), MATCH(Forecasts!G$176, Inputs!$A$4:$X$4, 0))</f>
        <v>1.873667097610099E-4</v>
      </c>
      <c r="H181" s="127" cm="1">
        <f t="array" ref="H181">INDEX(Inputs!$A$4:$X$328, MATCH(Forecasts!$B181&amp;Forecasts!$B$175, Inputs!$A$4:$A$328&amp;Inputs!$B$4:$B$328, 0), MATCH(Forecasts!H$176, Inputs!$A$4:$X$4, 0))</f>
        <v>1.8594765548025948E-4</v>
      </c>
      <c r="I181" s="127" cm="1">
        <f t="array" ref="I181">INDEX(Inputs!$A$4:$X$328, MATCH(Forecasts!$B181&amp;Forecasts!$B$175, Inputs!$A$4:$A$328&amp;Inputs!$B$4:$B$328, 0), MATCH(Forecasts!I$176, Inputs!$A$4:$X$4, 0))</f>
        <v>1.8492932406558759E-4</v>
      </c>
      <c r="J181" s="127" cm="1">
        <f t="array" ref="J181">INDEX(Inputs!$A$4:$X$328, MATCH(Forecasts!$B181&amp;Forecasts!$B$175, Inputs!$A$4:$A$328&amp;Inputs!$B$4:$B$328, 0), MATCH(Forecasts!J$176, Inputs!$A$4:$X$4, 0))</f>
        <v>1.8372692842804248E-4</v>
      </c>
      <c r="K181" s="127" cm="1">
        <f t="array" ref="K181">INDEX(Inputs!$A$4:$X$328, MATCH(Forecasts!$B181&amp;Forecasts!$B$175, Inputs!$A$4:$A$328&amp;Inputs!$B$4:$B$328, 0), MATCH(Forecasts!K$176, Inputs!$A$4:$X$4, 0))</f>
        <v>1.8359813320219657E-4</v>
      </c>
      <c r="L181" s="127" cm="1">
        <f t="array" ref="L181">INDEX(Inputs!$A$4:$X$328, MATCH(Forecasts!$B181&amp;Forecasts!$B$175, Inputs!$A$4:$A$328&amp;Inputs!$B$4:$B$328, 0), MATCH(Forecasts!L$176, Inputs!$A$4:$X$4, 0))</f>
        <v>1.8261622876091155E-4</v>
      </c>
      <c r="M181" s="127" cm="1">
        <f t="array" ref="M181">INDEX(Inputs!$A$4:$X$328, MATCH(Forecasts!$B181&amp;Forecasts!$B$175, Inputs!$A$4:$A$328&amp;Inputs!$B$4:$B$328, 0), MATCH(Forecasts!M$176, Inputs!$A$4:$X$4, 0))</f>
        <v>1.8171069478841844E-4</v>
      </c>
      <c r="N181" s="127" cm="1">
        <f t="array" ref="N181">INDEX(Inputs!$A$4:$X$328, MATCH(Forecasts!$B181&amp;Forecasts!$B$175, Inputs!$A$4:$A$328&amp;Inputs!$B$4:$B$328, 0), MATCH(Forecasts!N$176, Inputs!$A$4:$X$4, 0))</f>
        <v>1.7877968826338433E-4</v>
      </c>
      <c r="O181" s="168" cm="1">
        <f t="array" ref="O181">INDEX(Inputs!$A$4:$X$328, MATCH(Forecasts!$B181&amp;Forecasts!$B$175, Inputs!$A$4:$A$328&amp;Inputs!$B$4:$B$328, 0), MATCH(Forecasts!O$176, Inputs!$A$4:$X$4, 0))</f>
        <v>1.7716815014488257E-4</v>
      </c>
      <c r="P181" s="128" cm="1">
        <f t="array" ref="P181">INDEX(Inputs!$A$4:$X$328, MATCH(Forecasts!$B181&amp;Forecasts!$B$175, Inputs!$A$4:$A$328&amp;Inputs!$B$4:$B$328, 0), MATCH(Forecasts!P$176, Inputs!$A$4:$X$4, 0))</f>
        <v>1.726835851434072E-4</v>
      </c>
      <c r="Q181" s="128" cm="1">
        <f t="array" ref="Q181">INDEX(Inputs!$A$4:$X$328, MATCH(Forecasts!$B181&amp;Forecasts!$B$175, Inputs!$A$4:$A$328&amp;Inputs!$B$4:$B$328, 0), MATCH(Forecasts!Q$176, Inputs!$A$4:$X$4, 0))</f>
        <v>1.7008980359405491E-4</v>
      </c>
      <c r="R181" s="128" cm="1">
        <f t="array" ref="R181">INDEX(Inputs!$A$4:$X$328, MATCH(Forecasts!$B181&amp;Forecasts!$B$175, Inputs!$A$4:$A$328&amp;Inputs!$B$4:$B$328, 0), MATCH(Forecasts!R$176, Inputs!$A$4:$X$4, 0))</f>
        <v>1.6901395077231304E-4</v>
      </c>
      <c r="S181" s="128" cm="1">
        <f t="array" ref="S181">INDEX(Inputs!$A$4:$X$328, MATCH(Forecasts!$B181&amp;Forecasts!$B$175, Inputs!$A$4:$A$328&amp;Inputs!$B$4:$B$328, 0), MATCH(Forecasts!S$176, Inputs!$A$4:$X$4, 0))</f>
        <v>1.6742842670573019E-4</v>
      </c>
      <c r="T181" s="128" cm="1">
        <f t="array" ref="T181">INDEX(Inputs!$A$4:$X$328, MATCH(Forecasts!$B181&amp;Forecasts!$B$175, Inputs!$A$4:$A$328&amp;Inputs!$B$4:$B$328, 0), MATCH(Forecasts!T$176, Inputs!$A$4:$X$4, 0))</f>
        <v>1.6636970065638705E-4</v>
      </c>
      <c r="U181" s="128" cm="1">
        <f t="array" ref="U181">INDEX(Inputs!$A$4:$X$328, MATCH(Forecasts!$B181&amp;Forecasts!$B$175, Inputs!$A$4:$A$328&amp;Inputs!$B$4:$B$328, 0), MATCH(Forecasts!U$176, Inputs!$A$4:$X$4, 0))</f>
        <v>1.625436166467019E-4</v>
      </c>
      <c r="V181" s="129">
        <f t="shared" si="168"/>
        <v>1.726835851434072E-4</v>
      </c>
      <c r="W181" s="129">
        <f t="shared" si="168"/>
        <v>1.7008980359405491E-4</v>
      </c>
      <c r="X181" s="129">
        <f t="shared" si="168"/>
        <v>1.6901395077231304E-4</v>
      </c>
      <c r="Y181" s="129">
        <f t="shared" si="168"/>
        <v>1.6742842670573019E-4</v>
      </c>
      <c r="Z181" s="129">
        <f t="shared" si="168"/>
        <v>1.6636970065638705E-4</v>
      </c>
      <c r="AA181" s="129">
        <f t="shared" si="168"/>
        <v>1.625436166467019E-4</v>
      </c>
      <c r="AB181" s="130">
        <f t="shared" si="169"/>
        <v>1.726835851434072E-4</v>
      </c>
      <c r="AC181" s="130">
        <f t="shared" si="170"/>
        <v>1.7008980359405491E-4</v>
      </c>
      <c r="AD181" s="130">
        <f t="shared" si="171"/>
        <v>1.6901395077231304E-4</v>
      </c>
      <c r="AE181" s="130">
        <f t="shared" si="172"/>
        <v>1.6742842670573019E-4</v>
      </c>
      <c r="AF181" s="130">
        <f t="shared" si="173"/>
        <v>1.6636970065638705E-4</v>
      </c>
      <c r="AG181" s="130">
        <f t="shared" si="174"/>
        <v>1.625436166467019E-4</v>
      </c>
      <c r="AI181" s="86" t="s">
        <v>120</v>
      </c>
      <c r="AJ181" s="86" t="s">
        <v>120</v>
      </c>
      <c r="AK181" s="87" t="str">
        <f t="shared" si="175"/>
        <v>OK</v>
      </c>
    </row>
    <row r="182" spans="1:38" s="39" customFormat="1" ht="12.75" customHeight="1">
      <c r="B182" s="72" t="s">
        <v>101</v>
      </c>
      <c r="C182" s="127" cm="1">
        <f t="array" ref="C182">INDEX(Inputs!$A$4:$X$328, MATCH(Forecasts!$B182&amp;Forecasts!$B$175, Inputs!$A$4:$A$328&amp;Inputs!$B$4:$B$328, 0), MATCH(Forecasts!C$176, Inputs!$A$4:$X$4, 0))</f>
        <v>2.6017518971425491E-4</v>
      </c>
      <c r="D182" s="127" cm="1">
        <f t="array" ref="D182">INDEX(Inputs!$A$4:$X$328, MATCH(Forecasts!$B182&amp;Forecasts!$B$175, Inputs!$A$4:$A$328&amp;Inputs!$B$4:$B$328, 0), MATCH(Forecasts!D$176, Inputs!$A$4:$X$4, 0))</f>
        <v>2.5834651161498644E-4</v>
      </c>
      <c r="E182" s="127" cm="1">
        <f t="array" ref="E182">INDEX(Inputs!$A$4:$X$328, MATCH(Forecasts!$B182&amp;Forecasts!$B$175, Inputs!$A$4:$A$328&amp;Inputs!$B$4:$B$328, 0), MATCH(Forecasts!E$176, Inputs!$A$4:$X$4, 0))</f>
        <v>2.5616054805788072E-4</v>
      </c>
      <c r="F182" s="127" cm="1">
        <f t="array" ref="F182">INDEX(Inputs!$A$4:$X$328, MATCH(Forecasts!$B182&amp;Forecasts!$B$175, Inputs!$A$4:$A$328&amp;Inputs!$B$4:$B$328, 0), MATCH(Forecasts!F$176, Inputs!$A$4:$X$4, 0))</f>
        <v>2.5487303996004073E-4</v>
      </c>
      <c r="G182" s="127" cm="1">
        <f t="array" ref="G182">INDEX(Inputs!$A$4:$X$328, MATCH(Forecasts!$B182&amp;Forecasts!$B$175, Inputs!$A$4:$A$328&amp;Inputs!$B$4:$B$328, 0), MATCH(Forecasts!G$176, Inputs!$A$4:$X$4, 0))</f>
        <v>2.5190404714253944E-4</v>
      </c>
      <c r="H182" s="127" cm="1">
        <f t="array" ref="H182">INDEX(Inputs!$A$4:$X$328, MATCH(Forecasts!$B182&amp;Forecasts!$B$175, Inputs!$A$4:$A$328&amp;Inputs!$B$4:$B$328, 0), MATCH(Forecasts!H$176, Inputs!$A$4:$X$4, 0))</f>
        <v>2.4836564129822905E-4</v>
      </c>
      <c r="I182" s="127" cm="1">
        <f t="array" ref="I182">INDEX(Inputs!$A$4:$X$328, MATCH(Forecasts!$B182&amp;Forecasts!$B$175, Inputs!$A$4:$A$328&amp;Inputs!$B$4:$B$328, 0), MATCH(Forecasts!I$176, Inputs!$A$4:$X$4, 0))</f>
        <v>2.445039269509416E-4</v>
      </c>
      <c r="J182" s="127" cm="1">
        <f t="array" ref="J182">INDEX(Inputs!$A$4:$X$328, MATCH(Forecasts!$B182&amp;Forecasts!$B$175, Inputs!$A$4:$A$328&amp;Inputs!$B$4:$B$328, 0), MATCH(Forecasts!J$176, Inputs!$A$4:$X$4, 0))</f>
        <v>2.4238466230134531E-4</v>
      </c>
      <c r="K182" s="127" cm="1">
        <f t="array" ref="K182">INDEX(Inputs!$A$4:$X$328, MATCH(Forecasts!$B182&amp;Forecasts!$B$175, Inputs!$A$4:$A$328&amp;Inputs!$B$4:$B$328, 0), MATCH(Forecasts!K$176, Inputs!$A$4:$X$4, 0))</f>
        <v>2.3871756871001988E-4</v>
      </c>
      <c r="L182" s="127" cm="1">
        <f t="array" ref="L182">INDEX(Inputs!$A$4:$X$328, MATCH(Forecasts!$B182&amp;Forecasts!$B$175, Inputs!$A$4:$A$328&amp;Inputs!$B$4:$B$328, 0), MATCH(Forecasts!L$176, Inputs!$A$4:$X$4, 0))</f>
        <v>2.3935914438604262E-4</v>
      </c>
      <c r="M182" s="127" cm="1">
        <f t="array" ref="M182">INDEX(Inputs!$A$4:$X$328, MATCH(Forecasts!$B182&amp;Forecasts!$B$175, Inputs!$A$4:$A$328&amp;Inputs!$B$4:$B$328, 0), MATCH(Forecasts!M$176, Inputs!$A$4:$X$4, 0))</f>
        <v>2.3825442537207358E-4</v>
      </c>
      <c r="N182" s="127" cm="1">
        <f t="array" ref="N182">INDEX(Inputs!$A$4:$X$328, MATCH(Forecasts!$B182&amp;Forecasts!$B$175, Inputs!$A$4:$A$328&amp;Inputs!$B$4:$B$328, 0), MATCH(Forecasts!N$176, Inputs!$A$4:$X$4, 0))</f>
        <v>2.3703450727129884E-4</v>
      </c>
      <c r="O182" s="168" cm="1">
        <f t="array" ref="O182">INDEX(Inputs!$A$4:$X$328, MATCH(Forecasts!$B182&amp;Forecasts!$B$175, Inputs!$A$4:$A$328&amp;Inputs!$B$4:$B$328, 0), MATCH(Forecasts!O$176, Inputs!$A$4:$X$4, 0))</f>
        <v>2.3478440402693266E-4</v>
      </c>
      <c r="P182" s="128" cm="1">
        <f t="array" ref="P182">INDEX(Inputs!$A$4:$X$328, MATCH(Forecasts!$B182&amp;Forecasts!$B$175, Inputs!$A$4:$A$328&amp;Inputs!$B$4:$B$328, 0), MATCH(Forecasts!P$176, Inputs!$A$4:$X$4, 0))</f>
        <v>2.3005614879484487E-4</v>
      </c>
      <c r="Q182" s="128" cm="1">
        <f t="array" ref="Q182">INDEX(Inputs!$A$4:$X$328, MATCH(Forecasts!$B182&amp;Forecasts!$B$175, Inputs!$A$4:$A$328&amp;Inputs!$B$4:$B$328, 0), MATCH(Forecasts!Q$176, Inputs!$A$4:$X$4, 0))</f>
        <v>2.2877998569289878E-4</v>
      </c>
      <c r="R182" s="128" cm="1">
        <f t="array" ref="R182">INDEX(Inputs!$A$4:$X$328, MATCH(Forecasts!$B182&amp;Forecasts!$B$175, Inputs!$A$4:$A$328&amp;Inputs!$B$4:$B$328, 0), MATCH(Forecasts!R$176, Inputs!$A$4:$X$4, 0))</f>
        <v>2.2774900290551848E-4</v>
      </c>
      <c r="S182" s="128" cm="1">
        <f t="array" ref="S182">INDEX(Inputs!$A$4:$X$328, MATCH(Forecasts!$B182&amp;Forecasts!$B$175, Inputs!$A$4:$A$328&amp;Inputs!$B$4:$B$328, 0), MATCH(Forecasts!S$176, Inputs!$A$4:$X$4, 0))</f>
        <v>2.2629976606645976E-4</v>
      </c>
      <c r="T182" s="128" cm="1">
        <f t="array" ref="T182">INDEX(Inputs!$A$4:$X$328, MATCH(Forecasts!$B182&amp;Forecasts!$B$175, Inputs!$A$4:$A$328&amp;Inputs!$B$4:$B$328, 0), MATCH(Forecasts!T$176, Inputs!$A$4:$X$4, 0))</f>
        <v>2.2513542595742038E-4</v>
      </c>
      <c r="U182" s="128" cm="1">
        <f t="array" ref="U182">INDEX(Inputs!$A$4:$X$328, MATCH(Forecasts!$B182&amp;Forecasts!$B$175, Inputs!$A$4:$A$328&amp;Inputs!$B$4:$B$328, 0), MATCH(Forecasts!U$176, Inputs!$A$4:$X$4, 0))</f>
        <v>2.2399465382597387E-4</v>
      </c>
      <c r="V182" s="129">
        <f t="shared" si="168"/>
        <v>2.3005614879484487E-4</v>
      </c>
      <c r="W182" s="129">
        <f t="shared" si="168"/>
        <v>2.2877998569289878E-4</v>
      </c>
      <c r="X182" s="129">
        <f t="shared" si="168"/>
        <v>2.2774900290551848E-4</v>
      </c>
      <c r="Y182" s="129">
        <f t="shared" si="168"/>
        <v>2.2629976606645976E-4</v>
      </c>
      <c r="Z182" s="129">
        <f t="shared" si="168"/>
        <v>2.2513542595742038E-4</v>
      </c>
      <c r="AA182" s="129">
        <f t="shared" si="168"/>
        <v>2.2399465382597387E-4</v>
      </c>
      <c r="AB182" s="130">
        <f t="shared" si="169"/>
        <v>2.3005614879484487E-4</v>
      </c>
      <c r="AC182" s="130">
        <f t="shared" si="170"/>
        <v>2.2877998569289878E-4</v>
      </c>
      <c r="AD182" s="130">
        <f t="shared" si="171"/>
        <v>2.2774900290551848E-4</v>
      </c>
      <c r="AE182" s="130">
        <f t="shared" si="172"/>
        <v>2.2629976606645976E-4</v>
      </c>
      <c r="AF182" s="130">
        <f t="shared" si="173"/>
        <v>2.2513542595742038E-4</v>
      </c>
      <c r="AG182" s="130">
        <f t="shared" si="174"/>
        <v>2.2399465382597387E-4</v>
      </c>
      <c r="AI182" s="86" t="s">
        <v>120</v>
      </c>
      <c r="AJ182" s="86" t="s">
        <v>120</v>
      </c>
      <c r="AK182" s="87" t="str">
        <f t="shared" si="175"/>
        <v>OK</v>
      </c>
    </row>
    <row r="183" spans="1:38" s="39" customFormat="1" ht="12.75" customHeight="1">
      <c r="B183" s="72" t="s">
        <v>102</v>
      </c>
      <c r="C183" s="127" cm="1">
        <f t="array" ref="C183">INDEX(Inputs!$A$4:$X$328, MATCH(Forecasts!$B183&amp;Forecasts!$B$175, Inputs!$A$4:$A$328&amp;Inputs!$B$4:$B$328, 0), MATCH(Forecasts!C$176, Inputs!$A$4:$X$4, 0))</f>
        <v>9.0267985748082862E-4</v>
      </c>
      <c r="D183" s="127" cm="1">
        <f t="array" ref="D183">INDEX(Inputs!$A$4:$X$328, MATCH(Forecasts!$B183&amp;Forecasts!$B$175, Inputs!$A$4:$A$328&amp;Inputs!$B$4:$B$328, 0), MATCH(Forecasts!D$176, Inputs!$A$4:$X$4, 0))</f>
        <v>8.9852413531745304E-4</v>
      </c>
      <c r="E183" s="127" cm="1">
        <f t="array" ref="E183">INDEX(Inputs!$A$4:$X$328, MATCH(Forecasts!$B183&amp;Forecasts!$B$175, Inputs!$A$4:$A$328&amp;Inputs!$B$4:$B$328, 0), MATCH(Forecasts!E$176, Inputs!$A$4:$X$4, 0))</f>
        <v>8.9333773779020546E-4</v>
      </c>
      <c r="F183" s="127" cm="1">
        <f t="array" ref="F183">INDEX(Inputs!$A$4:$X$328, MATCH(Forecasts!$B183&amp;Forecasts!$B$175, Inputs!$A$4:$A$328&amp;Inputs!$B$4:$B$328, 0), MATCH(Forecasts!F$176, Inputs!$A$4:$X$4, 0))</f>
        <v>9.0339543463820659E-4</v>
      </c>
      <c r="G183" s="127" cm="1">
        <f t="array" ref="G183">INDEX(Inputs!$A$4:$X$328, MATCH(Forecasts!$B183&amp;Forecasts!$B$175, Inputs!$A$4:$A$328&amp;Inputs!$B$4:$B$328, 0), MATCH(Forecasts!G$176, Inputs!$A$4:$X$4, 0))</f>
        <v>8.9601497684201666E-4</v>
      </c>
      <c r="H183" s="127" cm="1">
        <f t="array" ref="H183">INDEX(Inputs!$A$4:$X$328, MATCH(Forecasts!$B183&amp;Forecasts!$B$175, Inputs!$A$4:$A$328&amp;Inputs!$B$4:$B$328, 0), MATCH(Forecasts!H$176, Inputs!$A$4:$X$4, 0))</f>
        <v>8.8343197872764803E-4</v>
      </c>
      <c r="I183" s="127" cm="1">
        <f t="array" ref="I183">INDEX(Inputs!$A$4:$X$328, MATCH(Forecasts!$B183&amp;Forecasts!$B$175, Inputs!$A$4:$A$328&amp;Inputs!$B$4:$B$328, 0), MATCH(Forecasts!I$176, Inputs!$A$4:$X$4, 0))</f>
        <v>8.7225193744439565E-4</v>
      </c>
      <c r="J183" s="127" cm="1">
        <f t="array" ref="J183">INDEX(Inputs!$A$4:$X$328, MATCH(Forecasts!$B183&amp;Forecasts!$B$175, Inputs!$A$4:$A$328&amp;Inputs!$B$4:$B$328, 0), MATCH(Forecasts!J$176, Inputs!$A$4:$X$4, 0))</f>
        <v>8.5742100074661612E-4</v>
      </c>
      <c r="K183" s="127" cm="1">
        <f t="array" ref="K183">INDEX(Inputs!$A$4:$X$328, MATCH(Forecasts!$B183&amp;Forecasts!$B$175, Inputs!$A$4:$A$328&amp;Inputs!$B$4:$B$328, 0), MATCH(Forecasts!K$176, Inputs!$A$4:$X$4, 0))</f>
        <v>8.493334692266884E-4</v>
      </c>
      <c r="L183" s="127" cm="1">
        <f t="array" ref="L183">INDEX(Inputs!$A$4:$X$328, MATCH(Forecasts!$B183&amp;Forecasts!$B$175, Inputs!$A$4:$A$328&amp;Inputs!$B$4:$B$328, 0), MATCH(Forecasts!L$176, Inputs!$A$4:$X$4, 0))</f>
        <v>8.4883905335596905E-4</v>
      </c>
      <c r="M183" s="127" cm="1">
        <f t="array" ref="M183">INDEX(Inputs!$A$4:$X$328, MATCH(Forecasts!$B183&amp;Forecasts!$B$175, Inputs!$A$4:$A$328&amp;Inputs!$B$4:$B$328, 0), MATCH(Forecasts!M$176, Inputs!$A$4:$X$4, 0))</f>
        <v>8.4144686337151527E-4</v>
      </c>
      <c r="N183" s="127" cm="1">
        <f t="array" ref="N183">INDEX(Inputs!$A$4:$X$328, MATCH(Forecasts!$B183&amp;Forecasts!$B$175, Inputs!$A$4:$A$328&amp;Inputs!$B$4:$B$328, 0), MATCH(Forecasts!N$176, Inputs!$A$4:$X$4, 0))</f>
        <v>8.3644392569313106E-4</v>
      </c>
      <c r="O183" s="168" cm="1">
        <f t="array" ref="O183">INDEX(Inputs!$A$4:$X$328, MATCH(Forecasts!$B183&amp;Forecasts!$B$175, Inputs!$A$4:$A$328&amp;Inputs!$B$4:$B$328, 0), MATCH(Forecasts!O$176, Inputs!$A$4:$X$4, 0))</f>
        <v>8.2966423298491665E-4</v>
      </c>
      <c r="P183" s="128" cm="1">
        <f t="array" ref="P183">INDEX(Inputs!$A$4:$X$328, MATCH(Forecasts!$B183&amp;Forecasts!$B$175, Inputs!$A$4:$A$328&amp;Inputs!$B$4:$B$328, 0), MATCH(Forecasts!P$176, Inputs!$A$4:$X$4, 0))</f>
        <v>8.0783662009977799E-4</v>
      </c>
      <c r="Q183" s="128" cm="1">
        <f t="array" ref="Q183">INDEX(Inputs!$A$4:$X$328, MATCH(Forecasts!$B183&amp;Forecasts!$B$175, Inputs!$A$4:$A$328&amp;Inputs!$B$4:$B$328, 0), MATCH(Forecasts!Q$176, Inputs!$A$4:$X$4, 0))</f>
        <v>7.963015096937422E-4</v>
      </c>
      <c r="R183" s="128" cm="1">
        <f t="array" ref="R183">INDEX(Inputs!$A$4:$X$328, MATCH(Forecasts!$B183&amp;Forecasts!$B$175, Inputs!$A$4:$A$328&amp;Inputs!$B$4:$B$328, 0), MATCH(Forecasts!R$176, Inputs!$A$4:$X$4, 0))</f>
        <v>7.8576486499968515E-4</v>
      </c>
      <c r="S183" s="128" cm="1">
        <f t="array" ref="S183">INDEX(Inputs!$A$4:$X$328, MATCH(Forecasts!$B183&amp;Forecasts!$B$175, Inputs!$A$4:$A$328&amp;Inputs!$B$4:$B$328, 0), MATCH(Forecasts!S$176, Inputs!$A$4:$X$4, 0))</f>
        <v>7.762083592850786E-4</v>
      </c>
      <c r="T183" s="128" cm="1">
        <f t="array" ref="T183">INDEX(Inputs!$A$4:$X$328, MATCH(Forecasts!$B183&amp;Forecasts!$B$175, Inputs!$A$4:$A$328&amp;Inputs!$B$4:$B$328, 0), MATCH(Forecasts!T$176, Inputs!$A$4:$X$4, 0))</f>
        <v>7.6761593068786144E-4</v>
      </c>
      <c r="U183" s="128" cm="1">
        <f t="array" ref="U183">INDEX(Inputs!$A$4:$X$328, MATCH(Forecasts!$B183&amp;Forecasts!$B$175, Inputs!$A$4:$A$328&amp;Inputs!$B$4:$B$328, 0), MATCH(Forecasts!U$176, Inputs!$A$4:$X$4, 0))</f>
        <v>7.5850897340353125E-4</v>
      </c>
      <c r="V183" s="129">
        <f t="shared" si="168"/>
        <v>8.1859845710277395E-4</v>
      </c>
      <c r="W183" s="129">
        <f t="shared" si="168"/>
        <v>8.1086469151229665E-4</v>
      </c>
      <c r="X183" s="129">
        <f t="shared" si="168"/>
        <v>8.0327568883573172E-4</v>
      </c>
      <c r="Y183" s="129">
        <f t="shared" si="168"/>
        <v>7.9582742218866698E-4</v>
      </c>
      <c r="Z183" s="129">
        <f t="shared" si="168"/>
        <v>7.8851601266953248E-4</v>
      </c>
      <c r="AA183" s="129">
        <f t="shared" si="168"/>
        <v>7.8014301662586352E-4</v>
      </c>
      <c r="AB183" s="130">
        <f t="shared" si="169"/>
        <v>8.1859845710277395E-4</v>
      </c>
      <c r="AC183" s="130">
        <f t="shared" si="170"/>
        <v>8.1086469151229665E-4</v>
      </c>
      <c r="AD183" s="130">
        <f t="shared" si="171"/>
        <v>8.0327568883573172E-4</v>
      </c>
      <c r="AE183" s="130">
        <f t="shared" si="172"/>
        <v>7.9582742218866698E-4</v>
      </c>
      <c r="AF183" s="130">
        <f t="shared" si="173"/>
        <v>7.8851601266953248E-4</v>
      </c>
      <c r="AG183" s="130">
        <f t="shared" si="174"/>
        <v>7.8014301662586352E-4</v>
      </c>
      <c r="AI183" s="86" t="s">
        <v>120</v>
      </c>
      <c r="AJ183" s="86" t="s">
        <v>120</v>
      </c>
      <c r="AK183" s="87" t="str">
        <f t="shared" si="175"/>
        <v>OK</v>
      </c>
    </row>
    <row r="184" spans="1:38" s="39" customFormat="1" ht="12.75" customHeight="1">
      <c r="B184" s="72" t="s">
        <v>103</v>
      </c>
      <c r="C184" s="127" cm="1">
        <f t="array" ref="C184">INDEX(Inputs!$A$4:$X$328, MATCH(Forecasts!$B184&amp;Forecasts!$B$175, Inputs!$A$4:$A$328&amp;Inputs!$B$4:$B$328, 0), MATCH(Forecasts!C$176, Inputs!$A$4:$X$4, 0))</f>
        <v>6.2520698817072654E-5</v>
      </c>
      <c r="D184" s="127" cm="1">
        <f t="array" ref="D184">INDEX(Inputs!$A$4:$X$328, MATCH(Forecasts!$B184&amp;Forecasts!$B$175, Inputs!$A$4:$A$328&amp;Inputs!$B$4:$B$328, 0), MATCH(Forecasts!D$176, Inputs!$A$4:$X$4, 0))</f>
        <v>6.2211018708986269E-5</v>
      </c>
      <c r="E184" s="127" cm="1">
        <f t="array" ref="E184">INDEX(Inputs!$A$4:$X$328, MATCH(Forecasts!$B184&amp;Forecasts!$B$175, Inputs!$A$4:$A$328&amp;Inputs!$B$4:$B$328, 0), MATCH(Forecasts!E$176, Inputs!$A$4:$X$4, 0))</f>
        <v>6.189726433545063E-5</v>
      </c>
      <c r="F184" s="127" cm="1">
        <f t="array" ref="F184">INDEX(Inputs!$A$4:$X$328, MATCH(Forecasts!$B184&amp;Forecasts!$B$175, Inputs!$A$4:$A$328&amp;Inputs!$B$4:$B$328, 0), MATCH(Forecasts!F$176, Inputs!$A$4:$X$4, 0))</f>
        <v>6.1167099904329728E-5</v>
      </c>
      <c r="G184" s="127" cm="1">
        <f t="array" ref="G184">INDEX(Inputs!$A$4:$X$328, MATCH(Forecasts!$B184&amp;Forecasts!$B$175, Inputs!$A$4:$A$328&amp;Inputs!$B$4:$B$328, 0), MATCH(Forecasts!G$176, Inputs!$A$4:$X$4, 0))</f>
        <v>6.0930983648909403E-5</v>
      </c>
      <c r="H184" s="127" cm="1">
        <f t="array" ref="H184">INDEX(Inputs!$A$4:$X$328, MATCH(Forecasts!$B184&amp;Forecasts!$B$175, Inputs!$A$4:$A$328&amp;Inputs!$B$4:$B$328, 0), MATCH(Forecasts!H$176, Inputs!$A$4:$X$4, 0))</f>
        <v>6.0565505822053365E-5</v>
      </c>
      <c r="I184" s="127" cm="1">
        <f t="array" ref="I184">INDEX(Inputs!$A$4:$X$328, MATCH(Forecasts!$B184&amp;Forecasts!$B$175, Inputs!$A$4:$A$328&amp;Inputs!$B$4:$B$328, 0), MATCH(Forecasts!I$176, Inputs!$A$4:$X$4, 0))</f>
        <v>6.0119221039877541E-5</v>
      </c>
      <c r="J184" s="127" cm="1">
        <f t="array" ref="J184">INDEX(Inputs!$A$4:$X$328, MATCH(Forecasts!$B184&amp;Forecasts!$B$175, Inputs!$A$4:$A$328&amp;Inputs!$B$4:$B$328, 0), MATCH(Forecasts!J$176, Inputs!$A$4:$X$4, 0))</f>
        <v>6.0000620345396791E-5</v>
      </c>
      <c r="K184" s="127" cm="1">
        <f t="array" ref="K184">INDEX(Inputs!$A$4:$X$328, MATCH(Forecasts!$B184&amp;Forecasts!$B$175, Inputs!$A$4:$A$328&amp;Inputs!$B$4:$B$328, 0), MATCH(Forecasts!K$176, Inputs!$A$4:$X$4, 0))</f>
        <v>5.9232675822744377E-5</v>
      </c>
      <c r="L184" s="127" cm="1">
        <f t="array" ref="L184">INDEX(Inputs!$A$4:$X$328, MATCH(Forecasts!$B184&amp;Forecasts!$B$175, Inputs!$A$4:$A$328&amp;Inputs!$B$4:$B$328, 0), MATCH(Forecasts!L$176, Inputs!$A$4:$X$4, 0))</f>
        <v>5.8631277666634146E-5</v>
      </c>
      <c r="M184" s="127" cm="1">
        <f t="array" ref="M184">INDEX(Inputs!$A$4:$X$328, MATCH(Forecasts!$B184&amp;Forecasts!$B$175, Inputs!$A$4:$A$328&amp;Inputs!$B$4:$B$328, 0), MATCH(Forecasts!M$176, Inputs!$A$4:$X$4, 0))</f>
        <v>5.8004173342760788E-5</v>
      </c>
      <c r="N184" s="127" cm="1">
        <f t="array" ref="N184">INDEX(Inputs!$A$4:$X$328, MATCH(Forecasts!$B184&amp;Forecasts!$B$175, Inputs!$A$4:$A$328&amp;Inputs!$B$4:$B$328, 0), MATCH(Forecasts!N$176, Inputs!$A$4:$X$4, 0))</f>
        <v>5.7658521640391455E-5</v>
      </c>
      <c r="O184" s="168" cm="1">
        <f t="array" ref="O184">INDEX(Inputs!$A$4:$X$328, MATCH(Forecasts!$B184&amp;Forecasts!$B$175, Inputs!$A$4:$A$328&amp;Inputs!$B$4:$B$328, 0), MATCH(Forecasts!O$176, Inputs!$A$4:$X$4, 0))</f>
        <v>5.6909702894165574E-5</v>
      </c>
      <c r="P184" s="128" cm="1">
        <f t="array" ref="P184">INDEX(Inputs!$A$4:$X$328, MATCH(Forecasts!$B184&amp;Forecasts!$B$175, Inputs!$A$4:$A$328&amp;Inputs!$B$4:$B$328, 0), MATCH(Forecasts!P$176, Inputs!$A$4:$X$4, 0))</f>
        <v>5.6468710693512174E-5</v>
      </c>
      <c r="Q184" s="128" cm="1">
        <f t="array" ref="Q184">INDEX(Inputs!$A$4:$X$328, MATCH(Forecasts!$B184&amp;Forecasts!$B$175, Inputs!$A$4:$A$328&amp;Inputs!$B$4:$B$328, 0), MATCH(Forecasts!Q$176, Inputs!$A$4:$X$4, 0))</f>
        <v>5.5685124527312866E-5</v>
      </c>
      <c r="R184" s="128" cm="1">
        <f t="array" ref="R184">INDEX(Inputs!$A$4:$X$328, MATCH(Forecasts!$B184&amp;Forecasts!$B$175, Inputs!$A$4:$A$328&amp;Inputs!$B$4:$B$328, 0), MATCH(Forecasts!R$176, Inputs!$A$4:$X$4, 0))</f>
        <v>5.4942581561726229E-5</v>
      </c>
      <c r="S184" s="128" cm="1">
        <f t="array" ref="S184">INDEX(Inputs!$A$4:$X$328, MATCH(Forecasts!$B184&amp;Forecasts!$B$175, Inputs!$A$4:$A$328&amp;Inputs!$B$4:$B$328, 0), MATCH(Forecasts!S$176, Inputs!$A$4:$X$4, 0))</f>
        <v>5.4238312982383484E-5</v>
      </c>
      <c r="T184" s="128" cm="1">
        <f t="array" ref="T184">INDEX(Inputs!$A$4:$X$328, MATCH(Forecasts!$B184&amp;Forecasts!$B$175, Inputs!$A$4:$A$328&amp;Inputs!$B$4:$B$328, 0), MATCH(Forecasts!T$176, Inputs!$A$4:$X$4, 0))</f>
        <v>5.3583833879039182E-5</v>
      </c>
      <c r="U184" s="128" cm="1">
        <f t="array" ref="U184">INDEX(Inputs!$A$4:$X$328, MATCH(Forecasts!$B184&amp;Forecasts!$B$175, Inputs!$A$4:$A$328&amp;Inputs!$B$4:$B$328, 0), MATCH(Forecasts!U$176, Inputs!$A$4:$X$4, 0))</f>
        <v>5.297277333393982E-5</v>
      </c>
      <c r="V184" s="129">
        <f t="shared" si="168"/>
        <v>5.6664449758048572E-5</v>
      </c>
      <c r="W184" s="129">
        <f t="shared" si="168"/>
        <v>5.619706701046613E-5</v>
      </c>
      <c r="X184" s="129">
        <f t="shared" si="168"/>
        <v>5.5737331370394766E-5</v>
      </c>
      <c r="Y184" s="129">
        <f t="shared" si="168"/>
        <v>5.5285056682896214E-5</v>
      </c>
      <c r="Z184" s="129">
        <f t="shared" si="168"/>
        <v>5.4840062786536919E-5</v>
      </c>
      <c r="AA184" s="129">
        <f t="shared" si="168"/>
        <v>5.4402175274102949E-5</v>
      </c>
      <c r="AB184" s="130">
        <f t="shared" si="169"/>
        <v>5.6664449758048572E-5</v>
      </c>
      <c r="AC184" s="130">
        <f t="shared" si="170"/>
        <v>5.619706701046613E-5</v>
      </c>
      <c r="AD184" s="130">
        <f t="shared" si="171"/>
        <v>5.5737331370394766E-5</v>
      </c>
      <c r="AE184" s="130">
        <f t="shared" si="172"/>
        <v>5.5285056682896214E-5</v>
      </c>
      <c r="AF184" s="130">
        <f t="shared" si="173"/>
        <v>5.4840062786536919E-5</v>
      </c>
      <c r="AG184" s="130">
        <f t="shared" si="174"/>
        <v>5.4402175274102949E-5</v>
      </c>
      <c r="AI184" s="86" t="s">
        <v>120</v>
      </c>
      <c r="AJ184" s="86" t="s">
        <v>120</v>
      </c>
      <c r="AK184" s="87" t="str">
        <f t="shared" si="175"/>
        <v>OK</v>
      </c>
    </row>
    <row r="185" spans="1:38" s="39" customFormat="1" ht="12.75" customHeight="1">
      <c r="B185" s="72" t="s">
        <v>104</v>
      </c>
      <c r="C185" s="127" cm="1">
        <f t="array" ref="C185">INDEX(Inputs!$A$4:$X$328, MATCH(Forecasts!$B185&amp;Forecasts!$B$175, Inputs!$A$4:$A$328&amp;Inputs!$B$4:$B$328, 0), MATCH(Forecasts!C$176, Inputs!$A$4:$X$4, 0))</f>
        <v>5.9645097401300631E-4</v>
      </c>
      <c r="D185" s="127" cm="1">
        <f t="array" ref="D185">INDEX(Inputs!$A$4:$X$328, MATCH(Forecasts!$B185&amp;Forecasts!$B$175, Inputs!$A$4:$A$328&amp;Inputs!$B$4:$B$328, 0), MATCH(Forecasts!D$176, Inputs!$A$4:$X$4, 0))</f>
        <v>5.9607515099266851E-4</v>
      </c>
      <c r="E185" s="127" cm="1">
        <f t="array" ref="E185">INDEX(Inputs!$A$4:$X$328, MATCH(Forecasts!$B185&amp;Forecasts!$B$175, Inputs!$A$4:$A$328&amp;Inputs!$B$4:$B$328, 0), MATCH(Forecasts!E$176, Inputs!$A$4:$X$4, 0))</f>
        <v>5.89301839837087E-4</v>
      </c>
      <c r="F185" s="127" cm="1">
        <f t="array" ref="F185">INDEX(Inputs!$A$4:$X$328, MATCH(Forecasts!$B185&amp;Forecasts!$B$175, Inputs!$A$4:$A$328&amp;Inputs!$B$4:$B$328, 0), MATCH(Forecasts!F$176, Inputs!$A$4:$X$4, 0))</f>
        <v>5.8873959545885997E-4</v>
      </c>
      <c r="G185" s="127" cm="1">
        <f t="array" ref="G185">INDEX(Inputs!$A$4:$X$328, MATCH(Forecasts!$B185&amp;Forecasts!$B$175, Inputs!$A$4:$A$328&amp;Inputs!$B$4:$B$328, 0), MATCH(Forecasts!G$176, Inputs!$A$4:$X$4, 0))</f>
        <v>5.8257168771367186E-4</v>
      </c>
      <c r="H185" s="127" cm="1">
        <f t="array" ref="H185">INDEX(Inputs!$A$4:$X$328, MATCH(Forecasts!$B185&amp;Forecasts!$B$175, Inputs!$A$4:$A$328&amp;Inputs!$B$4:$B$328, 0), MATCH(Forecasts!H$176, Inputs!$A$4:$X$4, 0))</f>
        <v>5.8057311953409532E-4</v>
      </c>
      <c r="I185" s="127" cm="1">
        <f t="array" ref="I185">INDEX(Inputs!$A$4:$X$328, MATCH(Forecasts!$B185&amp;Forecasts!$B$175, Inputs!$A$4:$A$328&amp;Inputs!$B$4:$B$328, 0), MATCH(Forecasts!I$176, Inputs!$A$4:$X$4, 0))</f>
        <v>5.7589821154293132E-4</v>
      </c>
      <c r="J185" s="127" cm="1">
        <f t="array" ref="J185">INDEX(Inputs!$A$4:$X$328, MATCH(Forecasts!$B185&amp;Forecasts!$B$175, Inputs!$A$4:$A$328&amp;Inputs!$B$4:$B$328, 0), MATCH(Forecasts!J$176, Inputs!$A$4:$X$4, 0))</f>
        <v>5.7264263259248691E-4</v>
      </c>
      <c r="K185" s="127" cm="1">
        <f t="array" ref="K185">INDEX(Inputs!$A$4:$X$328, MATCH(Forecasts!$B185&amp;Forecasts!$B$175, Inputs!$A$4:$A$328&amp;Inputs!$B$4:$B$328, 0), MATCH(Forecasts!K$176, Inputs!$A$4:$X$4, 0))</f>
        <v>5.6954297249530849E-4</v>
      </c>
      <c r="L185" s="127" cm="1">
        <f t="array" ref="L185">INDEX(Inputs!$A$4:$X$328, MATCH(Forecasts!$B185&amp;Forecasts!$B$175, Inputs!$A$4:$A$328&amp;Inputs!$B$4:$B$328, 0), MATCH(Forecasts!L$176, Inputs!$A$4:$X$4, 0))</f>
        <v>5.6246289542871686E-4</v>
      </c>
      <c r="M185" s="127" cm="1">
        <f t="array" ref="M185">INDEX(Inputs!$A$4:$X$328, MATCH(Forecasts!$B185&amp;Forecasts!$B$175, Inputs!$A$4:$A$328&amp;Inputs!$B$4:$B$328, 0), MATCH(Forecasts!M$176, Inputs!$A$4:$X$4, 0))</f>
        <v>5.5933323155450058E-4</v>
      </c>
      <c r="N185" s="127" cm="1">
        <f t="array" ref="N185">INDEX(Inputs!$A$4:$X$328, MATCH(Forecasts!$B185&amp;Forecasts!$B$175, Inputs!$A$4:$A$328&amp;Inputs!$B$4:$B$328, 0), MATCH(Forecasts!N$176, Inputs!$A$4:$X$4, 0))</f>
        <v>5.5635963409275083E-4</v>
      </c>
      <c r="O185" s="168" cm="1">
        <f t="array" ref="O185">INDEX(Inputs!$A$4:$X$328, MATCH(Forecasts!$B185&amp;Forecasts!$B$175, Inputs!$A$4:$A$328&amp;Inputs!$B$4:$B$328, 0), MATCH(Forecasts!O$176, Inputs!$A$4:$X$4, 0))</f>
        <v>5.5451750949309867E-4</v>
      </c>
      <c r="P185" s="128" cm="1">
        <f t="array" ref="P185">INDEX(Inputs!$A$4:$X$328, MATCH(Forecasts!$B185&amp;Forecasts!$B$175, Inputs!$A$4:$A$328&amp;Inputs!$B$4:$B$328, 0), MATCH(Forecasts!P$176, Inputs!$A$4:$X$4, 0))</f>
        <v>5.5142781129833575E-4</v>
      </c>
      <c r="Q185" s="128" cm="1">
        <f t="array" ref="Q185">INDEX(Inputs!$A$4:$X$328, MATCH(Forecasts!$B185&amp;Forecasts!$B$175, Inputs!$A$4:$A$328&amp;Inputs!$B$4:$B$328, 0), MATCH(Forecasts!Q$176, Inputs!$A$4:$X$4, 0))</f>
        <v>5.4808211025529879E-4</v>
      </c>
      <c r="R185" s="128" cm="1">
        <f t="array" ref="R185">INDEX(Inputs!$A$4:$X$328, MATCH(Forecasts!$B185&amp;Forecasts!$B$175, Inputs!$A$4:$A$328&amp;Inputs!$B$4:$B$328, 0), MATCH(Forecasts!R$176, Inputs!$A$4:$X$4, 0))</f>
        <v>5.4351120094234956E-4</v>
      </c>
      <c r="S185" s="128" cm="1">
        <f t="array" ref="S185">INDEX(Inputs!$A$4:$X$328, MATCH(Forecasts!$B185&amp;Forecasts!$B$175, Inputs!$A$4:$A$328&amp;Inputs!$B$4:$B$328, 0), MATCH(Forecasts!S$176, Inputs!$A$4:$X$4, 0))</f>
        <v>5.3773371112237668E-4</v>
      </c>
      <c r="T185" s="128" cm="1">
        <f t="array" ref="T185">INDEX(Inputs!$A$4:$X$328, MATCH(Forecasts!$B185&amp;Forecasts!$B$175, Inputs!$A$4:$A$328&amp;Inputs!$B$4:$B$328, 0), MATCH(Forecasts!T$176, Inputs!$A$4:$X$4, 0))</f>
        <v>5.3466463307418489E-4</v>
      </c>
      <c r="U185" s="128" cm="1">
        <f t="array" ref="U185">INDEX(Inputs!$A$4:$X$328, MATCH(Forecasts!$B185&amp;Forecasts!$B$175, Inputs!$A$4:$A$328&amp;Inputs!$B$4:$B$328, 0), MATCH(Forecasts!U$176, Inputs!$A$4:$X$4, 0))</f>
        <v>5.2844607065375782E-4</v>
      </c>
      <c r="V185" s="129">
        <f t="shared" si="168"/>
        <v>5.5142781129833575E-4</v>
      </c>
      <c r="W185" s="129">
        <f t="shared" si="168"/>
        <v>5.4808211025529879E-4</v>
      </c>
      <c r="X185" s="129">
        <f t="shared" si="168"/>
        <v>5.4351120094234956E-4</v>
      </c>
      <c r="Y185" s="129">
        <f t="shared" si="168"/>
        <v>5.3773371112237668E-4</v>
      </c>
      <c r="Z185" s="129">
        <f t="shared" si="168"/>
        <v>5.3466463307418489E-4</v>
      </c>
      <c r="AA185" s="129">
        <f t="shared" si="168"/>
        <v>5.2844607065375782E-4</v>
      </c>
      <c r="AB185" s="130">
        <f t="shared" si="169"/>
        <v>5.5142781129833575E-4</v>
      </c>
      <c r="AC185" s="130">
        <f t="shared" si="170"/>
        <v>5.4808211025529879E-4</v>
      </c>
      <c r="AD185" s="130">
        <f t="shared" si="171"/>
        <v>5.4351120094234956E-4</v>
      </c>
      <c r="AE185" s="130">
        <f t="shared" si="172"/>
        <v>5.3773371112237668E-4</v>
      </c>
      <c r="AF185" s="130">
        <f t="shared" si="173"/>
        <v>5.3466463307418489E-4</v>
      </c>
      <c r="AG185" s="130">
        <f t="shared" si="174"/>
        <v>5.2844607065375782E-4</v>
      </c>
      <c r="AI185" s="86" t="s">
        <v>120</v>
      </c>
      <c r="AJ185" s="86" t="s">
        <v>120</v>
      </c>
      <c r="AK185" s="87" t="str">
        <f t="shared" si="175"/>
        <v>OK</v>
      </c>
    </row>
    <row r="186" spans="1:38" s="39" customFormat="1" ht="12.75" customHeight="1">
      <c r="B186" s="72" t="s">
        <v>105</v>
      </c>
      <c r="C186" s="127" cm="1">
        <f t="array" ref="C186">INDEX(Inputs!$A$4:$X$328, MATCH(Forecasts!$B186&amp;Forecasts!$B$175, Inputs!$A$4:$A$328&amp;Inputs!$B$4:$B$328, 0), MATCH(Forecasts!C$176, Inputs!$A$4:$X$4, 0))</f>
        <v>3.4161388521267361E-4</v>
      </c>
      <c r="D186" s="127" cm="1">
        <f t="array" ref="D186">INDEX(Inputs!$A$4:$X$328, MATCH(Forecasts!$B186&amp;Forecasts!$B$175, Inputs!$A$4:$A$328&amp;Inputs!$B$4:$B$328, 0), MATCH(Forecasts!D$176, Inputs!$A$4:$X$4, 0))</f>
        <v>3.4073917797301209E-4</v>
      </c>
      <c r="E186" s="127" cm="1">
        <f t="array" ref="E186">INDEX(Inputs!$A$4:$X$328, MATCH(Forecasts!$B186&amp;Forecasts!$B$175, Inputs!$A$4:$A$328&amp;Inputs!$B$4:$B$328, 0), MATCH(Forecasts!E$176, Inputs!$A$4:$X$4, 0))</f>
        <v>3.3844211849798226E-4</v>
      </c>
      <c r="F186" s="127" cm="1">
        <f t="array" ref="F186">INDEX(Inputs!$A$4:$X$328, MATCH(Forecasts!$B186&amp;Forecasts!$B$175, Inputs!$A$4:$A$328&amp;Inputs!$B$4:$B$328, 0), MATCH(Forecasts!F$176, Inputs!$A$4:$X$4, 0))</f>
        <v>3.362535897342688E-4</v>
      </c>
      <c r="G186" s="127" cm="1">
        <f t="array" ref="G186">INDEX(Inputs!$A$4:$X$328, MATCH(Forecasts!$B186&amp;Forecasts!$B$175, Inputs!$A$4:$A$328&amp;Inputs!$B$4:$B$328, 0), MATCH(Forecasts!G$176, Inputs!$A$4:$X$4, 0))</f>
        <v>3.3516458301920463E-4</v>
      </c>
      <c r="H186" s="127" cm="1">
        <f t="array" ref="H186">INDEX(Inputs!$A$4:$X$328, MATCH(Forecasts!$B186&amp;Forecasts!$B$175, Inputs!$A$4:$A$328&amp;Inputs!$B$4:$B$328, 0), MATCH(Forecasts!H$176, Inputs!$A$4:$X$4, 0))</f>
        <v>3.2997613768620353E-4</v>
      </c>
      <c r="I186" s="127" cm="1">
        <f t="array" ref="I186">INDEX(Inputs!$A$4:$X$328, MATCH(Forecasts!$B186&amp;Forecasts!$B$175, Inputs!$A$4:$A$328&amp;Inputs!$B$4:$B$328, 0), MATCH(Forecasts!I$176, Inputs!$A$4:$X$4, 0))</f>
        <v>3.238590429763373E-4</v>
      </c>
      <c r="J186" s="127" cm="1">
        <f t="array" ref="J186">INDEX(Inputs!$A$4:$X$328, MATCH(Forecasts!$B186&amp;Forecasts!$B$175, Inputs!$A$4:$A$328&amp;Inputs!$B$4:$B$328, 0), MATCH(Forecasts!J$176, Inputs!$A$4:$X$4, 0))</f>
        <v>3.2094198473404636E-4</v>
      </c>
      <c r="K186" s="127" cm="1">
        <f t="array" ref="K186">INDEX(Inputs!$A$4:$X$328, MATCH(Forecasts!$B186&amp;Forecasts!$B$175, Inputs!$A$4:$A$328&amp;Inputs!$B$4:$B$328, 0), MATCH(Forecasts!K$176, Inputs!$A$4:$X$4, 0))</f>
        <v>3.1783288823485946E-4</v>
      </c>
      <c r="L186" s="127" cm="1">
        <f t="array" ref="L186">INDEX(Inputs!$A$4:$X$328, MATCH(Forecasts!$B186&amp;Forecasts!$B$175, Inputs!$A$4:$A$328&amp;Inputs!$B$4:$B$328, 0), MATCH(Forecasts!L$176, Inputs!$A$4:$X$4, 0))</f>
        <v>3.1611657114677611E-4</v>
      </c>
      <c r="M186" s="127" cm="1">
        <f t="array" ref="M186">INDEX(Inputs!$A$4:$X$328, MATCH(Forecasts!$B186&amp;Forecasts!$B$175, Inputs!$A$4:$A$328&amp;Inputs!$B$4:$B$328, 0), MATCH(Forecasts!M$176, Inputs!$A$4:$X$4, 0))</f>
        <v>3.1180446256427052E-4</v>
      </c>
      <c r="N186" s="127" cm="1">
        <f t="array" ref="N186">INDEX(Inputs!$A$4:$X$328, MATCH(Forecasts!$B186&amp;Forecasts!$B$175, Inputs!$A$4:$A$328&amp;Inputs!$B$4:$B$328, 0), MATCH(Forecasts!N$176, Inputs!$A$4:$X$4, 0))</f>
        <v>3.0921123167068848E-4</v>
      </c>
      <c r="O186" s="168" cm="1">
        <f t="array" ref="O186">INDEX(Inputs!$A$4:$X$328, MATCH(Forecasts!$B186&amp;Forecasts!$B$175, Inputs!$A$4:$A$328&amp;Inputs!$B$4:$B$328, 0), MATCH(Forecasts!O$176, Inputs!$A$4:$X$4, 0))</f>
        <v>3.0724385280703534E-4</v>
      </c>
      <c r="P186" s="128" cm="1">
        <f t="array" ref="P186">INDEX(Inputs!$A$4:$X$328, MATCH(Forecasts!$B186&amp;Forecasts!$B$175, Inputs!$A$4:$A$328&amp;Inputs!$B$4:$B$328, 0), MATCH(Forecasts!P$176, Inputs!$A$4:$X$4, 0))</f>
        <v>3.0623483474159313E-4</v>
      </c>
      <c r="Q186" s="128" cm="1">
        <f t="array" ref="Q186">INDEX(Inputs!$A$4:$X$328, MATCH(Forecasts!$B186&amp;Forecasts!$B$175, Inputs!$A$4:$A$328&amp;Inputs!$B$4:$B$328, 0), MATCH(Forecasts!Q$176, Inputs!$A$4:$X$4, 0))</f>
        <v>3.0485623198335564E-4</v>
      </c>
      <c r="R186" s="128" cm="1">
        <f t="array" ref="R186">INDEX(Inputs!$A$4:$X$328, MATCH(Forecasts!$B186&amp;Forecasts!$B$175, Inputs!$A$4:$A$328&amp;Inputs!$B$4:$B$328, 0), MATCH(Forecasts!R$176, Inputs!$A$4:$X$4, 0))</f>
        <v>3.0266431622825968E-4</v>
      </c>
      <c r="S186" s="128" cm="1">
        <f t="array" ref="S186">INDEX(Inputs!$A$4:$X$328, MATCH(Forecasts!$B186&amp;Forecasts!$B$175, Inputs!$A$4:$A$328&amp;Inputs!$B$4:$B$328, 0), MATCH(Forecasts!S$176, Inputs!$A$4:$X$4, 0))</f>
        <v>3.0125088708116306E-4</v>
      </c>
      <c r="T186" s="128" cm="1">
        <f t="array" ref="T186">INDEX(Inputs!$A$4:$X$328, MATCH(Forecasts!$B186&amp;Forecasts!$B$175, Inputs!$A$4:$A$328&amp;Inputs!$B$4:$B$328, 0), MATCH(Forecasts!T$176, Inputs!$A$4:$X$4, 0))</f>
        <v>2.9992493568974912E-4</v>
      </c>
      <c r="U186" s="128" cm="1">
        <f t="array" ref="U186">INDEX(Inputs!$A$4:$X$328, MATCH(Forecasts!$B186&amp;Forecasts!$B$175, Inputs!$A$4:$A$328&amp;Inputs!$B$4:$B$328, 0), MATCH(Forecasts!U$176, Inputs!$A$4:$X$4, 0))</f>
        <v>2.9873355295574459E-4</v>
      </c>
      <c r="V186" s="129">
        <f t="shared" si="168"/>
        <v>3.0623483474159313E-4</v>
      </c>
      <c r="W186" s="129">
        <f t="shared" si="168"/>
        <v>3.0485623198335564E-4</v>
      </c>
      <c r="X186" s="129">
        <f t="shared" si="168"/>
        <v>3.0266431622825968E-4</v>
      </c>
      <c r="Y186" s="129">
        <f t="shared" si="168"/>
        <v>3.0125088708116306E-4</v>
      </c>
      <c r="Z186" s="129">
        <f t="shared" si="168"/>
        <v>2.9992493568974912E-4</v>
      </c>
      <c r="AA186" s="129">
        <f t="shared" si="168"/>
        <v>2.9873355295574459E-4</v>
      </c>
      <c r="AB186" s="130">
        <f t="shared" si="169"/>
        <v>3.0623483474159313E-4</v>
      </c>
      <c r="AC186" s="130">
        <f t="shared" si="170"/>
        <v>3.0485623198335564E-4</v>
      </c>
      <c r="AD186" s="130">
        <f t="shared" si="171"/>
        <v>3.0266431622825968E-4</v>
      </c>
      <c r="AE186" s="130">
        <f t="shared" si="172"/>
        <v>3.0125088708116306E-4</v>
      </c>
      <c r="AF186" s="130">
        <f t="shared" si="173"/>
        <v>2.9992493568974912E-4</v>
      </c>
      <c r="AG186" s="130">
        <f t="shared" si="174"/>
        <v>2.9873355295574459E-4</v>
      </c>
      <c r="AI186" s="86" t="s">
        <v>120</v>
      </c>
      <c r="AJ186" s="86" t="s">
        <v>120</v>
      </c>
      <c r="AK186" s="87" t="str">
        <f t="shared" si="175"/>
        <v>OK</v>
      </c>
    </row>
    <row r="187" spans="1:38" s="39" customFormat="1" ht="12.75" customHeight="1">
      <c r="B187" s="72" t="s">
        <v>106</v>
      </c>
      <c r="C187" s="127" cm="1">
        <f t="array" ref="C187">INDEX(Inputs!$A$4:$X$328, MATCH(Forecasts!$B187&amp;Forecasts!$B$175, Inputs!$A$4:$A$328&amp;Inputs!$B$4:$B$328, 0), MATCH(Forecasts!C$176, Inputs!$A$4:$X$4, 0))</f>
        <v>2.8931448664676411E-4</v>
      </c>
      <c r="D187" s="127" cm="1">
        <f t="array" ref="D187">INDEX(Inputs!$A$4:$X$328, MATCH(Forecasts!$B187&amp;Forecasts!$B$175, Inputs!$A$4:$A$328&amp;Inputs!$B$4:$B$328, 0), MATCH(Forecasts!D$176, Inputs!$A$4:$X$4, 0))</f>
        <v>2.8698058755688048E-4</v>
      </c>
      <c r="E187" s="127" cm="1">
        <f t="array" ref="E187">INDEX(Inputs!$A$4:$X$328, MATCH(Forecasts!$B187&amp;Forecasts!$B$175, Inputs!$A$4:$A$328&amp;Inputs!$B$4:$B$328, 0), MATCH(Forecasts!E$176, Inputs!$A$4:$X$4, 0))</f>
        <v>2.8747181725555172E-4</v>
      </c>
      <c r="F187" s="127" cm="1">
        <f t="array" ref="F187">INDEX(Inputs!$A$4:$X$328, MATCH(Forecasts!$B187&amp;Forecasts!$B$175, Inputs!$A$4:$A$328&amp;Inputs!$B$4:$B$328, 0), MATCH(Forecasts!F$176, Inputs!$A$4:$X$4, 0))</f>
        <v>2.8644870429851254E-4</v>
      </c>
      <c r="G187" s="127" cm="1">
        <f t="array" ref="G187">INDEX(Inputs!$A$4:$X$328, MATCH(Forecasts!$B187&amp;Forecasts!$B$175, Inputs!$A$4:$A$328&amp;Inputs!$B$4:$B$328, 0), MATCH(Forecasts!G$176, Inputs!$A$4:$X$4, 0))</f>
        <v>2.8250488848584462E-4</v>
      </c>
      <c r="H187" s="127" cm="1">
        <f t="array" ref="H187">INDEX(Inputs!$A$4:$X$328, MATCH(Forecasts!$B187&amp;Forecasts!$B$175, Inputs!$A$4:$A$328&amp;Inputs!$B$4:$B$328, 0), MATCH(Forecasts!H$176, Inputs!$A$4:$X$4, 0))</f>
        <v>2.7245735540277062E-4</v>
      </c>
      <c r="I187" s="127" cm="1">
        <f t="array" ref="I187">INDEX(Inputs!$A$4:$X$328, MATCH(Forecasts!$B187&amp;Forecasts!$B$175, Inputs!$A$4:$A$328&amp;Inputs!$B$4:$B$328, 0), MATCH(Forecasts!I$176, Inputs!$A$4:$X$4, 0))</f>
        <v>2.6761624443743647E-4</v>
      </c>
      <c r="J187" s="127" cm="1">
        <f t="array" ref="J187">INDEX(Inputs!$A$4:$X$328, MATCH(Forecasts!$B187&amp;Forecasts!$B$175, Inputs!$A$4:$A$328&amp;Inputs!$B$4:$B$328, 0), MATCH(Forecasts!J$176, Inputs!$A$4:$X$4, 0))</f>
        <v>2.6531405790457567E-4</v>
      </c>
      <c r="K187" s="127" cm="1">
        <f t="array" ref="K187">INDEX(Inputs!$A$4:$X$328, MATCH(Forecasts!$B187&amp;Forecasts!$B$175, Inputs!$A$4:$A$328&amp;Inputs!$B$4:$B$328, 0), MATCH(Forecasts!K$176, Inputs!$A$4:$X$4, 0))</f>
        <v>2.6286447045130977E-4</v>
      </c>
      <c r="L187" s="127" cm="1">
        <f t="array" ref="L187">INDEX(Inputs!$A$4:$X$328, MATCH(Forecasts!$B187&amp;Forecasts!$B$175, Inputs!$A$4:$A$328&amp;Inputs!$B$4:$B$328, 0), MATCH(Forecasts!L$176, Inputs!$A$4:$X$4, 0))</f>
        <v>2.6065586512196933E-4</v>
      </c>
      <c r="M187" s="127" cm="1">
        <f t="array" ref="M187">INDEX(Inputs!$A$4:$X$328, MATCH(Forecasts!$B187&amp;Forecasts!$B$175, Inputs!$A$4:$A$328&amp;Inputs!$B$4:$B$328, 0), MATCH(Forecasts!M$176, Inputs!$A$4:$X$4, 0))</f>
        <v>2.5842413092892281E-4</v>
      </c>
      <c r="N187" s="127" cm="1">
        <f t="array" ref="N187">INDEX(Inputs!$A$4:$X$328, MATCH(Forecasts!$B187&amp;Forecasts!$B$175, Inputs!$A$4:$A$328&amp;Inputs!$B$4:$B$328, 0), MATCH(Forecasts!N$176, Inputs!$A$4:$X$4, 0))</f>
        <v>2.5610644545842842E-4</v>
      </c>
      <c r="O187" s="168" cm="1">
        <f t="array" ref="O187">INDEX(Inputs!$A$4:$X$328, MATCH(Forecasts!$B187&amp;Forecasts!$B$175, Inputs!$A$4:$A$328&amp;Inputs!$B$4:$B$328, 0), MATCH(Forecasts!O$176, Inputs!$A$4:$X$4, 0))</f>
        <v>2.5436969292322488E-4</v>
      </c>
      <c r="P187" s="128" cm="1">
        <f t="array" ref="P187">INDEX(Inputs!$A$4:$X$328, MATCH(Forecasts!$B187&amp;Forecasts!$B$175, Inputs!$A$4:$A$328&amp;Inputs!$B$4:$B$328, 0), MATCH(Forecasts!P$176, Inputs!$A$4:$X$4, 0))</f>
        <v>2.5263403355591158E-4</v>
      </c>
      <c r="Q187" s="128" cm="1">
        <f t="array" ref="Q187">INDEX(Inputs!$A$4:$X$328, MATCH(Forecasts!$B187&amp;Forecasts!$B$175, Inputs!$A$4:$A$328&amp;Inputs!$B$4:$B$328, 0), MATCH(Forecasts!Q$176, Inputs!$A$4:$X$4, 0))</f>
        <v>2.5151686332781594E-4</v>
      </c>
      <c r="R187" s="128" cm="1">
        <f t="array" ref="R187">INDEX(Inputs!$A$4:$X$328, MATCH(Forecasts!$B187&amp;Forecasts!$B$175, Inputs!$A$4:$A$328&amp;Inputs!$B$4:$B$328, 0), MATCH(Forecasts!R$176, Inputs!$A$4:$X$4, 0))</f>
        <v>2.5028491015484687E-4</v>
      </c>
      <c r="S187" s="128" cm="1">
        <f t="array" ref="S187">INDEX(Inputs!$A$4:$X$328, MATCH(Forecasts!$B187&amp;Forecasts!$B$175, Inputs!$A$4:$A$328&amp;Inputs!$B$4:$B$328, 0), MATCH(Forecasts!S$176, Inputs!$A$4:$X$4, 0))</f>
        <v>2.4909655647837209E-4</v>
      </c>
      <c r="T187" s="128" cm="1">
        <f t="array" ref="T187">INDEX(Inputs!$A$4:$X$328, MATCH(Forecasts!$B187&amp;Forecasts!$B$175, Inputs!$A$4:$A$328&amp;Inputs!$B$4:$B$328, 0), MATCH(Forecasts!T$176, Inputs!$A$4:$X$4, 0))</f>
        <v>2.4836059662362739E-4</v>
      </c>
      <c r="U187" s="128" cm="1">
        <f t="array" ref="U187">INDEX(Inputs!$A$4:$X$328, MATCH(Forecasts!$B187&amp;Forecasts!$B$175, Inputs!$A$4:$A$328&amp;Inputs!$B$4:$B$328, 0), MATCH(Forecasts!U$176, Inputs!$A$4:$X$4, 0))</f>
        <v>2.4724414146652277E-4</v>
      </c>
      <c r="V187" s="129">
        <f t="shared" si="168"/>
        <v>2.5263403355591158E-4</v>
      </c>
      <c r="W187" s="129">
        <f t="shared" si="168"/>
        <v>2.5151686332781594E-4</v>
      </c>
      <c r="X187" s="129">
        <f t="shared" si="168"/>
        <v>2.5028491015484687E-4</v>
      </c>
      <c r="Y187" s="129">
        <f t="shared" si="168"/>
        <v>2.4909655647837209E-4</v>
      </c>
      <c r="Z187" s="129">
        <f t="shared" si="168"/>
        <v>2.4836059662362739E-4</v>
      </c>
      <c r="AA187" s="129">
        <f t="shared" si="168"/>
        <v>2.4724414146652277E-4</v>
      </c>
      <c r="AB187" s="130">
        <f t="shared" si="169"/>
        <v>2.5263403355591158E-4</v>
      </c>
      <c r="AC187" s="130">
        <f t="shared" si="170"/>
        <v>2.5151686332781594E-4</v>
      </c>
      <c r="AD187" s="130">
        <f t="shared" si="171"/>
        <v>2.5028491015484687E-4</v>
      </c>
      <c r="AE187" s="130">
        <f t="shared" si="172"/>
        <v>2.4909655647837209E-4</v>
      </c>
      <c r="AF187" s="130">
        <f t="shared" si="173"/>
        <v>2.4836059662362739E-4</v>
      </c>
      <c r="AG187" s="130">
        <f t="shared" si="174"/>
        <v>2.4724414146652277E-4</v>
      </c>
      <c r="AI187" s="86" t="s">
        <v>120</v>
      </c>
      <c r="AJ187" s="86" t="s">
        <v>120</v>
      </c>
      <c r="AK187" s="87" t="str">
        <f t="shared" si="175"/>
        <v>OK</v>
      </c>
    </row>
    <row r="188" spans="1:38" s="39" customFormat="1" ht="12.75" customHeight="1">
      <c r="B188" s="113" t="s">
        <v>114</v>
      </c>
      <c r="C188" s="131">
        <f t="shared" ref="C188:AA188" si="176">SUM(C178:C187)</f>
        <v>3.5895314478575301E-3</v>
      </c>
      <c r="D188" s="131">
        <f t="shared" si="176"/>
        <v>3.5702205128990221E-3</v>
      </c>
      <c r="E188" s="131">
        <f t="shared" si="176"/>
        <v>3.5480503456780691E-3</v>
      </c>
      <c r="F188" s="131">
        <f t="shared" si="176"/>
        <v>3.5445694795854699E-3</v>
      </c>
      <c r="G188" s="131">
        <f t="shared" si="176"/>
        <v>3.5206644325966097E-3</v>
      </c>
      <c r="H188" s="131">
        <f t="shared" si="176"/>
        <v>3.4765639772481507E-3</v>
      </c>
      <c r="I188" s="131">
        <f>SUM(I178:I187)</f>
        <v>3.4401001125637185E-3</v>
      </c>
      <c r="J188" s="131">
        <f t="shared" si="176"/>
        <v>3.4029183516930627E-3</v>
      </c>
      <c r="K188" s="131">
        <f t="shared" si="176"/>
        <v>3.3719411231117255E-3</v>
      </c>
      <c r="L188" s="131">
        <f t="shared" si="176"/>
        <v>3.3499547937668453E-3</v>
      </c>
      <c r="M188" s="131">
        <f t="shared" si="176"/>
        <v>3.3248852777371381E-3</v>
      </c>
      <c r="N188" s="132">
        <f t="shared" si="176"/>
        <v>3.306306867790868E-3</v>
      </c>
      <c r="O188" s="132">
        <f>SUM( O178:O187)</f>
        <v>3.2837621745897263E-3</v>
      </c>
      <c r="P188" s="133">
        <f t="shared" ref="P188" si="177">SUM( P178:P187)</f>
        <v>3.2307992394824247E-3</v>
      </c>
      <c r="Q188" s="133">
        <f t="shared" ref="Q188" si="178">SUM( Q178:Q187)</f>
        <v>3.203472703655421E-3</v>
      </c>
      <c r="R188" s="133">
        <f t="shared" ref="R188" si="179">SUM( R178:R187)</f>
        <v>3.176800534726746E-3</v>
      </c>
      <c r="S188" s="133">
        <f t="shared" ref="S188" si="180">SUM( S178:S187)</f>
        <v>3.1489826109332422E-3</v>
      </c>
      <c r="T188" s="133">
        <f t="shared" ref="T188" si="181">SUM( T178:T187)</f>
        <v>3.1272193692652773E-3</v>
      </c>
      <c r="U188" s="133">
        <f t="shared" ref="U188" si="182">SUM( U178:U187)</f>
        <v>3.0973467934171926E-3</v>
      </c>
      <c r="V188" s="134">
        <f t="shared" si="176"/>
        <v>3.2417568155499576E-3</v>
      </c>
      <c r="W188" s="134">
        <f t="shared" si="176"/>
        <v>3.2185478279571286E-3</v>
      </c>
      <c r="X188" s="134">
        <f t="shared" si="176"/>
        <v>3.1951061083714608E-3</v>
      </c>
      <c r="Y188" s="134">
        <f t="shared" si="176"/>
        <v>3.1696484175373434E-3</v>
      </c>
      <c r="Z188" s="134">
        <f t="shared" si="176"/>
        <v>3.149375680154446E-3</v>
      </c>
      <c r="AA188" s="134">
        <f t="shared" si="176"/>
        <v>3.1204102385796882E-3</v>
      </c>
      <c r="AB188" s="135">
        <f>SUM(AB178:AB187)</f>
        <v>3.2417568155499576E-3</v>
      </c>
      <c r="AC188" s="135">
        <f>SUM(AC178:AC187)</f>
        <v>3.2185478279571286E-3</v>
      </c>
      <c r="AD188" s="135">
        <f>SUM(AD178:AD187)</f>
        <v>3.1951061083714608E-3</v>
      </c>
      <c r="AE188" s="135">
        <f t="shared" ref="AE188:AF188" si="183">SUM(AE178:AE187)</f>
        <v>3.1696484175373434E-3</v>
      </c>
      <c r="AF188" s="135">
        <f t="shared" si="183"/>
        <v>3.149375680154446E-3</v>
      </c>
      <c r="AG188" s="135">
        <f>SUM(AG178:AG187)</f>
        <v>3.1204102385796882E-3</v>
      </c>
      <c r="AI188" s="86" t="s">
        <v>120</v>
      </c>
      <c r="AJ188" s="86" t="s">
        <v>120</v>
      </c>
      <c r="AK188" s="87" t="str">
        <f t="shared" si="175"/>
        <v>OK</v>
      </c>
    </row>
    <row r="189" spans="1:38" s="39" customFormat="1" ht="12.75" customHeight="1">
      <c r="B189" s="115"/>
      <c r="C189" s="116"/>
      <c r="D189" s="116"/>
      <c r="E189" s="116"/>
      <c r="F189" s="116"/>
      <c r="G189" s="116"/>
      <c r="H189" s="116"/>
      <c r="I189" s="116"/>
      <c r="J189" s="116"/>
      <c r="K189" s="116"/>
      <c r="L189" s="116"/>
      <c r="M189" s="116"/>
      <c r="N189" s="116"/>
      <c r="O189" s="117"/>
      <c r="P189" s="117"/>
      <c r="Q189" s="118"/>
      <c r="R189" s="118"/>
      <c r="S189" s="118"/>
      <c r="T189" s="118"/>
      <c r="U189" s="118"/>
      <c r="V189" s="119"/>
      <c r="W189" s="119"/>
      <c r="X189" s="119"/>
      <c r="Y189" s="119"/>
      <c r="Z189" s="119"/>
      <c r="AA189" s="119"/>
      <c r="AB189" s="120"/>
      <c r="AC189" s="120"/>
      <c r="AD189" s="120"/>
      <c r="AE189" s="120"/>
      <c r="AF189" s="120"/>
      <c r="AG189" s="120"/>
      <c r="AI189" s="121"/>
      <c r="AJ189" s="122"/>
      <c r="AK189" s="61"/>
    </row>
    <row r="190" spans="1:38" s="41" customFormat="1" ht="13.15">
      <c r="A190" s="40" t="s">
        <v>188</v>
      </c>
      <c r="D190" s="42"/>
      <c r="E190" s="42"/>
      <c r="F190" s="42"/>
      <c r="G190" s="42"/>
      <c r="H190" s="42"/>
      <c r="I190" s="42"/>
      <c r="J190" s="42"/>
      <c r="K190" s="42"/>
      <c r="L190" s="42"/>
      <c r="M190" s="42"/>
      <c r="N190" s="42"/>
      <c r="O190" s="42"/>
      <c r="P190" s="42"/>
      <c r="Q190" s="42"/>
      <c r="R190" s="42"/>
      <c r="S190" s="42"/>
      <c r="T190" s="42"/>
      <c r="U190" s="42"/>
      <c r="V190" s="42"/>
      <c r="W190" s="42"/>
      <c r="X190" s="42"/>
      <c r="Y190" s="42"/>
      <c r="Z190" s="42"/>
      <c r="AA190" s="42"/>
      <c r="AB190" s="42"/>
      <c r="AC190" s="42"/>
      <c r="AD190" s="42"/>
      <c r="AE190" s="42"/>
      <c r="AF190" s="42"/>
      <c r="AG190" s="42"/>
      <c r="AH190" s="42"/>
      <c r="AI190" s="42"/>
      <c r="AJ190" s="42"/>
      <c r="AK190" s="42"/>
      <c r="AL190" s="42"/>
    </row>
    <row r="191" spans="1:38" s="39" customFormat="1" ht="13.15">
      <c r="A191" s="90"/>
    </row>
    <row r="192" spans="1:38" s="39" customFormat="1" ht="13.15" customHeight="1">
      <c r="B192" s="43" t="s">
        <v>50</v>
      </c>
      <c r="C192" s="183" t="s">
        <v>112</v>
      </c>
      <c r="D192" s="183"/>
      <c r="E192" s="183"/>
      <c r="F192" s="183"/>
      <c r="G192" s="183"/>
      <c r="H192" s="183"/>
      <c r="I192" s="183"/>
      <c r="J192" s="183"/>
      <c r="K192" s="183"/>
      <c r="L192" s="183"/>
      <c r="M192" s="183"/>
      <c r="N192" s="183"/>
      <c r="O192" s="183"/>
      <c r="P192" s="186" t="s">
        <v>113</v>
      </c>
      <c r="Q192" s="186"/>
      <c r="R192" s="186"/>
      <c r="S192" s="186"/>
      <c r="T192" s="186"/>
      <c r="U192" s="187"/>
      <c r="V192" s="190"/>
      <c r="W192" s="190"/>
      <c r="X192" s="190"/>
      <c r="Y192" s="190"/>
      <c r="Z192" s="190"/>
      <c r="AA192" s="191"/>
      <c r="AB192" s="188"/>
      <c r="AC192" s="188"/>
      <c r="AD192" s="188"/>
      <c r="AE192" s="188"/>
      <c r="AF192" s="188"/>
      <c r="AG192" s="189"/>
      <c r="AI192" s="194" t="s">
        <v>116</v>
      </c>
      <c r="AJ192" s="192" t="s">
        <v>117</v>
      </c>
      <c r="AK192" s="194" t="s">
        <v>118</v>
      </c>
    </row>
    <row r="193" spans="1:38" s="39" customFormat="1" ht="13.15">
      <c r="C193" s="45" t="s">
        <v>14</v>
      </c>
      <c r="D193" s="45" t="s">
        <v>15</v>
      </c>
      <c r="E193" s="45" t="s">
        <v>16</v>
      </c>
      <c r="F193" s="45" t="s">
        <v>17</v>
      </c>
      <c r="G193" s="45" t="s">
        <v>18</v>
      </c>
      <c r="H193" s="45" t="s">
        <v>19</v>
      </c>
      <c r="I193" s="45" t="s">
        <v>20</v>
      </c>
      <c r="J193" s="45" t="s">
        <v>21</v>
      </c>
      <c r="K193" s="47" t="s">
        <v>22</v>
      </c>
      <c r="L193" s="47" t="s">
        <v>23</v>
      </c>
      <c r="M193" s="46" t="s">
        <v>24</v>
      </c>
      <c r="N193" s="46" t="s">
        <v>25</v>
      </c>
      <c r="O193" s="47" t="s">
        <v>26</v>
      </c>
      <c r="P193" s="48" t="s">
        <v>27</v>
      </c>
      <c r="Q193" s="48" t="s">
        <v>28</v>
      </c>
      <c r="R193" s="48" t="s">
        <v>29</v>
      </c>
      <c r="S193" s="48" t="s">
        <v>30</v>
      </c>
      <c r="T193" s="48" t="s">
        <v>31</v>
      </c>
      <c r="U193" s="49" t="s">
        <v>32</v>
      </c>
      <c r="V193" s="50" t="s">
        <v>27</v>
      </c>
      <c r="W193" s="50" t="s">
        <v>28</v>
      </c>
      <c r="X193" s="50" t="s">
        <v>29</v>
      </c>
      <c r="Y193" s="50" t="s">
        <v>30</v>
      </c>
      <c r="Z193" s="50" t="s">
        <v>31</v>
      </c>
      <c r="AA193" s="50" t="s">
        <v>32</v>
      </c>
      <c r="AB193" s="44" t="s">
        <v>27</v>
      </c>
      <c r="AC193" s="44" t="s">
        <v>28</v>
      </c>
      <c r="AD193" s="44" t="s">
        <v>29</v>
      </c>
      <c r="AE193" s="44" t="s">
        <v>30</v>
      </c>
      <c r="AF193" s="44" t="s">
        <v>31</v>
      </c>
      <c r="AG193" s="51" t="s">
        <v>32</v>
      </c>
      <c r="AI193" s="194"/>
      <c r="AJ193" s="193"/>
      <c r="AK193" s="194"/>
    </row>
    <row r="194" spans="1:38" s="39" customFormat="1" ht="13.15">
      <c r="B194" s="91"/>
      <c r="C194" s="55">
        <v>1</v>
      </c>
      <c r="D194" s="55">
        <v>2</v>
      </c>
      <c r="E194" s="55">
        <v>3</v>
      </c>
      <c r="F194" s="55">
        <v>4</v>
      </c>
      <c r="G194" s="55">
        <v>5</v>
      </c>
      <c r="H194" s="55">
        <v>6</v>
      </c>
      <c r="I194" s="55">
        <v>7</v>
      </c>
      <c r="J194" s="55">
        <v>8</v>
      </c>
      <c r="K194" s="56">
        <v>9</v>
      </c>
      <c r="L194" s="56">
        <v>10</v>
      </c>
      <c r="M194" s="56">
        <v>11</v>
      </c>
      <c r="N194" s="56">
        <v>12</v>
      </c>
      <c r="O194" s="56">
        <v>13</v>
      </c>
      <c r="P194" s="57">
        <v>14</v>
      </c>
      <c r="Q194" s="57">
        <v>15</v>
      </c>
      <c r="R194" s="57">
        <v>16</v>
      </c>
      <c r="S194" s="57">
        <v>17</v>
      </c>
      <c r="T194" s="57">
        <v>18</v>
      </c>
      <c r="U194" s="58">
        <v>19</v>
      </c>
      <c r="V194" s="59">
        <v>14</v>
      </c>
      <c r="W194" s="59">
        <v>15</v>
      </c>
      <c r="X194" s="59">
        <v>16</v>
      </c>
      <c r="Y194" s="59">
        <v>17</v>
      </c>
      <c r="Z194" s="59">
        <v>18</v>
      </c>
      <c r="AA194" s="59">
        <v>19</v>
      </c>
      <c r="AB194" s="44">
        <v>14</v>
      </c>
      <c r="AC194" s="44">
        <v>15</v>
      </c>
      <c r="AD194" s="44">
        <v>16</v>
      </c>
      <c r="AE194" s="44">
        <v>17</v>
      </c>
      <c r="AF194" s="44">
        <v>18</v>
      </c>
      <c r="AG194" s="60">
        <v>19</v>
      </c>
      <c r="AI194" s="53"/>
      <c r="AJ194" s="53"/>
      <c r="AK194" s="53"/>
    </row>
    <row r="195" spans="1:38" s="39" customFormat="1" ht="13.15">
      <c r="B195" s="72" t="s">
        <v>33</v>
      </c>
      <c r="C195" s="98" cm="1">
        <f t="array" ref="C195">INDEX(Inputs!$A$4:$X$328, MATCH(Forecasts!$B195&amp;Forecasts!$B$192, Inputs!$A$4:$A$328&amp;Inputs!$B$4:$B$328, 0), MATCH(Forecasts!C$193, Inputs!$A$4:$X$4, 0))</f>
        <v>7.7549407132160058</v>
      </c>
      <c r="D195" s="98" cm="1">
        <f t="array" ref="D195">INDEX(Inputs!$A$4:$X$328, MATCH(Forecasts!$B195&amp;Forecasts!$B$192, Inputs!$A$4:$A$328&amp;Inputs!$B$4:$B$328, 0), MATCH(Forecasts!D$193, Inputs!$A$4:$X$4, 0))</f>
        <v>7.720868539985319</v>
      </c>
      <c r="E195" s="98" cm="1">
        <f t="array" ref="E195">INDEX(Inputs!$A$4:$X$328, MATCH(Forecasts!$B195&amp;Forecasts!$B$192, Inputs!$A$4:$A$328&amp;Inputs!$B$4:$B$328, 0), MATCH(Forecasts!E$193, Inputs!$A$4:$X$4, 0))</f>
        <v>7.5603300644699649</v>
      </c>
      <c r="F195" s="98" cm="1">
        <f t="array" ref="F195">INDEX(Inputs!$A$4:$X$328, MATCH(Forecasts!$B195&amp;Forecasts!$B$192, Inputs!$A$4:$A$328&amp;Inputs!$B$4:$B$328, 0), MATCH(Forecasts!F$193, Inputs!$A$4:$X$4, 0))</f>
        <v>13.354485509002389</v>
      </c>
      <c r="G195" s="98" cm="1">
        <f t="array" ref="G195">INDEX(Inputs!$A$4:$X$328, MATCH(Forecasts!$B195&amp;Forecasts!$B$192, Inputs!$A$4:$A$328&amp;Inputs!$B$4:$B$328, 0), MATCH(Forecasts!G$193, Inputs!$A$4:$X$4, 0))</f>
        <v>13.446440588473768</v>
      </c>
      <c r="H195" s="98" cm="1">
        <f t="array" ref="H195">INDEX(Inputs!$A$4:$X$328, MATCH(Forecasts!$B195&amp;Forecasts!$B$192, Inputs!$A$4:$A$328&amp;Inputs!$B$4:$B$328, 0), MATCH(Forecasts!H$193, Inputs!$A$4:$X$4, 0))</f>
        <v>13.797420498633327</v>
      </c>
      <c r="I195" s="98" cm="1">
        <f t="array" ref="I195">INDEX(Inputs!$A$4:$X$328, MATCH(Forecasts!$B195&amp;Forecasts!$B$192, Inputs!$A$4:$A$328&amp;Inputs!$B$4:$B$328, 0), MATCH(Forecasts!I$193, Inputs!$A$4:$X$4, 0))</f>
        <v>15.023868373758351</v>
      </c>
      <c r="J195" s="98" cm="1">
        <f t="array" ref="J195">INDEX(Inputs!$A$4:$X$328, MATCH(Forecasts!$B195&amp;Forecasts!$B$192, Inputs!$A$4:$A$328&amp;Inputs!$B$4:$B$328, 0), MATCH(Forecasts!J$193, Inputs!$A$4:$X$4, 0))</f>
        <v>19.966996607240869</v>
      </c>
      <c r="K195" s="98" cm="1">
        <f t="array" ref="K195">INDEX(Inputs!$A$4:$X$328, MATCH(Forecasts!$B195&amp;Forecasts!$B$192, Inputs!$A$4:$A$328&amp;Inputs!$B$4:$B$328, 0), MATCH(Forecasts!K$193, Inputs!$A$4:$X$4, 0))</f>
        <v>20.432095158103323</v>
      </c>
      <c r="L195" s="98" cm="1">
        <f t="array" ref="L195">INDEX(Inputs!$A$4:$X$328, MATCH(Forecasts!$B195&amp;Forecasts!$B$192, Inputs!$A$4:$A$328&amp;Inputs!$B$4:$B$328, 0), MATCH(Forecasts!L$193, Inputs!$A$4:$X$4, 0))</f>
        <v>20.484667722993755</v>
      </c>
      <c r="M195" s="98" cm="1">
        <f t="array" ref="M195">INDEX(Inputs!$A$4:$X$328, MATCH(Forecasts!$B195&amp;Forecasts!$B$192, Inputs!$A$4:$A$328&amp;Inputs!$B$4:$B$328, 0), MATCH(Forecasts!M$193, Inputs!$A$4:$X$4, 0))</f>
        <v>19.837005153243606</v>
      </c>
      <c r="N195" s="127" cm="1">
        <f t="array" ref="N195">INDEX(Inputs!$A$4:$X$328, MATCH(Forecasts!$B195&amp;Forecasts!$B$192, Inputs!$A$4:$A$328&amp;Inputs!$B$4:$B$328, 0), MATCH(Forecasts!N$193, Inputs!$A$4:$X$4, 0))</f>
        <v>20.269122446242569</v>
      </c>
      <c r="O195" s="169" cm="1">
        <f t="array" ref="O195">INDEX(Inputs!$A$4:$X$328, MATCH(Forecasts!$B195&amp;Forecasts!$B$192, Inputs!$A$4:$A$328&amp;Inputs!$B$4:$B$328, 0), MATCH(Forecasts!O$193, Inputs!$A$4:$X$4, 0))</f>
        <v>20.145103793496986</v>
      </c>
      <c r="P195" s="136" cm="1">
        <f t="array" ref="P195">INDEX(Inputs!$A$4:$X$328, MATCH(Forecasts!$B195&amp;Forecasts!$B$192, Inputs!$A$4:$A$328&amp;Inputs!$B$4:$B$328, 0), MATCH(Forecasts!P$193, Inputs!$A$4:$X$4, 0))</f>
        <v>20.269031089285118</v>
      </c>
      <c r="Q195" s="136" cm="1">
        <f t="array" ref="Q195">INDEX(Inputs!$A$4:$X$328, MATCH(Forecasts!$B195&amp;Forecasts!$B$192, Inputs!$A$4:$A$328&amp;Inputs!$B$4:$B$328, 0), MATCH(Forecasts!Q$193, Inputs!$A$4:$X$4, 0))</f>
        <v>20.6878091536013</v>
      </c>
      <c r="R195" s="136" cm="1">
        <f t="array" ref="R195">INDEX(Inputs!$A$4:$X$328, MATCH(Forecasts!$B195&amp;Forecasts!$B$192, Inputs!$A$4:$A$328&amp;Inputs!$B$4:$B$328, 0), MATCH(Forecasts!R$193, Inputs!$A$4:$X$4, 0))</f>
        <v>20.687694385884512</v>
      </c>
      <c r="S195" s="136" cm="1">
        <f t="array" ref="S195">INDEX(Inputs!$A$4:$X$328, MATCH(Forecasts!$B195&amp;Forecasts!$B$192, Inputs!$A$4:$A$328&amp;Inputs!$B$4:$B$328, 0), MATCH(Forecasts!S$193, Inputs!$A$4:$X$4, 0))</f>
        <v>20.687892851490471</v>
      </c>
      <c r="T195" s="136" cm="1">
        <f t="array" ref="T195">INDEX(Inputs!$A$4:$X$328, MATCH(Forecasts!$B195&amp;Forecasts!$B$192, Inputs!$A$4:$A$328&amp;Inputs!$B$4:$B$328, 0), MATCH(Forecasts!T$193, Inputs!$A$4:$X$4, 0))</f>
        <v>20.687891852006441</v>
      </c>
      <c r="U195" s="136" cm="1">
        <f t="array" ref="U195">INDEX(Inputs!$A$4:$X$328, MATCH(Forecasts!$B195&amp;Forecasts!$B$192, Inputs!$A$4:$A$328&amp;Inputs!$B$4:$B$328, 0), MATCH(Forecasts!U$193, Inputs!$A$4:$X$4, 0))</f>
        <v>20.713156630762615</v>
      </c>
      <c r="V195" s="106">
        <f t="shared" ref="V195:AA204" si="184">$P195</f>
        <v>20.269031089285118</v>
      </c>
      <c r="W195" s="106">
        <f t="shared" si="184"/>
        <v>20.269031089285118</v>
      </c>
      <c r="X195" s="106">
        <f t="shared" si="184"/>
        <v>20.269031089285118</v>
      </c>
      <c r="Y195" s="106">
        <f t="shared" si="184"/>
        <v>20.269031089285118</v>
      </c>
      <c r="Z195" s="106">
        <f t="shared" si="184"/>
        <v>20.269031089285118</v>
      </c>
      <c r="AA195" s="106">
        <f t="shared" si="184"/>
        <v>20.269031089285118</v>
      </c>
      <c r="AB195" s="101">
        <f t="shared" ref="AB195:AB204" si="185">IF($AI195="Company forecast",P195, IF($AI195="Ofwat forecast",V195))</f>
        <v>20.269031089285118</v>
      </c>
      <c r="AC195" s="101">
        <f t="shared" ref="AC195:AC204" si="186">IF($AI195="Company forecast",Q195, IF($AI195="Ofwat forecast",W195))</f>
        <v>20.269031089285118</v>
      </c>
      <c r="AD195" s="101">
        <f t="shared" ref="AD195:AD204" si="187">IF($AI195="Company forecast",R195, IF($AI195="Ofwat forecast",X195))</f>
        <v>20.269031089285118</v>
      </c>
      <c r="AE195" s="101">
        <f t="shared" ref="AE195:AE204" si="188">IF($AI195="Company forecast",S195, IF($AI195="Ofwat forecast",Y195))</f>
        <v>20.269031089285118</v>
      </c>
      <c r="AF195" s="101">
        <f t="shared" ref="AF195:AF204" si="189">IF($AI195="Company forecast",T195, IF($AI195="Ofwat forecast",Z195))</f>
        <v>20.269031089285118</v>
      </c>
      <c r="AG195" s="101">
        <f t="shared" ref="AG195:AG204" si="190">IF($AI195="Company forecast",U195, IF($AI195="Ofwat forecast",AA195))</f>
        <v>20.269031089285118</v>
      </c>
      <c r="AI195" s="86" t="s">
        <v>120</v>
      </c>
      <c r="AJ195" s="86" t="s">
        <v>120</v>
      </c>
      <c r="AK195" s="87" t="str">
        <f t="shared" ref="AK195:AK205" si="191" xml:space="preserve"> IF(AI195=AJ195, "OK", "error")</f>
        <v>OK</v>
      </c>
    </row>
    <row r="196" spans="1:38" s="39" customFormat="1" ht="13.15">
      <c r="B196" s="72" t="s">
        <v>98</v>
      </c>
      <c r="C196" s="98" cm="1">
        <f t="array" ref="C196">INDEX(Inputs!$A$4:$X$328, MATCH(Forecasts!$B196&amp;Forecasts!$B$192, Inputs!$A$4:$A$328&amp;Inputs!$B$4:$B$328, 0), MATCH(Forecasts!C$193, Inputs!$A$4:$X$4, 0))</f>
        <v>2.1809791226563693</v>
      </c>
      <c r="D196" s="98" cm="1">
        <f t="array" ref="D196">INDEX(Inputs!$A$4:$X$328, MATCH(Forecasts!$B196&amp;Forecasts!$B$192, Inputs!$A$4:$A$328&amp;Inputs!$B$4:$B$328, 0), MATCH(Forecasts!D$193, Inputs!$A$4:$X$4, 0))</f>
        <v>1.8340749849891154</v>
      </c>
      <c r="E196" s="98" cm="1">
        <f t="array" ref="E196">INDEX(Inputs!$A$4:$X$328, MATCH(Forecasts!$B196&amp;Forecasts!$B$192, Inputs!$A$4:$A$328&amp;Inputs!$B$4:$B$328, 0), MATCH(Forecasts!E$193, Inputs!$A$4:$X$4, 0))</f>
        <v>2.1875595259752627</v>
      </c>
      <c r="F196" s="98" cm="1">
        <f t="array" ref="F196">INDEX(Inputs!$A$4:$X$328, MATCH(Forecasts!$B196&amp;Forecasts!$B$192, Inputs!$A$4:$A$328&amp;Inputs!$B$4:$B$328, 0), MATCH(Forecasts!F$193, Inputs!$A$4:$X$4, 0))</f>
        <v>1.9692715977745161</v>
      </c>
      <c r="G196" s="98" cm="1">
        <f t="array" ref="G196">INDEX(Inputs!$A$4:$X$328, MATCH(Forecasts!$B196&amp;Forecasts!$B$192, Inputs!$A$4:$A$328&amp;Inputs!$B$4:$B$328, 0), MATCH(Forecasts!G$193, Inputs!$A$4:$X$4, 0))</f>
        <v>2.5053218534017958</v>
      </c>
      <c r="H196" s="98" cm="1">
        <f t="array" ref="H196">INDEX(Inputs!$A$4:$X$328, MATCH(Forecasts!$B196&amp;Forecasts!$B$192, Inputs!$A$4:$A$328&amp;Inputs!$B$4:$B$328, 0), MATCH(Forecasts!H$193, Inputs!$A$4:$X$4, 0))</f>
        <v>2.4094826616260492</v>
      </c>
      <c r="I196" s="98" cm="1">
        <f t="array" ref="I196">INDEX(Inputs!$A$4:$X$328, MATCH(Forecasts!$B196&amp;Forecasts!$B$192, Inputs!$A$4:$A$328&amp;Inputs!$B$4:$B$328, 0), MATCH(Forecasts!I$193, Inputs!$A$4:$X$4, 0))</f>
        <v>3.4002170112047496</v>
      </c>
      <c r="J196" s="98" cm="1">
        <f t="array" ref="J196">INDEX(Inputs!$A$4:$X$328, MATCH(Forecasts!$B196&amp;Forecasts!$B$192, Inputs!$A$4:$A$328&amp;Inputs!$B$4:$B$328, 0), MATCH(Forecasts!J$193, Inputs!$A$4:$X$4, 0))</f>
        <v>3.6596374564762741</v>
      </c>
      <c r="K196" s="98" cm="1">
        <f t="array" ref="K196">INDEX(Inputs!$A$4:$X$328, MATCH(Forecasts!$B196&amp;Forecasts!$B$192, Inputs!$A$4:$A$328&amp;Inputs!$B$4:$B$328, 0), MATCH(Forecasts!K$193, Inputs!$A$4:$X$4, 0))</f>
        <v>3.7376300346767923</v>
      </c>
      <c r="L196" s="98" cm="1">
        <f t="array" ref="L196">INDEX(Inputs!$A$4:$X$328, MATCH(Forecasts!$B196&amp;Forecasts!$B$192, Inputs!$A$4:$A$328&amp;Inputs!$B$4:$B$328, 0), MATCH(Forecasts!L$193, Inputs!$A$4:$X$4, 0))</f>
        <v>3.5605247465712582</v>
      </c>
      <c r="M196" s="98" cm="1">
        <f t="array" ref="M196">INDEX(Inputs!$A$4:$X$328, MATCH(Forecasts!$B196&amp;Forecasts!$B$192, Inputs!$A$4:$A$328&amp;Inputs!$B$4:$B$328, 0), MATCH(Forecasts!M$193, Inputs!$A$4:$X$4, 0))</f>
        <v>3.6588135583831423</v>
      </c>
      <c r="N196" s="127" cm="1">
        <f t="array" ref="N196">INDEX(Inputs!$A$4:$X$328, MATCH(Forecasts!$B196&amp;Forecasts!$B$192, Inputs!$A$4:$A$328&amp;Inputs!$B$4:$B$328, 0), MATCH(Forecasts!N$193, Inputs!$A$4:$X$4, 0))</f>
        <v>2.8107279007148578</v>
      </c>
      <c r="O196" s="169" cm="1">
        <f t="array" ref="O196">INDEX(Inputs!$A$4:$X$328, MATCH(Forecasts!$B196&amp;Forecasts!$B$192, Inputs!$A$4:$A$328&amp;Inputs!$B$4:$B$328, 0), MATCH(Forecasts!O$193, Inputs!$A$4:$X$4, 0))</f>
        <v>3.190188975923673</v>
      </c>
      <c r="P196" s="136" cm="1">
        <f t="array" ref="P196">INDEX(Inputs!$A$4:$X$328, MATCH(Forecasts!$B196&amp;Forecasts!$B$192, Inputs!$A$4:$A$328&amp;Inputs!$B$4:$B$328, 0), MATCH(Forecasts!P$193, Inputs!$A$4:$X$4, 0))</f>
        <v>5.3550313756331498</v>
      </c>
      <c r="Q196" s="136" cm="1">
        <f t="array" ref="Q196">INDEX(Inputs!$A$4:$X$328, MATCH(Forecasts!$B196&amp;Forecasts!$B$192, Inputs!$A$4:$A$328&amp;Inputs!$B$4:$B$328, 0), MATCH(Forecasts!Q$193, Inputs!$A$4:$X$4, 0))</f>
        <v>6.1190442217563579</v>
      </c>
      <c r="R196" s="136" cm="1">
        <f t="array" ref="R196">INDEX(Inputs!$A$4:$X$328, MATCH(Forecasts!$B196&amp;Forecasts!$B$192, Inputs!$A$4:$A$328&amp;Inputs!$B$4:$B$328, 0), MATCH(Forecasts!R$193, Inputs!$A$4:$X$4, 0))</f>
        <v>7.5052987277576655</v>
      </c>
      <c r="S196" s="136" cm="1">
        <f t="array" ref="S196">INDEX(Inputs!$A$4:$X$328, MATCH(Forecasts!$B196&amp;Forecasts!$B$192, Inputs!$A$4:$A$328&amp;Inputs!$B$4:$B$328, 0), MATCH(Forecasts!S$193, Inputs!$A$4:$X$4, 0))</f>
        <v>7.4949299485615271</v>
      </c>
      <c r="T196" s="136" cm="1">
        <f t="array" ref="T196">INDEX(Inputs!$A$4:$X$328, MATCH(Forecasts!$B196&amp;Forecasts!$B$192, Inputs!$A$4:$A$328&amp;Inputs!$B$4:$B$328, 0), MATCH(Forecasts!T$193, Inputs!$A$4:$X$4, 0))</f>
        <v>7.483943489814961</v>
      </c>
      <c r="U196" s="136" cm="1">
        <f t="array" ref="U196">INDEX(Inputs!$A$4:$X$328, MATCH(Forecasts!$B196&amp;Forecasts!$B$192, Inputs!$A$4:$A$328&amp;Inputs!$B$4:$B$328, 0), MATCH(Forecasts!U$193, Inputs!$A$4:$X$4, 0))</f>
        <v>8.1035140288749652</v>
      </c>
      <c r="V196" s="106">
        <f t="shared" si="184"/>
        <v>5.3550313756331498</v>
      </c>
      <c r="W196" s="106">
        <f t="shared" si="184"/>
        <v>5.3550313756331498</v>
      </c>
      <c r="X196" s="106">
        <f t="shared" si="184"/>
        <v>5.3550313756331498</v>
      </c>
      <c r="Y196" s="106">
        <f t="shared" si="184"/>
        <v>5.3550313756331498</v>
      </c>
      <c r="Z196" s="106">
        <f t="shared" si="184"/>
        <v>5.3550313756331498</v>
      </c>
      <c r="AA196" s="106">
        <f t="shared" si="184"/>
        <v>5.3550313756331498</v>
      </c>
      <c r="AB196" s="101">
        <f t="shared" si="185"/>
        <v>5.3550313756331498</v>
      </c>
      <c r="AC196" s="101">
        <f t="shared" si="186"/>
        <v>5.3550313756331498</v>
      </c>
      <c r="AD196" s="101">
        <f t="shared" si="187"/>
        <v>5.3550313756331498</v>
      </c>
      <c r="AE196" s="101">
        <f t="shared" si="188"/>
        <v>5.3550313756331498</v>
      </c>
      <c r="AF196" s="101">
        <f t="shared" si="189"/>
        <v>5.3550313756331498</v>
      </c>
      <c r="AG196" s="101">
        <f t="shared" si="190"/>
        <v>5.3550313756331498</v>
      </c>
      <c r="AI196" s="86" t="s">
        <v>120</v>
      </c>
      <c r="AJ196" s="86" t="s">
        <v>120</v>
      </c>
      <c r="AK196" s="87" t="str">
        <f t="shared" si="191"/>
        <v>OK</v>
      </c>
    </row>
    <row r="197" spans="1:38" s="39" customFormat="1" ht="13.15">
      <c r="B197" s="72" t="s">
        <v>99</v>
      </c>
      <c r="C197" s="98" cm="1">
        <f t="array" ref="C197">INDEX(Inputs!$A$4:$X$328, MATCH(Forecasts!$B197&amp;Forecasts!$B$192, Inputs!$A$4:$A$328&amp;Inputs!$B$4:$B$328, 0), MATCH(Forecasts!C$193, Inputs!$A$4:$X$4, 0))</f>
        <v>40.190029378788473</v>
      </c>
      <c r="D197" s="98" cm="1">
        <f t="array" ref="D197">INDEX(Inputs!$A$4:$X$328, MATCH(Forecasts!$B197&amp;Forecasts!$B$192, Inputs!$A$4:$A$328&amp;Inputs!$B$4:$B$328, 0), MATCH(Forecasts!D$193, Inputs!$A$4:$X$4, 0))</f>
        <v>39.789304494481236</v>
      </c>
      <c r="E197" s="98" cm="1">
        <f t="array" ref="E197">INDEX(Inputs!$A$4:$X$328, MATCH(Forecasts!$B197&amp;Forecasts!$B$192, Inputs!$A$4:$A$328&amp;Inputs!$B$4:$B$328, 0), MATCH(Forecasts!E$193, Inputs!$A$4:$X$4, 0))</f>
        <v>42.650643528116753</v>
      </c>
      <c r="F197" s="98" cm="1">
        <f t="array" ref="F197">INDEX(Inputs!$A$4:$X$328, MATCH(Forecasts!$B197&amp;Forecasts!$B$192, Inputs!$A$4:$A$328&amp;Inputs!$B$4:$B$328, 0), MATCH(Forecasts!F$193, Inputs!$A$4:$X$4, 0))</f>
        <v>44.590587945037548</v>
      </c>
      <c r="G197" s="98" cm="1">
        <f t="array" ref="G197">INDEX(Inputs!$A$4:$X$328, MATCH(Forecasts!$B197&amp;Forecasts!$B$192, Inputs!$A$4:$A$328&amp;Inputs!$B$4:$B$328, 0), MATCH(Forecasts!G$193, Inputs!$A$4:$X$4, 0))</f>
        <v>43.803077509616124</v>
      </c>
      <c r="H197" s="98" cm="1">
        <f t="array" ref="H197">INDEX(Inputs!$A$4:$X$328, MATCH(Forecasts!$B197&amp;Forecasts!$B$192, Inputs!$A$4:$A$328&amp;Inputs!$B$4:$B$328, 0), MATCH(Forecasts!H$193, Inputs!$A$4:$X$4, 0))</f>
        <v>44.540434961032481</v>
      </c>
      <c r="I197" s="98" cm="1">
        <f t="array" ref="I197">INDEX(Inputs!$A$4:$X$328, MATCH(Forecasts!$B197&amp;Forecasts!$B$192, Inputs!$A$4:$A$328&amp;Inputs!$B$4:$B$328, 0), MATCH(Forecasts!I$193, Inputs!$A$4:$X$4, 0))</f>
        <v>45.452943070143789</v>
      </c>
      <c r="J197" s="98" cm="1">
        <f t="array" ref="J197">INDEX(Inputs!$A$4:$X$328, MATCH(Forecasts!$B197&amp;Forecasts!$B$192, Inputs!$A$4:$A$328&amp;Inputs!$B$4:$B$328, 0), MATCH(Forecasts!J$193, Inputs!$A$4:$X$4, 0))</f>
        <v>46.538156165614858</v>
      </c>
      <c r="K197" s="98" cm="1">
        <f t="array" ref="K197">INDEX(Inputs!$A$4:$X$328, MATCH(Forecasts!$B197&amp;Forecasts!$B$192, Inputs!$A$4:$A$328&amp;Inputs!$B$4:$B$328, 0), MATCH(Forecasts!K$193, Inputs!$A$4:$X$4, 0))</f>
        <v>46.033556926349654</v>
      </c>
      <c r="L197" s="98" cm="1">
        <f t="array" ref="L197">INDEX(Inputs!$A$4:$X$328, MATCH(Forecasts!$B197&amp;Forecasts!$B$192, Inputs!$A$4:$A$328&amp;Inputs!$B$4:$B$328, 0), MATCH(Forecasts!L$193, Inputs!$A$4:$X$4, 0))</f>
        <v>46.110330538132033</v>
      </c>
      <c r="M197" s="98" cm="1">
        <f t="array" ref="M197">INDEX(Inputs!$A$4:$X$328, MATCH(Forecasts!$B197&amp;Forecasts!$B$192, Inputs!$A$4:$A$328&amp;Inputs!$B$4:$B$328, 0), MATCH(Forecasts!M$193, Inputs!$A$4:$X$4, 0))</f>
        <v>46.913482838468305</v>
      </c>
      <c r="N197" s="127" cm="1">
        <f t="array" ref="N197">INDEX(Inputs!$A$4:$X$328, MATCH(Forecasts!$B197&amp;Forecasts!$B$192, Inputs!$A$4:$A$328&amp;Inputs!$B$4:$B$328, 0), MATCH(Forecasts!N$193, Inputs!$A$4:$X$4, 0))</f>
        <v>47.727416274688458</v>
      </c>
      <c r="O197" s="169" cm="1">
        <f t="array" ref="O197">INDEX(Inputs!$A$4:$X$328, MATCH(Forecasts!$B197&amp;Forecasts!$B$192, Inputs!$A$4:$A$328&amp;Inputs!$B$4:$B$328, 0), MATCH(Forecasts!O$193, Inputs!$A$4:$X$4, 0))</f>
        <v>47.141857579490058</v>
      </c>
      <c r="P197" s="136" cm="1">
        <f t="array" ref="P197">INDEX(Inputs!$A$4:$X$328, MATCH(Forecasts!$B197&amp;Forecasts!$B$192, Inputs!$A$4:$A$328&amp;Inputs!$B$4:$B$328, 0), MATCH(Forecasts!P$193, Inputs!$A$4:$X$4, 0))</f>
        <v>51.268155637730075</v>
      </c>
      <c r="Q197" s="136" cm="1">
        <f t="array" ref="Q197">INDEX(Inputs!$A$4:$X$328, MATCH(Forecasts!$B197&amp;Forecasts!$B$192, Inputs!$A$4:$A$328&amp;Inputs!$B$4:$B$328, 0), MATCH(Forecasts!Q$193, Inputs!$A$4:$X$4, 0))</f>
        <v>51.33569301229177</v>
      </c>
      <c r="R197" s="136" cm="1">
        <f t="array" ref="R197">INDEX(Inputs!$A$4:$X$328, MATCH(Forecasts!$B197&amp;Forecasts!$B$192, Inputs!$A$4:$A$328&amp;Inputs!$B$4:$B$328, 0), MATCH(Forecasts!R$193, Inputs!$A$4:$X$4, 0))</f>
        <v>51.740994707769644</v>
      </c>
      <c r="S197" s="136" cm="1">
        <f t="array" ref="S197">INDEX(Inputs!$A$4:$X$328, MATCH(Forecasts!$B197&amp;Forecasts!$B$192, Inputs!$A$4:$A$328&amp;Inputs!$B$4:$B$328, 0), MATCH(Forecasts!S$193, Inputs!$A$4:$X$4, 0))</f>
        <v>51.714115120226467</v>
      </c>
      <c r="T197" s="136" cm="1">
        <f t="array" ref="T197">INDEX(Inputs!$A$4:$X$328, MATCH(Forecasts!$B197&amp;Forecasts!$B$192, Inputs!$A$4:$A$328&amp;Inputs!$B$4:$B$328, 0), MATCH(Forecasts!T$193, Inputs!$A$4:$X$4, 0))</f>
        <v>51.688025659169853</v>
      </c>
      <c r="U197" s="136" cm="1">
        <f t="array" ref="U197">INDEX(Inputs!$A$4:$X$328, MATCH(Forecasts!$B197&amp;Forecasts!$B$192, Inputs!$A$4:$A$328&amp;Inputs!$B$4:$B$328, 0), MATCH(Forecasts!U$193, Inputs!$A$4:$X$4, 0))</f>
        <v>54.229922831260595</v>
      </c>
      <c r="V197" s="106">
        <f t="shared" si="184"/>
        <v>51.268155637730075</v>
      </c>
      <c r="W197" s="106">
        <f t="shared" si="184"/>
        <v>51.268155637730075</v>
      </c>
      <c r="X197" s="106">
        <f t="shared" si="184"/>
        <v>51.268155637730075</v>
      </c>
      <c r="Y197" s="106">
        <f t="shared" si="184"/>
        <v>51.268155637730075</v>
      </c>
      <c r="Z197" s="106">
        <f t="shared" si="184"/>
        <v>51.268155637730075</v>
      </c>
      <c r="AA197" s="106">
        <f t="shared" si="184"/>
        <v>51.268155637730075</v>
      </c>
      <c r="AB197" s="101">
        <f t="shared" si="185"/>
        <v>51.268155637730075</v>
      </c>
      <c r="AC197" s="101">
        <f t="shared" si="186"/>
        <v>51.268155637730075</v>
      </c>
      <c r="AD197" s="101">
        <f t="shared" si="187"/>
        <v>51.268155637730075</v>
      </c>
      <c r="AE197" s="101">
        <f t="shared" si="188"/>
        <v>51.268155637730075</v>
      </c>
      <c r="AF197" s="101">
        <f t="shared" si="189"/>
        <v>51.268155637730075</v>
      </c>
      <c r="AG197" s="101">
        <f t="shared" si="190"/>
        <v>51.268155637730075</v>
      </c>
      <c r="AI197" s="86" t="s">
        <v>120</v>
      </c>
      <c r="AJ197" s="86" t="s">
        <v>120</v>
      </c>
      <c r="AK197" s="87" t="str">
        <f t="shared" si="191"/>
        <v>OK</v>
      </c>
    </row>
    <row r="198" spans="1:38" s="39" customFormat="1" ht="13.15">
      <c r="B198" s="72" t="s">
        <v>100</v>
      </c>
      <c r="C198" s="98" cm="1">
        <f t="array" ref="C198">INDEX(Inputs!$A$4:$X$328, MATCH(Forecasts!$B198&amp;Forecasts!$B$192, Inputs!$A$4:$A$328&amp;Inputs!$B$4:$B$328, 0), MATCH(Forecasts!C$193, Inputs!$A$4:$X$4, 0))</f>
        <v>11.120965593301255</v>
      </c>
      <c r="D198" s="98" cm="1">
        <f t="array" ref="D198">INDEX(Inputs!$A$4:$X$328, MATCH(Forecasts!$B198&amp;Forecasts!$B$192, Inputs!$A$4:$A$328&amp;Inputs!$B$4:$B$328, 0), MATCH(Forecasts!D$193, Inputs!$A$4:$X$4, 0))</f>
        <v>11.148185172395937</v>
      </c>
      <c r="E198" s="98" cm="1">
        <f t="array" ref="E198">INDEX(Inputs!$A$4:$X$328, MATCH(Forecasts!$B198&amp;Forecasts!$B$192, Inputs!$A$4:$A$328&amp;Inputs!$B$4:$B$328, 0), MATCH(Forecasts!E$193, Inputs!$A$4:$X$4, 0))</f>
        <v>13.259651382404503</v>
      </c>
      <c r="F198" s="98" cm="1">
        <f t="array" ref="F198">INDEX(Inputs!$A$4:$X$328, MATCH(Forecasts!$B198&amp;Forecasts!$B$192, Inputs!$A$4:$A$328&amp;Inputs!$B$4:$B$328, 0), MATCH(Forecasts!F$193, Inputs!$A$4:$X$4, 0))</f>
        <v>13.966011943765528</v>
      </c>
      <c r="G198" s="98" cm="1">
        <f t="array" ref="G198">INDEX(Inputs!$A$4:$X$328, MATCH(Forecasts!$B198&amp;Forecasts!$B$192, Inputs!$A$4:$A$328&amp;Inputs!$B$4:$B$328, 0), MATCH(Forecasts!G$193, Inputs!$A$4:$X$4, 0))</f>
        <v>14.057895772235941</v>
      </c>
      <c r="H198" s="98" cm="1">
        <f t="array" ref="H198">INDEX(Inputs!$A$4:$X$328, MATCH(Forecasts!$B198&amp;Forecasts!$B$192, Inputs!$A$4:$A$328&amp;Inputs!$B$4:$B$328, 0), MATCH(Forecasts!H$193, Inputs!$A$4:$X$4, 0))</f>
        <v>13.922240856150545</v>
      </c>
      <c r="I198" s="98" cm="1">
        <f t="array" ref="I198">INDEX(Inputs!$A$4:$X$328, MATCH(Forecasts!$B198&amp;Forecasts!$B$192, Inputs!$A$4:$A$328&amp;Inputs!$B$4:$B$328, 0), MATCH(Forecasts!I$193, Inputs!$A$4:$X$4, 0))</f>
        <v>14.876343855834968</v>
      </c>
      <c r="J198" s="98" cm="1">
        <f t="array" ref="J198">INDEX(Inputs!$A$4:$X$328, MATCH(Forecasts!$B198&amp;Forecasts!$B$192, Inputs!$A$4:$A$328&amp;Inputs!$B$4:$B$328, 0), MATCH(Forecasts!J$193, Inputs!$A$4:$X$4, 0))</f>
        <v>14.890196437239437</v>
      </c>
      <c r="K198" s="98" cm="1">
        <f t="array" ref="K198">INDEX(Inputs!$A$4:$X$328, MATCH(Forecasts!$B198&amp;Forecasts!$B$192, Inputs!$A$4:$A$328&amp;Inputs!$B$4:$B$328, 0), MATCH(Forecasts!K$193, Inputs!$A$4:$X$4, 0))</f>
        <v>15.47225015527629</v>
      </c>
      <c r="L198" s="98" cm="1">
        <f t="array" ref="L198">INDEX(Inputs!$A$4:$X$328, MATCH(Forecasts!$B198&amp;Forecasts!$B$192, Inputs!$A$4:$A$328&amp;Inputs!$B$4:$B$328, 0), MATCH(Forecasts!L$193, Inputs!$A$4:$X$4, 0))</f>
        <v>15.471080141822437</v>
      </c>
      <c r="M198" s="98" cm="1">
        <f t="array" ref="M198">INDEX(Inputs!$A$4:$X$328, MATCH(Forecasts!$B198&amp;Forecasts!$B$192, Inputs!$A$4:$A$328&amp;Inputs!$B$4:$B$328, 0), MATCH(Forecasts!M$193, Inputs!$A$4:$X$4, 0))</f>
        <v>15.727650705090761</v>
      </c>
      <c r="N198" s="127" cm="1">
        <f t="array" ref="N198">INDEX(Inputs!$A$4:$X$328, MATCH(Forecasts!$B198&amp;Forecasts!$B$192, Inputs!$A$4:$A$328&amp;Inputs!$B$4:$B$328, 0), MATCH(Forecasts!N$193, Inputs!$A$4:$X$4, 0))</f>
        <v>15.749759499759501</v>
      </c>
      <c r="O198" s="169" cm="1">
        <f t="array" ref="O198">INDEX(Inputs!$A$4:$X$328, MATCH(Forecasts!$B198&amp;Forecasts!$B$192, Inputs!$A$4:$A$328&amp;Inputs!$B$4:$B$328, 0), MATCH(Forecasts!O$193, Inputs!$A$4:$X$4, 0))</f>
        <v>15.675550405561994</v>
      </c>
      <c r="P198" s="136" cm="1">
        <f t="array" ref="P198">INDEX(Inputs!$A$4:$X$328, MATCH(Forecasts!$B198&amp;Forecasts!$B$192, Inputs!$A$4:$A$328&amp;Inputs!$B$4:$B$328, 0), MATCH(Forecasts!P$193, Inputs!$A$4:$X$4, 0))</f>
        <v>16.661310502341767</v>
      </c>
      <c r="Q198" s="136" cm="1">
        <f t="array" ref="Q198">INDEX(Inputs!$A$4:$X$328, MATCH(Forecasts!$B198&amp;Forecasts!$B$192, Inputs!$A$4:$A$328&amp;Inputs!$B$4:$B$328, 0), MATCH(Forecasts!Q$193, Inputs!$A$4:$X$4, 0))</f>
        <v>16.739518962096664</v>
      </c>
      <c r="R198" s="136" cm="1">
        <f t="array" ref="R198">INDEX(Inputs!$A$4:$X$328, MATCH(Forecasts!$B198&amp;Forecasts!$B$192, Inputs!$A$4:$A$328&amp;Inputs!$B$4:$B$328, 0), MATCH(Forecasts!R$193, Inputs!$A$4:$X$4, 0))</f>
        <v>16.797255964773804</v>
      </c>
      <c r="S198" s="136" cm="1">
        <f t="array" ref="S198">INDEX(Inputs!$A$4:$X$328, MATCH(Forecasts!$B198&amp;Forecasts!$B$192, Inputs!$A$4:$A$328&amp;Inputs!$B$4:$B$328, 0), MATCH(Forecasts!S$193, Inputs!$A$4:$X$4, 0))</f>
        <v>16.839109743482595</v>
      </c>
      <c r="T198" s="136" cm="1">
        <f t="array" ref="T198">INDEX(Inputs!$A$4:$X$328, MATCH(Forecasts!$B198&amp;Forecasts!$B$192, Inputs!$A$4:$A$328&amp;Inputs!$B$4:$B$328, 0), MATCH(Forecasts!T$193, Inputs!$A$4:$X$4, 0))</f>
        <v>17.000186903595491</v>
      </c>
      <c r="U198" s="136" cm="1">
        <f t="array" ref="U198">INDEX(Inputs!$A$4:$X$328, MATCH(Forecasts!$B198&amp;Forecasts!$B$192, Inputs!$A$4:$A$328&amp;Inputs!$B$4:$B$328, 0), MATCH(Forecasts!U$193, Inputs!$A$4:$X$4, 0))</f>
        <v>17.172084120022639</v>
      </c>
      <c r="V198" s="106">
        <f t="shared" si="184"/>
        <v>16.661310502341767</v>
      </c>
      <c r="W198" s="106">
        <f t="shared" si="184"/>
        <v>16.661310502341767</v>
      </c>
      <c r="X198" s="106">
        <f t="shared" si="184"/>
        <v>16.661310502341767</v>
      </c>
      <c r="Y198" s="106">
        <f t="shared" si="184"/>
        <v>16.661310502341767</v>
      </c>
      <c r="Z198" s="106">
        <f t="shared" si="184"/>
        <v>16.661310502341767</v>
      </c>
      <c r="AA198" s="106">
        <f t="shared" si="184"/>
        <v>16.661310502341767</v>
      </c>
      <c r="AB198" s="101">
        <f t="shared" si="185"/>
        <v>16.661310502341767</v>
      </c>
      <c r="AC198" s="101">
        <f t="shared" si="186"/>
        <v>16.661310502341767</v>
      </c>
      <c r="AD198" s="101">
        <f t="shared" si="187"/>
        <v>16.661310502341767</v>
      </c>
      <c r="AE198" s="101">
        <f t="shared" si="188"/>
        <v>16.661310502341767</v>
      </c>
      <c r="AF198" s="101">
        <f t="shared" si="189"/>
        <v>16.661310502341767</v>
      </c>
      <c r="AG198" s="101">
        <f t="shared" si="190"/>
        <v>16.661310502341767</v>
      </c>
      <c r="AI198" s="86" t="s">
        <v>120</v>
      </c>
      <c r="AJ198" s="86" t="s">
        <v>120</v>
      </c>
      <c r="AK198" s="87" t="str">
        <f t="shared" si="191"/>
        <v>OK</v>
      </c>
    </row>
    <row r="199" spans="1:38" s="39" customFormat="1" ht="13.15">
      <c r="B199" s="72" t="s">
        <v>101</v>
      </c>
      <c r="C199" s="98" cm="1">
        <f t="array" ref="C199">INDEX(Inputs!$A$4:$X$328, MATCH(Forecasts!$B199&amp;Forecasts!$B$192, Inputs!$A$4:$A$328&amp;Inputs!$B$4:$B$328, 0), MATCH(Forecasts!C$193, Inputs!$A$4:$X$4, 0))</f>
        <v>44.608326396053727</v>
      </c>
      <c r="D199" s="98" cm="1">
        <f t="array" ref="D199">INDEX(Inputs!$A$4:$X$328, MATCH(Forecasts!$B199&amp;Forecasts!$B$192, Inputs!$A$4:$A$328&amp;Inputs!$B$4:$B$328, 0), MATCH(Forecasts!D$193, Inputs!$A$4:$X$4, 0))</f>
        <v>44.914557898054085</v>
      </c>
      <c r="E199" s="98" cm="1">
        <f t="array" ref="E199">INDEX(Inputs!$A$4:$X$328, MATCH(Forecasts!$B199&amp;Forecasts!$B$192, Inputs!$A$4:$A$328&amp;Inputs!$B$4:$B$328, 0), MATCH(Forecasts!E$193, Inputs!$A$4:$X$4, 0))</f>
        <v>45.71520203634087</v>
      </c>
      <c r="F199" s="98" cm="1">
        <f t="array" ref="F199">INDEX(Inputs!$A$4:$X$328, MATCH(Forecasts!$B199&amp;Forecasts!$B$192, Inputs!$A$4:$A$328&amp;Inputs!$B$4:$B$328, 0), MATCH(Forecasts!F$193, Inputs!$A$4:$X$4, 0))</f>
        <v>46.352824706007183</v>
      </c>
      <c r="G199" s="98" cm="1">
        <f t="array" ref="G199">INDEX(Inputs!$A$4:$X$328, MATCH(Forecasts!$B199&amp;Forecasts!$B$192, Inputs!$A$4:$A$328&amp;Inputs!$B$4:$B$328, 0), MATCH(Forecasts!G$193, Inputs!$A$4:$X$4, 0))</f>
        <v>46.150247064246969</v>
      </c>
      <c r="H199" s="98" cm="1">
        <f t="array" ref="H199">INDEX(Inputs!$A$4:$X$328, MATCH(Forecasts!$B199&amp;Forecasts!$B$192, Inputs!$A$4:$A$328&amp;Inputs!$B$4:$B$328, 0), MATCH(Forecasts!H$193, Inputs!$A$4:$X$4, 0))</f>
        <v>45.594031343530439</v>
      </c>
      <c r="I199" s="98" cm="1">
        <f t="array" ref="I199">INDEX(Inputs!$A$4:$X$328, MATCH(Forecasts!$B199&amp;Forecasts!$B$192, Inputs!$A$4:$A$328&amp;Inputs!$B$4:$B$328, 0), MATCH(Forecasts!I$193, Inputs!$A$4:$X$4, 0))</f>
        <v>46.086376127283202</v>
      </c>
      <c r="J199" s="98" cm="1">
        <f t="array" ref="J199">INDEX(Inputs!$A$4:$X$328, MATCH(Forecasts!$B199&amp;Forecasts!$B$192, Inputs!$A$4:$A$328&amp;Inputs!$B$4:$B$328, 0), MATCH(Forecasts!J$193, Inputs!$A$4:$X$4, 0))</f>
        <v>46.885407640965283</v>
      </c>
      <c r="K199" s="98" cm="1">
        <f t="array" ref="K199">INDEX(Inputs!$A$4:$X$328, MATCH(Forecasts!$B199&amp;Forecasts!$B$192, Inputs!$A$4:$A$328&amp;Inputs!$B$4:$B$328, 0), MATCH(Forecasts!K$193, Inputs!$A$4:$X$4, 0))</f>
        <v>49.084254661272077</v>
      </c>
      <c r="L199" s="98" cm="1">
        <f t="array" ref="L199">INDEX(Inputs!$A$4:$X$328, MATCH(Forecasts!$B199&amp;Forecasts!$B$192, Inputs!$A$4:$A$328&amp;Inputs!$B$4:$B$328, 0), MATCH(Forecasts!L$193, Inputs!$A$4:$X$4, 0))</f>
        <v>48.915064914910452</v>
      </c>
      <c r="M199" s="98" cm="1">
        <f t="array" ref="M199">INDEX(Inputs!$A$4:$X$328, MATCH(Forecasts!$B199&amp;Forecasts!$B$192, Inputs!$A$4:$A$328&amp;Inputs!$B$4:$B$328, 0), MATCH(Forecasts!M$193, Inputs!$A$4:$X$4, 0))</f>
        <v>49.125858891588635</v>
      </c>
      <c r="N199" s="127" cm="1">
        <f t="array" ref="N199">INDEX(Inputs!$A$4:$X$328, MATCH(Forecasts!$B199&amp;Forecasts!$B$192, Inputs!$A$4:$A$328&amp;Inputs!$B$4:$B$328, 0), MATCH(Forecasts!N$193, Inputs!$A$4:$X$4, 0))</f>
        <v>49.007040823251913</v>
      </c>
      <c r="O199" s="169" cm="1">
        <f t="array" ref="O199">INDEX(Inputs!$A$4:$X$328, MATCH(Forecasts!$B199&amp;Forecasts!$B$192, Inputs!$A$4:$A$328&amp;Inputs!$B$4:$B$328, 0), MATCH(Forecasts!O$193, Inputs!$A$4:$X$4, 0))</f>
        <v>49.446133867936176</v>
      </c>
      <c r="P199" s="136" cm="1">
        <f t="array" ref="P199">INDEX(Inputs!$A$4:$X$328, MATCH(Forecasts!$B199&amp;Forecasts!$B$192, Inputs!$A$4:$A$328&amp;Inputs!$B$4:$B$328, 0), MATCH(Forecasts!P$193, Inputs!$A$4:$X$4, 0))</f>
        <v>54.315682749813526</v>
      </c>
      <c r="Q199" s="136" cm="1">
        <f t="array" ref="Q199">INDEX(Inputs!$A$4:$X$328, MATCH(Forecasts!$B199&amp;Forecasts!$B$192, Inputs!$A$4:$A$328&amp;Inputs!$B$4:$B$328, 0), MATCH(Forecasts!Q$193, Inputs!$A$4:$X$4, 0))</f>
        <v>53.731597461978517</v>
      </c>
      <c r="R199" s="136" cm="1">
        <f t="array" ref="R199">INDEX(Inputs!$A$4:$X$328, MATCH(Forecasts!$B199&amp;Forecasts!$B$192, Inputs!$A$4:$A$328&amp;Inputs!$B$4:$B$328, 0), MATCH(Forecasts!R$193, Inputs!$A$4:$X$4, 0))</f>
        <v>53.78600040172968</v>
      </c>
      <c r="S199" s="136" cm="1">
        <f t="array" ref="S199">INDEX(Inputs!$A$4:$X$328, MATCH(Forecasts!$B199&amp;Forecasts!$B$192, Inputs!$A$4:$A$328&amp;Inputs!$B$4:$B$328, 0), MATCH(Forecasts!S$193, Inputs!$A$4:$X$4, 0))</f>
        <v>53.761162331578504</v>
      </c>
      <c r="T199" s="136" cm="1">
        <f t="array" ref="T199">INDEX(Inputs!$A$4:$X$328, MATCH(Forecasts!$B199&amp;Forecasts!$B$192, Inputs!$A$4:$A$328&amp;Inputs!$B$4:$B$328, 0), MATCH(Forecasts!T$193, Inputs!$A$4:$X$4, 0))</f>
        <v>54.270555413915353</v>
      </c>
      <c r="U199" s="136" cm="1">
        <f t="array" ref="U199">INDEX(Inputs!$A$4:$X$328, MATCH(Forecasts!$B199&amp;Forecasts!$B$192, Inputs!$A$4:$A$328&amp;Inputs!$B$4:$B$328, 0), MATCH(Forecasts!U$193, Inputs!$A$4:$X$4, 0))</f>
        <v>60.473511433909792</v>
      </c>
      <c r="V199" s="106">
        <f t="shared" si="184"/>
        <v>54.315682749813526</v>
      </c>
      <c r="W199" s="106">
        <f t="shared" si="184"/>
        <v>54.315682749813526</v>
      </c>
      <c r="X199" s="106">
        <f t="shared" si="184"/>
        <v>54.315682749813526</v>
      </c>
      <c r="Y199" s="106">
        <f t="shared" si="184"/>
        <v>54.315682749813526</v>
      </c>
      <c r="Z199" s="106">
        <f t="shared" si="184"/>
        <v>54.315682749813526</v>
      </c>
      <c r="AA199" s="106">
        <f t="shared" si="184"/>
        <v>54.315682749813526</v>
      </c>
      <c r="AB199" s="101">
        <f t="shared" si="185"/>
        <v>54.315682749813526</v>
      </c>
      <c r="AC199" s="101">
        <f t="shared" si="186"/>
        <v>54.315682749813526</v>
      </c>
      <c r="AD199" s="101">
        <f t="shared" si="187"/>
        <v>54.315682749813526</v>
      </c>
      <c r="AE199" s="101">
        <f t="shared" si="188"/>
        <v>54.315682749813526</v>
      </c>
      <c r="AF199" s="101">
        <f t="shared" si="189"/>
        <v>54.315682749813526</v>
      </c>
      <c r="AG199" s="101">
        <f t="shared" si="190"/>
        <v>54.315682749813526</v>
      </c>
      <c r="AI199" s="86" t="s">
        <v>120</v>
      </c>
      <c r="AJ199" s="86" t="s">
        <v>120</v>
      </c>
      <c r="AK199" s="87" t="str">
        <f t="shared" si="191"/>
        <v>OK</v>
      </c>
    </row>
    <row r="200" spans="1:38" s="39" customFormat="1" ht="13.15">
      <c r="B200" s="72" t="s">
        <v>102</v>
      </c>
      <c r="C200" s="98" cm="1">
        <f t="array" ref="C200">INDEX(Inputs!$A$4:$X$328, MATCH(Forecasts!$B200&amp;Forecasts!$B$192, Inputs!$A$4:$A$328&amp;Inputs!$B$4:$B$328, 0), MATCH(Forecasts!C$193, Inputs!$A$4:$X$4, 0))</f>
        <v>0.62075832116185869</v>
      </c>
      <c r="D200" s="98" cm="1">
        <f t="array" ref="D200">INDEX(Inputs!$A$4:$X$328, MATCH(Forecasts!$B200&amp;Forecasts!$B$192, Inputs!$A$4:$A$328&amp;Inputs!$B$4:$B$328, 0), MATCH(Forecasts!D$193, Inputs!$A$4:$X$4, 0))</f>
        <v>0.73553653814264885</v>
      </c>
      <c r="E200" s="98" cm="1">
        <f t="array" ref="E200">INDEX(Inputs!$A$4:$X$328, MATCH(Forecasts!$B200&amp;Forecasts!$B$192, Inputs!$A$4:$A$328&amp;Inputs!$B$4:$B$328, 0), MATCH(Forecasts!E$193, Inputs!$A$4:$X$4, 0))</f>
        <v>0.73432996882519541</v>
      </c>
      <c r="F200" s="98" cm="1">
        <f t="array" ref="F200">INDEX(Inputs!$A$4:$X$328, MATCH(Forecasts!$B200&amp;Forecasts!$B$192, Inputs!$A$4:$A$328&amp;Inputs!$B$4:$B$328, 0), MATCH(Forecasts!F$193, Inputs!$A$4:$X$4, 0))</f>
        <v>0.97624599621632224</v>
      </c>
      <c r="G200" s="98" cm="1">
        <f t="array" ref="G200">INDEX(Inputs!$A$4:$X$328, MATCH(Forecasts!$B200&amp;Forecasts!$B$192, Inputs!$A$4:$A$328&amp;Inputs!$B$4:$B$328, 0), MATCH(Forecasts!G$193, Inputs!$A$4:$X$4, 0))</f>
        <v>0.99179841932716883</v>
      </c>
      <c r="H200" s="98" cm="1">
        <f t="array" ref="H200">INDEX(Inputs!$A$4:$X$328, MATCH(Forecasts!$B200&amp;Forecasts!$B$192, Inputs!$A$4:$A$328&amp;Inputs!$B$4:$B$328, 0), MATCH(Forecasts!H$193, Inputs!$A$4:$X$4, 0))</f>
        <v>0.98814647802023348</v>
      </c>
      <c r="I200" s="98" cm="1">
        <f t="array" ref="I200">INDEX(Inputs!$A$4:$X$328, MATCH(Forecasts!$B200&amp;Forecasts!$B$192, Inputs!$A$4:$A$328&amp;Inputs!$B$4:$B$328, 0), MATCH(Forecasts!I$193, Inputs!$A$4:$X$4, 0))</f>
        <v>2.3329319686935581</v>
      </c>
      <c r="J200" s="98" cm="1">
        <f t="array" ref="J200">INDEX(Inputs!$A$4:$X$328, MATCH(Forecasts!$B200&amp;Forecasts!$B$192, Inputs!$A$4:$A$328&amp;Inputs!$B$4:$B$328, 0), MATCH(Forecasts!J$193, Inputs!$A$4:$X$4, 0))</f>
        <v>2.2688140080324009</v>
      </c>
      <c r="K200" s="98" cm="1">
        <f t="array" ref="K200">INDEX(Inputs!$A$4:$X$328, MATCH(Forecasts!$B200&amp;Forecasts!$B$192, Inputs!$A$4:$A$328&amp;Inputs!$B$4:$B$328, 0), MATCH(Forecasts!K$193, Inputs!$A$4:$X$4, 0))</f>
        <v>2.2434341691516742</v>
      </c>
      <c r="L200" s="98" cm="1">
        <f t="array" ref="L200">INDEX(Inputs!$A$4:$X$328, MATCH(Forecasts!$B200&amp;Forecasts!$B$192, Inputs!$A$4:$A$328&amp;Inputs!$B$4:$B$328, 0), MATCH(Forecasts!L$193, Inputs!$A$4:$X$4, 0))</f>
        <v>2.2310939908130751</v>
      </c>
      <c r="M200" s="98" cm="1">
        <f t="array" ref="M200">INDEX(Inputs!$A$4:$X$328, MATCH(Forecasts!$B200&amp;Forecasts!$B$192, Inputs!$A$4:$A$328&amp;Inputs!$B$4:$B$328, 0), MATCH(Forecasts!M$193, Inputs!$A$4:$X$4, 0))</f>
        <v>2.1848342523869655</v>
      </c>
      <c r="N200" s="127" cm="1">
        <f t="array" ref="N200">INDEX(Inputs!$A$4:$X$328, MATCH(Forecasts!$B200&amp;Forecasts!$B$192, Inputs!$A$4:$A$328&amp;Inputs!$B$4:$B$328, 0), MATCH(Forecasts!N$193, Inputs!$A$4:$X$4, 0))</f>
        <v>2.1884013830911728</v>
      </c>
      <c r="O200" s="169" cm="1">
        <f t="array" ref="O200">INDEX(Inputs!$A$4:$X$328, MATCH(Forecasts!$B200&amp;Forecasts!$B$192, Inputs!$A$4:$A$328&amp;Inputs!$B$4:$B$328, 0), MATCH(Forecasts!O$193, Inputs!$A$4:$X$4, 0))</f>
        <v>2.1216002006071948</v>
      </c>
      <c r="P200" s="136" cm="1">
        <f t="array" ref="P200">INDEX(Inputs!$A$4:$X$328, MATCH(Forecasts!$B200&amp;Forecasts!$B$192, Inputs!$A$4:$A$328&amp;Inputs!$B$4:$B$328, 0), MATCH(Forecasts!P$193, Inputs!$A$4:$X$4, 0))</f>
        <v>2.4605116796440489</v>
      </c>
      <c r="Q200" s="136" cm="1">
        <f t="array" ref="Q200">INDEX(Inputs!$A$4:$X$328, MATCH(Forecasts!$B200&amp;Forecasts!$B$192, Inputs!$A$4:$A$328&amp;Inputs!$B$4:$B$328, 0), MATCH(Forecasts!Q$193, Inputs!$A$4:$X$4, 0))</f>
        <v>2.4653150222441051</v>
      </c>
      <c r="R200" s="136" cm="1">
        <f t="array" ref="R200">INDEX(Inputs!$A$4:$X$328, MATCH(Forecasts!$B200&amp;Forecasts!$B$192, Inputs!$A$4:$A$328&amp;Inputs!$B$4:$B$328, 0), MATCH(Forecasts!R$193, Inputs!$A$4:$X$4, 0))</f>
        <v>2.4696936780360632</v>
      </c>
      <c r="S200" s="136" cm="1">
        <f t="array" ref="S200">INDEX(Inputs!$A$4:$X$328, MATCH(Forecasts!$B200&amp;Forecasts!$B$192, Inputs!$A$4:$A$328&amp;Inputs!$B$4:$B$328, 0), MATCH(Forecasts!S$193, Inputs!$A$4:$X$4, 0))</f>
        <v>2.4726148030413677</v>
      </c>
      <c r="T200" s="136" cm="1">
        <f t="array" ref="T200">INDEX(Inputs!$A$4:$X$328, MATCH(Forecasts!$B200&amp;Forecasts!$B$192, Inputs!$A$4:$A$328&amp;Inputs!$B$4:$B$328, 0), MATCH(Forecasts!T$193, Inputs!$A$4:$X$4, 0))</f>
        <v>2.4759039216686216</v>
      </c>
      <c r="U200" s="136" cm="1">
        <f t="array" ref="U200">INDEX(Inputs!$A$4:$X$328, MATCH(Forecasts!$B200&amp;Forecasts!$B$192, Inputs!$A$4:$A$328&amp;Inputs!$B$4:$B$328, 0), MATCH(Forecasts!U$193, Inputs!$A$4:$X$4, 0))</f>
        <v>2.4793666551686426</v>
      </c>
      <c r="V200" s="106">
        <f t="shared" si="184"/>
        <v>2.4605116796440489</v>
      </c>
      <c r="W200" s="106">
        <f t="shared" si="184"/>
        <v>2.4605116796440489</v>
      </c>
      <c r="X200" s="106">
        <f t="shared" si="184"/>
        <v>2.4605116796440489</v>
      </c>
      <c r="Y200" s="106">
        <f t="shared" si="184"/>
        <v>2.4605116796440489</v>
      </c>
      <c r="Z200" s="106">
        <f t="shared" si="184"/>
        <v>2.4605116796440489</v>
      </c>
      <c r="AA200" s="106">
        <f t="shared" si="184"/>
        <v>2.4605116796440489</v>
      </c>
      <c r="AB200" s="101">
        <f t="shared" si="185"/>
        <v>2.4605116796440489</v>
      </c>
      <c r="AC200" s="101">
        <f t="shared" si="186"/>
        <v>2.4605116796440489</v>
      </c>
      <c r="AD200" s="101">
        <f t="shared" si="187"/>
        <v>2.4605116796440489</v>
      </c>
      <c r="AE200" s="101">
        <f t="shared" si="188"/>
        <v>2.4605116796440489</v>
      </c>
      <c r="AF200" s="101">
        <f t="shared" si="189"/>
        <v>2.4605116796440489</v>
      </c>
      <c r="AG200" s="101">
        <f t="shared" si="190"/>
        <v>2.4605116796440489</v>
      </c>
      <c r="AI200" s="86" t="s">
        <v>120</v>
      </c>
      <c r="AJ200" s="86" t="s">
        <v>120</v>
      </c>
      <c r="AK200" s="87" t="str">
        <f t="shared" si="191"/>
        <v>OK</v>
      </c>
    </row>
    <row r="201" spans="1:38" s="39" customFormat="1" ht="13.15">
      <c r="B201" s="72" t="s">
        <v>103</v>
      </c>
      <c r="C201" s="98" cm="1">
        <f t="array" ref="C201">INDEX(Inputs!$A$4:$X$328, MATCH(Forecasts!$B201&amp;Forecasts!$B$192, Inputs!$A$4:$A$328&amp;Inputs!$B$4:$B$328, 0), MATCH(Forecasts!C$193, Inputs!$A$4:$X$4, 0))</f>
        <v>35.772644619107325</v>
      </c>
      <c r="D201" s="98" cm="1">
        <f t="array" ref="D201">INDEX(Inputs!$A$4:$X$328, MATCH(Forecasts!$B201&amp;Forecasts!$B$192, Inputs!$A$4:$A$328&amp;Inputs!$B$4:$B$328, 0), MATCH(Forecasts!D$193, Inputs!$A$4:$X$4, 0))</f>
        <v>38.212333373002181</v>
      </c>
      <c r="E201" s="98" cm="1">
        <f t="array" ref="E201">INDEX(Inputs!$A$4:$X$328, MATCH(Forecasts!$B201&amp;Forecasts!$B$192, Inputs!$A$4:$A$328&amp;Inputs!$B$4:$B$328, 0), MATCH(Forecasts!E$193, Inputs!$A$4:$X$4, 0))</f>
        <v>50.946856088305438</v>
      </c>
      <c r="F201" s="98" cm="1">
        <f t="array" ref="F201">INDEX(Inputs!$A$4:$X$328, MATCH(Forecasts!$B201&amp;Forecasts!$B$192, Inputs!$A$4:$A$328&amp;Inputs!$B$4:$B$328, 0), MATCH(Forecasts!F$193, Inputs!$A$4:$X$4, 0))</f>
        <v>85.602592975551829</v>
      </c>
      <c r="G201" s="98" cm="1">
        <f t="array" ref="G201">INDEX(Inputs!$A$4:$X$328, MATCH(Forecasts!$B201&amp;Forecasts!$B$192, Inputs!$A$4:$A$328&amp;Inputs!$B$4:$B$328, 0), MATCH(Forecasts!G$193, Inputs!$A$4:$X$4, 0))</f>
        <v>85.47215573931912</v>
      </c>
      <c r="H201" s="98" cm="1">
        <f t="array" ref="H201">INDEX(Inputs!$A$4:$X$328, MATCH(Forecasts!$B201&amp;Forecasts!$B$192, Inputs!$A$4:$A$328&amp;Inputs!$B$4:$B$328, 0), MATCH(Forecasts!H$193, Inputs!$A$4:$X$4, 0))</f>
        <v>85.629698446459074</v>
      </c>
      <c r="I201" s="98" cm="1">
        <f t="array" ref="I201">INDEX(Inputs!$A$4:$X$328, MATCH(Forecasts!$B201&amp;Forecasts!$B$192, Inputs!$A$4:$A$328&amp;Inputs!$B$4:$B$328, 0), MATCH(Forecasts!I$193, Inputs!$A$4:$X$4, 0))</f>
        <v>85.84815814116638</v>
      </c>
      <c r="J201" s="98" cm="1">
        <f t="array" ref="J201">INDEX(Inputs!$A$4:$X$328, MATCH(Forecasts!$B201&amp;Forecasts!$B$192, Inputs!$A$4:$A$328&amp;Inputs!$B$4:$B$328, 0), MATCH(Forecasts!J$193, Inputs!$A$4:$X$4, 0))</f>
        <v>86.13630888431527</v>
      </c>
      <c r="K201" s="98" cm="1">
        <f t="array" ref="K201">INDEX(Inputs!$A$4:$X$328, MATCH(Forecasts!$B201&amp;Forecasts!$B$192, Inputs!$A$4:$A$328&amp;Inputs!$B$4:$B$328, 0), MATCH(Forecasts!K$193, Inputs!$A$4:$X$4, 0))</f>
        <v>86.134155721450668</v>
      </c>
      <c r="L201" s="98" cm="1">
        <f t="array" ref="L201">INDEX(Inputs!$A$4:$X$328, MATCH(Forecasts!$B201&amp;Forecasts!$B$192, Inputs!$A$4:$A$328&amp;Inputs!$B$4:$B$328, 0), MATCH(Forecasts!L$193, Inputs!$A$4:$X$4, 0))</f>
        <v>85.19869570342486</v>
      </c>
      <c r="M201" s="98" cm="1">
        <f t="array" ref="M201">INDEX(Inputs!$A$4:$X$328, MATCH(Forecasts!$B201&amp;Forecasts!$B$192, Inputs!$A$4:$A$328&amp;Inputs!$B$4:$B$328, 0), MATCH(Forecasts!M$193, Inputs!$A$4:$X$4, 0))</f>
        <v>86.659721755450391</v>
      </c>
      <c r="N201" s="127" cm="1">
        <f t="array" ref="N201">INDEX(Inputs!$A$4:$X$328, MATCH(Forecasts!$B201&amp;Forecasts!$B$192, Inputs!$A$4:$A$328&amp;Inputs!$B$4:$B$328, 0), MATCH(Forecasts!N$193, Inputs!$A$4:$X$4, 0))</f>
        <v>86.834664184661108</v>
      </c>
      <c r="O201" s="169" cm="1">
        <f t="array" ref="O201">INDEX(Inputs!$A$4:$X$328, MATCH(Forecasts!$B201&amp;Forecasts!$B$192, Inputs!$A$4:$A$328&amp;Inputs!$B$4:$B$328, 0), MATCH(Forecasts!O$193, Inputs!$A$4:$X$4, 0))</f>
        <v>86.859720187307872</v>
      </c>
      <c r="P201" s="136" cm="1">
        <f t="array" ref="P201">INDEX(Inputs!$A$4:$X$328, MATCH(Forecasts!$B201&amp;Forecasts!$B$192, Inputs!$A$4:$A$328&amp;Inputs!$B$4:$B$328, 0), MATCH(Forecasts!P$193, Inputs!$A$4:$X$4, 0))</f>
        <v>86.940205890115436</v>
      </c>
      <c r="Q201" s="136" cm="1">
        <f t="array" ref="Q201">INDEX(Inputs!$A$4:$X$328, MATCH(Forecasts!$B201&amp;Forecasts!$B$192, Inputs!$A$4:$A$328&amp;Inputs!$B$4:$B$328, 0), MATCH(Forecasts!Q$193, Inputs!$A$4:$X$4, 0))</f>
        <v>87.014418080795565</v>
      </c>
      <c r="R201" s="136" cm="1">
        <f t="array" ref="R201">INDEX(Inputs!$A$4:$X$328, MATCH(Forecasts!$B201&amp;Forecasts!$B$192, Inputs!$A$4:$A$328&amp;Inputs!$B$4:$B$328, 0), MATCH(Forecasts!R$193, Inputs!$A$4:$X$4, 0))</f>
        <v>87.036809713015415</v>
      </c>
      <c r="S201" s="136" cm="1">
        <f t="array" ref="S201">INDEX(Inputs!$A$4:$X$328, MATCH(Forecasts!$B201&amp;Forecasts!$B$192, Inputs!$A$4:$A$328&amp;Inputs!$B$4:$B$328, 0), MATCH(Forecasts!S$193, Inputs!$A$4:$X$4, 0))</f>
        <v>87.054079259500952</v>
      </c>
      <c r="T201" s="136" cm="1">
        <f t="array" ref="T201">INDEX(Inputs!$A$4:$X$328, MATCH(Forecasts!$B201&amp;Forecasts!$B$192, Inputs!$A$4:$A$328&amp;Inputs!$B$4:$B$328, 0), MATCH(Forecasts!T$193, Inputs!$A$4:$X$4, 0))</f>
        <v>87.075268913405239</v>
      </c>
      <c r="U201" s="136" cm="1">
        <f t="array" ref="U201">INDEX(Inputs!$A$4:$X$328, MATCH(Forecasts!$B201&amp;Forecasts!$B$192, Inputs!$A$4:$A$328&amp;Inputs!$B$4:$B$328, 0), MATCH(Forecasts!U$193, Inputs!$A$4:$X$4, 0))</f>
        <v>87.091899587237165</v>
      </c>
      <c r="V201" s="106">
        <f t="shared" si="184"/>
        <v>86.940205890115436</v>
      </c>
      <c r="W201" s="106">
        <f t="shared" si="184"/>
        <v>86.940205890115436</v>
      </c>
      <c r="X201" s="106">
        <f t="shared" si="184"/>
        <v>86.940205890115436</v>
      </c>
      <c r="Y201" s="106">
        <f t="shared" si="184"/>
        <v>86.940205890115436</v>
      </c>
      <c r="Z201" s="106">
        <f t="shared" si="184"/>
        <v>86.940205890115436</v>
      </c>
      <c r="AA201" s="106">
        <f t="shared" si="184"/>
        <v>86.940205890115436</v>
      </c>
      <c r="AB201" s="101">
        <f t="shared" si="185"/>
        <v>86.940205890115436</v>
      </c>
      <c r="AC201" s="101">
        <f t="shared" si="186"/>
        <v>86.940205890115436</v>
      </c>
      <c r="AD201" s="101">
        <f t="shared" si="187"/>
        <v>86.940205890115436</v>
      </c>
      <c r="AE201" s="101">
        <f t="shared" si="188"/>
        <v>86.940205890115436</v>
      </c>
      <c r="AF201" s="101">
        <f t="shared" si="189"/>
        <v>86.940205890115436</v>
      </c>
      <c r="AG201" s="101">
        <f t="shared" si="190"/>
        <v>86.940205890115436</v>
      </c>
      <c r="AI201" s="86" t="s">
        <v>120</v>
      </c>
      <c r="AJ201" s="86" t="s">
        <v>120</v>
      </c>
      <c r="AK201" s="87" t="str">
        <f t="shared" si="191"/>
        <v>OK</v>
      </c>
    </row>
    <row r="202" spans="1:38" s="39" customFormat="1" ht="13.15">
      <c r="B202" s="72" t="s">
        <v>104</v>
      </c>
      <c r="C202" s="98" cm="1">
        <f t="array" ref="C202">INDEX(Inputs!$A$4:$X$328, MATCH(Forecasts!$B202&amp;Forecasts!$B$192, Inputs!$A$4:$A$328&amp;Inputs!$B$4:$B$328, 0), MATCH(Forecasts!C$193, Inputs!$A$4:$X$4, 0))</f>
        <v>1.4630202384466318</v>
      </c>
      <c r="D202" s="98" cm="1">
        <f t="array" ref="D202">INDEX(Inputs!$A$4:$X$328, MATCH(Forecasts!$B202&amp;Forecasts!$B$192, Inputs!$A$4:$A$328&amp;Inputs!$B$4:$B$328, 0), MATCH(Forecasts!D$193, Inputs!$A$4:$X$4, 0))</f>
        <v>1.4911226127895585</v>
      </c>
      <c r="E202" s="98" cm="1">
        <f t="array" ref="E202">INDEX(Inputs!$A$4:$X$328, MATCH(Forecasts!$B202&amp;Forecasts!$B$192, Inputs!$A$4:$A$328&amp;Inputs!$B$4:$B$328, 0), MATCH(Forecasts!E$193, Inputs!$A$4:$X$4, 0))</f>
        <v>1.5481198627920523</v>
      </c>
      <c r="F202" s="98" cm="1">
        <f t="array" ref="F202">INDEX(Inputs!$A$4:$X$328, MATCH(Forecasts!$B202&amp;Forecasts!$B$192, Inputs!$A$4:$A$328&amp;Inputs!$B$4:$B$328, 0), MATCH(Forecasts!F$193, Inputs!$A$4:$X$4, 0))</f>
        <v>1.4454696095452406</v>
      </c>
      <c r="G202" s="98" cm="1">
        <f t="array" ref="G202">INDEX(Inputs!$A$4:$X$328, MATCH(Forecasts!$B202&amp;Forecasts!$B$192, Inputs!$A$4:$A$328&amp;Inputs!$B$4:$B$328, 0), MATCH(Forecasts!G$193, Inputs!$A$4:$X$4, 0))</f>
        <v>1.8900791914683535</v>
      </c>
      <c r="H202" s="98" cm="1">
        <f t="array" ref="H202">INDEX(Inputs!$A$4:$X$328, MATCH(Forecasts!$B202&amp;Forecasts!$B$192, Inputs!$A$4:$A$328&amp;Inputs!$B$4:$B$328, 0), MATCH(Forecasts!H$193, Inputs!$A$4:$X$4, 0))</f>
        <v>1.9704374490920415</v>
      </c>
      <c r="I202" s="98" cm="1">
        <f t="array" ref="I202">INDEX(Inputs!$A$4:$X$328, MATCH(Forecasts!$B202&amp;Forecasts!$B$192, Inputs!$A$4:$A$328&amp;Inputs!$B$4:$B$328, 0), MATCH(Forecasts!I$193, Inputs!$A$4:$X$4, 0))</f>
        <v>2.0611453397868384</v>
      </c>
      <c r="J202" s="98" cm="1">
        <f t="array" ref="J202">INDEX(Inputs!$A$4:$X$328, MATCH(Forecasts!$B202&amp;Forecasts!$B$192, Inputs!$A$4:$A$328&amp;Inputs!$B$4:$B$328, 0), MATCH(Forecasts!J$193, Inputs!$A$4:$X$4, 0))</f>
        <v>2.0416790300093894</v>
      </c>
      <c r="K202" s="98" cm="1">
        <f t="array" ref="K202">INDEX(Inputs!$A$4:$X$328, MATCH(Forecasts!$B202&amp;Forecasts!$B$192, Inputs!$A$4:$A$328&amp;Inputs!$B$4:$B$328, 0), MATCH(Forecasts!K$193, Inputs!$A$4:$X$4, 0))</f>
        <v>2.1657475577093726</v>
      </c>
      <c r="L202" s="98" cm="1">
        <f t="array" ref="L202">INDEX(Inputs!$A$4:$X$328, MATCH(Forecasts!$B202&amp;Forecasts!$B$192, Inputs!$A$4:$A$328&amp;Inputs!$B$4:$B$328, 0), MATCH(Forecasts!L$193, Inputs!$A$4:$X$4, 0))</f>
        <v>2.2218713729774016</v>
      </c>
      <c r="M202" s="98" cm="1">
        <f t="array" ref="M202">INDEX(Inputs!$A$4:$X$328, MATCH(Forecasts!$B202&amp;Forecasts!$B$192, Inputs!$A$4:$A$328&amp;Inputs!$B$4:$B$328, 0), MATCH(Forecasts!M$193, Inputs!$A$4:$X$4, 0))</f>
        <v>2.2099469757666772</v>
      </c>
      <c r="N202" s="127" cm="1">
        <f t="array" ref="N202">INDEX(Inputs!$A$4:$X$328, MATCH(Forecasts!$B202&amp;Forecasts!$B$192, Inputs!$A$4:$A$328&amp;Inputs!$B$4:$B$328, 0), MATCH(Forecasts!N$193, Inputs!$A$4:$X$4, 0))</f>
        <v>2.2910514274917957</v>
      </c>
      <c r="O202" s="169" cm="1">
        <f t="array" ref="O202">INDEX(Inputs!$A$4:$X$328, MATCH(Forecasts!$B202&amp;Forecasts!$B$192, Inputs!$A$4:$A$328&amp;Inputs!$B$4:$B$328, 0), MATCH(Forecasts!O$193, Inputs!$A$4:$X$4, 0))</f>
        <v>2.0550391687299592</v>
      </c>
      <c r="P202" s="136" cm="1">
        <f t="array" ref="P202">INDEX(Inputs!$A$4:$X$328, MATCH(Forecasts!$B202&amp;Forecasts!$B$192, Inputs!$A$4:$A$328&amp;Inputs!$B$4:$B$328, 0), MATCH(Forecasts!P$193, Inputs!$A$4:$X$4, 0))</f>
        <v>2.2532665101001541</v>
      </c>
      <c r="Q202" s="136" cm="1">
        <f t="array" ref="Q202">INDEX(Inputs!$A$4:$X$328, MATCH(Forecasts!$B202&amp;Forecasts!$B$192, Inputs!$A$4:$A$328&amp;Inputs!$B$4:$B$328, 0), MATCH(Forecasts!Q$193, Inputs!$A$4:$X$4, 0))</f>
        <v>2.2566526118998809</v>
      </c>
      <c r="R202" s="136" cm="1">
        <f t="array" ref="R202">INDEX(Inputs!$A$4:$X$328, MATCH(Forecasts!$B202&amp;Forecasts!$B$192, Inputs!$A$4:$A$328&amp;Inputs!$B$4:$B$328, 0), MATCH(Forecasts!R$193, Inputs!$A$4:$X$4, 0))</f>
        <v>2.5340539678107734</v>
      </c>
      <c r="S202" s="136" cm="1">
        <f t="array" ref="S202">INDEX(Inputs!$A$4:$X$328, MATCH(Forecasts!$B202&amp;Forecasts!$B$192, Inputs!$A$4:$A$328&amp;Inputs!$B$4:$B$328, 0), MATCH(Forecasts!S$193, Inputs!$A$4:$X$4, 0))</f>
        <v>3.1271936956409654</v>
      </c>
      <c r="T202" s="136" cm="1">
        <f t="array" ref="T202">INDEX(Inputs!$A$4:$X$328, MATCH(Forecasts!$B202&amp;Forecasts!$B$192, Inputs!$A$4:$A$328&amp;Inputs!$B$4:$B$328, 0), MATCH(Forecasts!T$193, Inputs!$A$4:$X$4, 0))</f>
        <v>3.1322460053314827</v>
      </c>
      <c r="U202" s="136" cm="1">
        <f t="array" ref="U202">INDEX(Inputs!$A$4:$X$328, MATCH(Forecasts!$B202&amp;Forecasts!$B$192, Inputs!$A$4:$A$328&amp;Inputs!$B$4:$B$328, 0), MATCH(Forecasts!U$193, Inputs!$A$4:$X$4, 0))</f>
        <v>3.2527055161866345</v>
      </c>
      <c r="V202" s="106">
        <f t="shared" si="184"/>
        <v>2.2532665101001541</v>
      </c>
      <c r="W202" s="106">
        <f t="shared" si="184"/>
        <v>2.2532665101001541</v>
      </c>
      <c r="X202" s="106">
        <f t="shared" si="184"/>
        <v>2.2532665101001541</v>
      </c>
      <c r="Y202" s="106">
        <f t="shared" si="184"/>
        <v>2.2532665101001541</v>
      </c>
      <c r="Z202" s="106">
        <f t="shared" si="184"/>
        <v>2.2532665101001541</v>
      </c>
      <c r="AA202" s="106">
        <f t="shared" si="184"/>
        <v>2.2532665101001541</v>
      </c>
      <c r="AB202" s="101">
        <f t="shared" si="185"/>
        <v>2.2532665101001541</v>
      </c>
      <c r="AC202" s="101">
        <f t="shared" si="186"/>
        <v>2.2532665101001541</v>
      </c>
      <c r="AD202" s="101">
        <f t="shared" si="187"/>
        <v>2.2532665101001541</v>
      </c>
      <c r="AE202" s="101">
        <f t="shared" si="188"/>
        <v>2.2532665101001541</v>
      </c>
      <c r="AF202" s="101">
        <f t="shared" si="189"/>
        <v>2.2532665101001541</v>
      </c>
      <c r="AG202" s="101">
        <f t="shared" si="190"/>
        <v>2.2532665101001541</v>
      </c>
      <c r="AI202" s="86" t="s">
        <v>120</v>
      </c>
      <c r="AJ202" s="86" t="s">
        <v>120</v>
      </c>
      <c r="AK202" s="87" t="str">
        <f t="shared" si="191"/>
        <v>OK</v>
      </c>
    </row>
    <row r="203" spans="1:38" s="39" customFormat="1" ht="13.15">
      <c r="B203" s="72" t="s">
        <v>105</v>
      </c>
      <c r="C203" s="98" cm="1">
        <f t="array" ref="C203">INDEX(Inputs!$A$4:$X$328, MATCH(Forecasts!$B203&amp;Forecasts!$B$192, Inputs!$A$4:$A$328&amp;Inputs!$B$4:$B$328, 0), MATCH(Forecasts!C$193, Inputs!$A$4:$X$4, 0))</f>
        <v>1.4481349524800542</v>
      </c>
      <c r="D203" s="98" cm="1">
        <f t="array" ref="D203">INDEX(Inputs!$A$4:$X$328, MATCH(Forecasts!$B203&amp;Forecasts!$B$192, Inputs!$A$4:$A$328&amp;Inputs!$B$4:$B$328, 0), MATCH(Forecasts!D$193, Inputs!$A$4:$X$4, 0))</f>
        <v>1.456582205258306</v>
      </c>
      <c r="E203" s="98" cm="1">
        <f t="array" ref="E203">INDEX(Inputs!$A$4:$X$328, MATCH(Forecasts!$B203&amp;Forecasts!$B$192, Inputs!$A$4:$A$328&amp;Inputs!$B$4:$B$328, 0), MATCH(Forecasts!E$193, Inputs!$A$4:$X$4, 0))</f>
        <v>1.5375410956388778</v>
      </c>
      <c r="F203" s="98" cm="1">
        <f t="array" ref="F203">INDEX(Inputs!$A$4:$X$328, MATCH(Forecasts!$B203&amp;Forecasts!$B$192, Inputs!$A$4:$A$328&amp;Inputs!$B$4:$B$328, 0), MATCH(Forecasts!F$193, Inputs!$A$4:$X$4, 0))</f>
        <v>4.3743278186434642</v>
      </c>
      <c r="G203" s="98" cm="1">
        <f t="array" ref="G203">INDEX(Inputs!$A$4:$X$328, MATCH(Forecasts!$B203&amp;Forecasts!$B$192, Inputs!$A$4:$A$328&amp;Inputs!$B$4:$B$328, 0), MATCH(Forecasts!G$193, Inputs!$A$4:$X$4, 0))</f>
        <v>4.287819084420275</v>
      </c>
      <c r="H203" s="98" cm="1">
        <f t="array" ref="H203">INDEX(Inputs!$A$4:$X$328, MATCH(Forecasts!$B203&amp;Forecasts!$B$192, Inputs!$A$4:$A$328&amp;Inputs!$B$4:$B$328, 0), MATCH(Forecasts!H$193, Inputs!$A$4:$X$4, 0))</f>
        <v>4.6103322576266006</v>
      </c>
      <c r="I203" s="98" cm="1">
        <f t="array" ref="I203">INDEX(Inputs!$A$4:$X$328, MATCH(Forecasts!$B203&amp;Forecasts!$B$192, Inputs!$A$4:$A$328&amp;Inputs!$B$4:$B$328, 0), MATCH(Forecasts!I$193, Inputs!$A$4:$X$4, 0))</f>
        <v>6.1513487509809979</v>
      </c>
      <c r="J203" s="98" cm="1">
        <f t="array" ref="J203">INDEX(Inputs!$A$4:$X$328, MATCH(Forecasts!$B203&amp;Forecasts!$B$192, Inputs!$A$4:$A$328&amp;Inputs!$B$4:$B$328, 0), MATCH(Forecasts!J$193, Inputs!$A$4:$X$4, 0))</f>
        <v>6.1696913799225062</v>
      </c>
      <c r="K203" s="98" cm="1">
        <f t="array" ref="K203">INDEX(Inputs!$A$4:$X$328, MATCH(Forecasts!$B203&amp;Forecasts!$B$192, Inputs!$A$4:$A$328&amp;Inputs!$B$4:$B$328, 0), MATCH(Forecasts!K$193, Inputs!$A$4:$X$4, 0))</f>
        <v>7.4587638273102721</v>
      </c>
      <c r="L203" s="98" cm="1">
        <f t="array" ref="L203">INDEX(Inputs!$A$4:$X$328, MATCH(Forecasts!$B203&amp;Forecasts!$B$192, Inputs!$A$4:$A$328&amp;Inputs!$B$4:$B$328, 0), MATCH(Forecasts!L$193, Inputs!$A$4:$X$4, 0))</f>
        <v>7.1469819612602654</v>
      </c>
      <c r="M203" s="98" cm="1">
        <f t="array" ref="M203">INDEX(Inputs!$A$4:$X$328, MATCH(Forecasts!$B203&amp;Forecasts!$B$192, Inputs!$A$4:$A$328&amp;Inputs!$B$4:$B$328, 0), MATCH(Forecasts!M$193, Inputs!$A$4:$X$4, 0))</f>
        <v>7.0902515769435919</v>
      </c>
      <c r="N203" s="127" cm="1">
        <f t="array" ref="N203">INDEX(Inputs!$A$4:$X$328, MATCH(Forecasts!$B203&amp;Forecasts!$B$192, Inputs!$A$4:$A$328&amp;Inputs!$B$4:$B$328, 0), MATCH(Forecasts!N$193, Inputs!$A$4:$X$4, 0))</f>
        <v>6.9925325784567329</v>
      </c>
      <c r="O203" s="169" cm="1">
        <f t="array" ref="O203">INDEX(Inputs!$A$4:$X$328, MATCH(Forecasts!$B203&amp;Forecasts!$B$192, Inputs!$A$4:$A$328&amp;Inputs!$B$4:$B$328, 0), MATCH(Forecasts!O$193, Inputs!$A$4:$X$4, 0))</f>
        <v>7.2063629256638979</v>
      </c>
      <c r="P203" s="136" cm="1">
        <f t="array" ref="P203">INDEX(Inputs!$A$4:$X$328, MATCH(Forecasts!$B203&amp;Forecasts!$B$192, Inputs!$A$4:$A$328&amp;Inputs!$B$4:$B$328, 0), MATCH(Forecasts!P$193, Inputs!$A$4:$X$4, 0))</f>
        <v>8.2832267523771783</v>
      </c>
      <c r="Q203" s="136" cm="1">
        <f t="array" ref="Q203">INDEX(Inputs!$A$4:$X$328, MATCH(Forecasts!$B203&amp;Forecasts!$B$192, Inputs!$A$4:$A$328&amp;Inputs!$B$4:$B$328, 0), MATCH(Forecasts!Q$193, Inputs!$A$4:$X$4, 0))</f>
        <v>8.2668311429520323</v>
      </c>
      <c r="R203" s="136" cm="1">
        <f t="array" ref="R203">INDEX(Inputs!$A$4:$X$328, MATCH(Forecasts!$B203&amp;Forecasts!$B$192, Inputs!$A$4:$A$328&amp;Inputs!$B$4:$B$328, 0), MATCH(Forecasts!R$193, Inputs!$A$4:$X$4, 0))</f>
        <v>8.3430409417402007</v>
      </c>
      <c r="S203" s="136" cm="1">
        <f t="array" ref="S203">INDEX(Inputs!$A$4:$X$328, MATCH(Forecasts!$B203&amp;Forecasts!$B$192, Inputs!$A$4:$A$328&amp;Inputs!$B$4:$B$328, 0), MATCH(Forecasts!S$193, Inputs!$A$4:$X$4, 0))</f>
        <v>8.3311065168370764</v>
      </c>
      <c r="T203" s="136" cm="1">
        <f t="array" ref="T203">INDEX(Inputs!$A$4:$X$328, MATCH(Forecasts!$B203&amp;Forecasts!$B$192, Inputs!$A$4:$A$328&amp;Inputs!$B$4:$B$328, 0), MATCH(Forecasts!T$193, Inputs!$A$4:$X$4, 0))</f>
        <v>8.9932616941759793</v>
      </c>
      <c r="U203" s="136" cm="1">
        <f t="array" ref="U203">INDEX(Inputs!$A$4:$X$328, MATCH(Forecasts!$B203&amp;Forecasts!$B$192, Inputs!$A$4:$A$328&amp;Inputs!$B$4:$B$328, 0), MATCH(Forecasts!U$193, Inputs!$A$4:$X$4, 0))</f>
        <v>9.8640936799392271</v>
      </c>
      <c r="V203" s="106">
        <f t="shared" si="184"/>
        <v>8.2832267523771783</v>
      </c>
      <c r="W203" s="106">
        <f t="shared" si="184"/>
        <v>8.2832267523771783</v>
      </c>
      <c r="X203" s="106">
        <f t="shared" si="184"/>
        <v>8.2832267523771783</v>
      </c>
      <c r="Y203" s="106">
        <f t="shared" si="184"/>
        <v>8.2832267523771783</v>
      </c>
      <c r="Z203" s="106">
        <f t="shared" si="184"/>
        <v>8.2832267523771783</v>
      </c>
      <c r="AA203" s="106">
        <f t="shared" si="184"/>
        <v>8.2832267523771783</v>
      </c>
      <c r="AB203" s="101">
        <f t="shared" si="185"/>
        <v>8.2832267523771783</v>
      </c>
      <c r="AC203" s="101">
        <f t="shared" si="186"/>
        <v>8.2832267523771783</v>
      </c>
      <c r="AD203" s="101">
        <f t="shared" si="187"/>
        <v>8.2832267523771783</v>
      </c>
      <c r="AE203" s="101">
        <f t="shared" si="188"/>
        <v>8.2832267523771783</v>
      </c>
      <c r="AF203" s="101">
        <f t="shared" si="189"/>
        <v>8.2832267523771783</v>
      </c>
      <c r="AG203" s="101">
        <f t="shared" si="190"/>
        <v>8.2832267523771783</v>
      </c>
      <c r="AI203" s="86" t="s">
        <v>120</v>
      </c>
      <c r="AJ203" s="86" t="s">
        <v>120</v>
      </c>
      <c r="AK203" s="87" t="str">
        <f t="shared" si="191"/>
        <v>OK</v>
      </c>
    </row>
    <row r="204" spans="1:38" s="39" customFormat="1" ht="13.15">
      <c r="B204" s="72" t="s">
        <v>106</v>
      </c>
      <c r="C204" s="98" cm="1">
        <f t="array" ref="C204">INDEX(Inputs!$A$4:$X$328, MATCH(Forecasts!$B204&amp;Forecasts!$B$192, Inputs!$A$4:$A$328&amp;Inputs!$B$4:$B$328, 0), MATCH(Forecasts!C$193, Inputs!$A$4:$X$4, 0))</f>
        <v>9.8194232080150137</v>
      </c>
      <c r="D204" s="98" cm="1">
        <f t="array" ref="D204">INDEX(Inputs!$A$4:$X$328, MATCH(Forecasts!$B204&amp;Forecasts!$B$192, Inputs!$A$4:$A$328&amp;Inputs!$B$4:$B$328, 0), MATCH(Forecasts!D$193, Inputs!$A$4:$X$4, 0))</f>
        <v>11.964517644457953</v>
      </c>
      <c r="E204" s="98" cm="1">
        <f t="array" ref="E204">INDEX(Inputs!$A$4:$X$328, MATCH(Forecasts!$B204&amp;Forecasts!$B$192, Inputs!$A$4:$A$328&amp;Inputs!$B$4:$B$328, 0), MATCH(Forecasts!E$193, Inputs!$A$4:$X$4, 0))</f>
        <v>27.970670871878021</v>
      </c>
      <c r="F204" s="98" cm="1">
        <f t="array" ref="F204">INDEX(Inputs!$A$4:$X$328, MATCH(Forecasts!$B204&amp;Forecasts!$B$192, Inputs!$A$4:$A$328&amp;Inputs!$B$4:$B$328, 0), MATCH(Forecasts!F$193, Inputs!$A$4:$X$4, 0))</f>
        <v>27.754968381774255</v>
      </c>
      <c r="G204" s="98" cm="1">
        <f t="array" ref="G204">INDEX(Inputs!$A$4:$X$328, MATCH(Forecasts!$B204&amp;Forecasts!$B$192, Inputs!$A$4:$A$328&amp;Inputs!$B$4:$B$328, 0), MATCH(Forecasts!G$193, Inputs!$A$4:$X$4, 0))</f>
        <v>28.348336756779112</v>
      </c>
      <c r="H204" s="98" cm="1">
        <f t="array" ref="H204">INDEX(Inputs!$A$4:$X$328, MATCH(Forecasts!$B204&amp;Forecasts!$B$192, Inputs!$A$4:$A$328&amp;Inputs!$B$4:$B$328, 0), MATCH(Forecasts!H$193, Inputs!$A$4:$X$4, 0))</f>
        <v>28.106207638280388</v>
      </c>
      <c r="I204" s="98" cm="1">
        <f t="array" ref="I204">INDEX(Inputs!$A$4:$X$328, MATCH(Forecasts!$B204&amp;Forecasts!$B$192, Inputs!$A$4:$A$328&amp;Inputs!$B$4:$B$328, 0), MATCH(Forecasts!I$193, Inputs!$A$4:$X$4, 0))</f>
        <v>28.161378888711273</v>
      </c>
      <c r="J204" s="98" cm="1">
        <f t="array" ref="J204">INDEX(Inputs!$A$4:$X$328, MATCH(Forecasts!$B204&amp;Forecasts!$B$192, Inputs!$A$4:$A$328&amp;Inputs!$B$4:$B$328, 0), MATCH(Forecasts!J$193, Inputs!$A$4:$X$4, 0))</f>
        <v>28.195839921472171</v>
      </c>
      <c r="K204" s="98" cm="1">
        <f t="array" ref="K204">INDEX(Inputs!$A$4:$X$328, MATCH(Forecasts!$B204&amp;Forecasts!$B$192, Inputs!$A$4:$A$328&amp;Inputs!$B$4:$B$328, 0), MATCH(Forecasts!K$193, Inputs!$A$4:$X$4, 0))</f>
        <v>40.491252744332073</v>
      </c>
      <c r="L204" s="98" cm="1">
        <f t="array" ref="L204">INDEX(Inputs!$A$4:$X$328, MATCH(Forecasts!$B204&amp;Forecasts!$B$192, Inputs!$A$4:$A$328&amp;Inputs!$B$4:$B$328, 0), MATCH(Forecasts!L$193, Inputs!$A$4:$X$4, 0))</f>
        <v>43.091028910346409</v>
      </c>
      <c r="M204" s="98" cm="1">
        <f t="array" ref="M204">INDEX(Inputs!$A$4:$X$328, MATCH(Forecasts!$B204&amp;Forecasts!$B$192, Inputs!$A$4:$A$328&amp;Inputs!$B$4:$B$328, 0), MATCH(Forecasts!M$193, Inputs!$A$4:$X$4, 0))</f>
        <v>43.55198856395652</v>
      </c>
      <c r="N204" s="127" cm="1">
        <f t="array" ref="N204">INDEX(Inputs!$A$4:$X$328, MATCH(Forecasts!$B204&amp;Forecasts!$B$192, Inputs!$A$4:$A$328&amp;Inputs!$B$4:$B$328, 0), MATCH(Forecasts!N$193, Inputs!$A$4:$X$4, 0))</f>
        <v>43.291513526957189</v>
      </c>
      <c r="O204" s="169" cm="1">
        <f t="array" ref="O204">INDEX(Inputs!$A$4:$X$328, MATCH(Forecasts!$B204&amp;Forecasts!$B$192, Inputs!$A$4:$A$328&amp;Inputs!$B$4:$B$328, 0), MATCH(Forecasts!O$193, Inputs!$A$4:$X$4, 0))</f>
        <v>43.018245592782158</v>
      </c>
      <c r="P204" s="136" cm="1">
        <f t="array" ref="P204">INDEX(Inputs!$A$4:$X$328, MATCH(Forecasts!$B204&amp;Forecasts!$B$192, Inputs!$A$4:$A$328&amp;Inputs!$B$4:$B$328, 0), MATCH(Forecasts!P$193, Inputs!$A$4:$X$4, 0))</f>
        <v>44.489808674111771</v>
      </c>
      <c r="Q204" s="136" cm="1">
        <f t="array" ref="Q204">INDEX(Inputs!$A$4:$X$328, MATCH(Forecasts!$B204&amp;Forecasts!$B$192, Inputs!$A$4:$A$328&amp;Inputs!$B$4:$B$328, 0), MATCH(Forecasts!Q$193, Inputs!$A$4:$X$4, 0))</f>
        <v>47.223733154600183</v>
      </c>
      <c r="R204" s="136" cm="1">
        <f t="array" ref="R204">INDEX(Inputs!$A$4:$X$328, MATCH(Forecasts!$B204&amp;Forecasts!$B$192, Inputs!$A$4:$A$328&amp;Inputs!$B$4:$B$328, 0), MATCH(Forecasts!R$193, Inputs!$A$4:$X$4, 0))</f>
        <v>47.235652496667889</v>
      </c>
      <c r="S204" s="136" cm="1">
        <f t="array" ref="S204">INDEX(Inputs!$A$4:$X$328, MATCH(Forecasts!$B204&amp;Forecasts!$B$192, Inputs!$A$4:$A$328&amp;Inputs!$B$4:$B$328, 0), MATCH(Forecasts!S$193, Inputs!$A$4:$X$4, 0))</f>
        <v>47.229048763258824</v>
      </c>
      <c r="T204" s="136" cm="1">
        <f t="array" ref="T204">INDEX(Inputs!$A$4:$X$328, MATCH(Forecasts!$B204&amp;Forecasts!$B$192, Inputs!$A$4:$A$328&amp;Inputs!$B$4:$B$328, 0), MATCH(Forecasts!T$193, Inputs!$A$4:$X$4, 0))</f>
        <v>47.257092398967622</v>
      </c>
      <c r="U204" s="136" cm="1">
        <f t="array" ref="U204">INDEX(Inputs!$A$4:$X$328, MATCH(Forecasts!$B204&amp;Forecasts!$B$192, Inputs!$A$4:$A$328&amp;Inputs!$B$4:$B$328, 0), MATCH(Forecasts!U$193, Inputs!$A$4:$X$4, 0))</f>
        <v>47.907690452080963</v>
      </c>
      <c r="V204" s="106">
        <f t="shared" si="184"/>
        <v>44.489808674111771</v>
      </c>
      <c r="W204" s="106">
        <f t="shared" si="184"/>
        <v>44.489808674111771</v>
      </c>
      <c r="X204" s="106">
        <f t="shared" si="184"/>
        <v>44.489808674111771</v>
      </c>
      <c r="Y204" s="106">
        <f t="shared" si="184"/>
        <v>44.489808674111771</v>
      </c>
      <c r="Z204" s="106">
        <f t="shared" si="184"/>
        <v>44.489808674111771</v>
      </c>
      <c r="AA204" s="106">
        <f t="shared" si="184"/>
        <v>44.489808674111771</v>
      </c>
      <c r="AB204" s="101">
        <f t="shared" si="185"/>
        <v>44.489808674111771</v>
      </c>
      <c r="AC204" s="101">
        <f t="shared" si="186"/>
        <v>44.489808674111771</v>
      </c>
      <c r="AD204" s="101">
        <f t="shared" si="187"/>
        <v>44.489808674111771</v>
      </c>
      <c r="AE204" s="101">
        <f t="shared" si="188"/>
        <v>44.489808674111771</v>
      </c>
      <c r="AF204" s="101">
        <f t="shared" si="189"/>
        <v>44.489808674111771</v>
      </c>
      <c r="AG204" s="101">
        <f t="shared" si="190"/>
        <v>44.489808674111771</v>
      </c>
      <c r="AI204" s="86" t="s">
        <v>120</v>
      </c>
      <c r="AJ204" s="86" t="s">
        <v>120</v>
      </c>
      <c r="AK204" s="87" t="str">
        <f t="shared" si="191"/>
        <v>OK</v>
      </c>
    </row>
    <row r="205" spans="1:38" s="39" customFormat="1" ht="13.15">
      <c r="B205" s="102" t="s">
        <v>114</v>
      </c>
      <c r="C205" s="103">
        <f t="shared" ref="C205:AA205" si="192">SUM(C195:C204)</f>
        <v>154.97922254322674</v>
      </c>
      <c r="D205" s="103">
        <f t="shared" si="192"/>
        <v>159.26708346355633</v>
      </c>
      <c r="E205" s="103">
        <f t="shared" si="192"/>
        <v>194.11090442474693</v>
      </c>
      <c r="F205" s="103">
        <f t="shared" si="192"/>
        <v>240.38678648331825</v>
      </c>
      <c r="G205" s="103">
        <f t="shared" si="192"/>
        <v>240.95317197928861</v>
      </c>
      <c r="H205" s="103">
        <f t="shared" si="192"/>
        <v>241.56843259045115</v>
      </c>
      <c r="I205" s="103">
        <f>SUM(I195:I204)</f>
        <v>249.39471152756411</v>
      </c>
      <c r="J205" s="103">
        <f t="shared" si="192"/>
        <v>256.75272753128849</v>
      </c>
      <c r="K205" s="103">
        <f t="shared" si="192"/>
        <v>273.2531409556322</v>
      </c>
      <c r="L205" s="103">
        <f t="shared" si="192"/>
        <v>274.43134000325188</v>
      </c>
      <c r="M205" s="103">
        <f t="shared" si="192"/>
        <v>276.95955427127859</v>
      </c>
      <c r="N205" s="132">
        <f t="shared" si="192"/>
        <v>277.16223004531531</v>
      </c>
      <c r="O205" s="170">
        <f>SUM( O195:O204)</f>
        <v>276.85980269749996</v>
      </c>
      <c r="P205" s="137">
        <f t="shared" ref="P205" si="193">SUM( P195:P204)</f>
        <v>292.29623086115225</v>
      </c>
      <c r="Q205" s="137">
        <f t="shared" ref="Q205" si="194">SUM( Q195:Q204)</f>
        <v>295.84061282421641</v>
      </c>
      <c r="R205" s="137">
        <f t="shared" ref="R205" si="195">SUM( R195:R204)</f>
        <v>298.13649498518566</v>
      </c>
      <c r="S205" s="137">
        <f t="shared" ref="S205" si="196">SUM( S195:S204)</f>
        <v>298.71125303361879</v>
      </c>
      <c r="T205" s="137">
        <f t="shared" ref="T205" si="197">SUM( T195:T204)</f>
        <v>300.06437625205103</v>
      </c>
      <c r="U205" s="137">
        <f t="shared" ref="U205" si="198">SUM( U195:U204)</f>
        <v>311.28794493544319</v>
      </c>
      <c r="V205" s="104">
        <f t="shared" si="192"/>
        <v>292.29623086115225</v>
      </c>
      <c r="W205" s="104">
        <f t="shared" si="192"/>
        <v>292.29623086115225</v>
      </c>
      <c r="X205" s="104">
        <f t="shared" si="192"/>
        <v>292.29623086115225</v>
      </c>
      <c r="Y205" s="104">
        <f t="shared" si="192"/>
        <v>292.29623086115225</v>
      </c>
      <c r="Z205" s="104">
        <f t="shared" si="192"/>
        <v>292.29623086115225</v>
      </c>
      <c r="AA205" s="104">
        <f t="shared" si="192"/>
        <v>292.29623086115225</v>
      </c>
      <c r="AB205" s="105">
        <f>SUM(AB195:AB204)</f>
        <v>292.29623086115225</v>
      </c>
      <c r="AC205" s="105">
        <f>SUM(AC195:AC204)</f>
        <v>292.29623086115225</v>
      </c>
      <c r="AD205" s="105">
        <f>SUM(AD195:AD204)</f>
        <v>292.29623086115225</v>
      </c>
      <c r="AE205" s="105">
        <f t="shared" ref="AE205:AG205" si="199">SUM(AE195:AE204)</f>
        <v>292.29623086115225</v>
      </c>
      <c r="AF205" s="105">
        <f t="shared" si="199"/>
        <v>292.29623086115225</v>
      </c>
      <c r="AG205" s="105">
        <f t="shared" si="199"/>
        <v>292.29623086115225</v>
      </c>
      <c r="AI205" s="86" t="s">
        <v>120</v>
      </c>
      <c r="AJ205" s="86" t="s">
        <v>120</v>
      </c>
      <c r="AK205" s="87" t="str">
        <f t="shared" si="191"/>
        <v>OK</v>
      </c>
    </row>
    <row r="206" spans="1:38" s="39" customFormat="1" ht="13.15">
      <c r="B206" s="93"/>
    </row>
    <row r="207" spans="1:38" s="41" customFormat="1" ht="13.15">
      <c r="A207" s="40" t="s">
        <v>128</v>
      </c>
      <c r="D207" s="42"/>
      <c r="E207" s="42"/>
      <c r="F207" s="42"/>
      <c r="G207" s="42"/>
      <c r="H207" s="42"/>
      <c r="I207" s="42"/>
      <c r="J207" s="42"/>
      <c r="K207" s="42"/>
      <c r="L207" s="42"/>
      <c r="M207" s="42"/>
      <c r="N207" s="42"/>
      <c r="O207" s="42"/>
      <c r="P207" s="42"/>
      <c r="Q207" s="42"/>
      <c r="R207" s="42"/>
      <c r="S207" s="42"/>
      <c r="T207" s="42"/>
      <c r="U207" s="42"/>
      <c r="V207" s="42"/>
      <c r="W207" s="42"/>
      <c r="X207" s="42"/>
      <c r="Y207" s="42"/>
      <c r="Z207" s="42"/>
      <c r="AA207" s="42"/>
      <c r="AB207" s="42"/>
      <c r="AC207" s="42"/>
      <c r="AD207" s="42"/>
      <c r="AE207" s="42"/>
      <c r="AF207" s="42"/>
      <c r="AG207" s="42"/>
      <c r="AH207" s="42"/>
      <c r="AI207" s="42"/>
      <c r="AJ207" s="42"/>
      <c r="AK207" s="42"/>
      <c r="AL207" s="42"/>
    </row>
    <row r="208" spans="1:38" s="39" customFormat="1" ht="13.15">
      <c r="A208" s="90"/>
    </row>
    <row r="209" spans="1:38" s="39" customFormat="1" ht="13.15" customHeight="1">
      <c r="B209" s="43" t="s">
        <v>47</v>
      </c>
      <c r="C209" s="183" t="s">
        <v>112</v>
      </c>
      <c r="D209" s="183"/>
      <c r="E209" s="183"/>
      <c r="F209" s="183"/>
      <c r="G209" s="183"/>
      <c r="H209" s="183"/>
      <c r="I209" s="183"/>
      <c r="J209" s="183"/>
      <c r="K209" s="183"/>
      <c r="L209" s="183"/>
      <c r="M209" s="183"/>
      <c r="N209" s="183"/>
      <c r="O209" s="183"/>
      <c r="P209" s="186" t="s">
        <v>113</v>
      </c>
      <c r="Q209" s="186"/>
      <c r="R209" s="186"/>
      <c r="S209" s="186"/>
      <c r="T209" s="186"/>
      <c r="U209" s="187"/>
      <c r="V209" s="190"/>
      <c r="W209" s="190"/>
      <c r="X209" s="190"/>
      <c r="Y209" s="190"/>
      <c r="Z209" s="190"/>
      <c r="AA209" s="191"/>
      <c r="AB209" s="188"/>
      <c r="AC209" s="188"/>
      <c r="AD209" s="188"/>
      <c r="AE209" s="188"/>
      <c r="AF209" s="188"/>
      <c r="AG209" s="189"/>
      <c r="AI209" s="194" t="s">
        <v>116</v>
      </c>
      <c r="AJ209" s="192" t="s">
        <v>117</v>
      </c>
      <c r="AK209" s="194" t="s">
        <v>118</v>
      </c>
    </row>
    <row r="210" spans="1:38" s="39" customFormat="1" ht="13.15">
      <c r="C210" s="45" t="s">
        <v>14</v>
      </c>
      <c r="D210" s="45" t="s">
        <v>15</v>
      </c>
      <c r="E210" s="45" t="s">
        <v>16</v>
      </c>
      <c r="F210" s="45" t="s">
        <v>17</v>
      </c>
      <c r="G210" s="45" t="s">
        <v>18</v>
      </c>
      <c r="H210" s="45" t="s">
        <v>19</v>
      </c>
      <c r="I210" s="45" t="s">
        <v>20</v>
      </c>
      <c r="J210" s="45" t="s">
        <v>21</v>
      </c>
      <c r="K210" s="47" t="s">
        <v>22</v>
      </c>
      <c r="L210" s="47" t="s">
        <v>23</v>
      </c>
      <c r="M210" s="46" t="s">
        <v>24</v>
      </c>
      <c r="N210" s="46" t="s">
        <v>25</v>
      </c>
      <c r="O210" s="47" t="s">
        <v>26</v>
      </c>
      <c r="P210" s="48" t="s">
        <v>27</v>
      </c>
      <c r="Q210" s="48" t="s">
        <v>28</v>
      </c>
      <c r="R210" s="48" t="s">
        <v>29</v>
      </c>
      <c r="S210" s="48" t="s">
        <v>30</v>
      </c>
      <c r="T210" s="48" t="s">
        <v>31</v>
      </c>
      <c r="U210" s="49" t="s">
        <v>32</v>
      </c>
      <c r="V210" s="50" t="s">
        <v>27</v>
      </c>
      <c r="W210" s="50" t="s">
        <v>28</v>
      </c>
      <c r="X210" s="50" t="s">
        <v>29</v>
      </c>
      <c r="Y210" s="50" t="s">
        <v>30</v>
      </c>
      <c r="Z210" s="50" t="s">
        <v>31</v>
      </c>
      <c r="AA210" s="50" t="s">
        <v>32</v>
      </c>
      <c r="AB210" s="44" t="s">
        <v>27</v>
      </c>
      <c r="AC210" s="44" t="s">
        <v>28</v>
      </c>
      <c r="AD210" s="44" t="s">
        <v>29</v>
      </c>
      <c r="AE210" s="44" t="s">
        <v>30</v>
      </c>
      <c r="AF210" s="44" t="s">
        <v>31</v>
      </c>
      <c r="AG210" s="51" t="s">
        <v>32</v>
      </c>
      <c r="AI210" s="194"/>
      <c r="AJ210" s="193"/>
      <c r="AK210" s="194"/>
    </row>
    <row r="211" spans="1:38" s="39" customFormat="1" ht="13.15">
      <c r="B211" s="91"/>
      <c r="C211" s="55">
        <v>1</v>
      </c>
      <c r="D211" s="55">
        <v>2</v>
      </c>
      <c r="E211" s="55">
        <v>3</v>
      </c>
      <c r="F211" s="55">
        <v>4</v>
      </c>
      <c r="G211" s="55">
        <v>5</v>
      </c>
      <c r="H211" s="55">
        <v>6</v>
      </c>
      <c r="I211" s="55">
        <v>7</v>
      </c>
      <c r="J211" s="55">
        <v>8</v>
      </c>
      <c r="K211" s="56">
        <v>9</v>
      </c>
      <c r="L211" s="56">
        <v>10</v>
      </c>
      <c r="M211" s="56">
        <v>11</v>
      </c>
      <c r="N211" s="56">
        <v>12</v>
      </c>
      <c r="O211" s="56">
        <v>13</v>
      </c>
      <c r="P211" s="57">
        <v>14</v>
      </c>
      <c r="Q211" s="57">
        <v>15</v>
      </c>
      <c r="R211" s="57">
        <v>16</v>
      </c>
      <c r="S211" s="57">
        <v>17</v>
      </c>
      <c r="T211" s="57">
        <v>18</v>
      </c>
      <c r="U211" s="58">
        <v>19</v>
      </c>
      <c r="V211" s="59">
        <v>14</v>
      </c>
      <c r="W211" s="59">
        <v>15</v>
      </c>
      <c r="X211" s="59">
        <v>16</v>
      </c>
      <c r="Y211" s="59">
        <v>17</v>
      </c>
      <c r="Z211" s="59">
        <v>18</v>
      </c>
      <c r="AA211" s="59">
        <v>19</v>
      </c>
      <c r="AB211" s="44">
        <v>14</v>
      </c>
      <c r="AC211" s="44">
        <v>15</v>
      </c>
      <c r="AD211" s="44">
        <v>16</v>
      </c>
      <c r="AE211" s="44">
        <v>17</v>
      </c>
      <c r="AF211" s="44">
        <v>18</v>
      </c>
      <c r="AG211" s="60">
        <v>19</v>
      </c>
      <c r="AI211" s="53"/>
      <c r="AJ211" s="53"/>
      <c r="AK211" s="53"/>
    </row>
    <row r="212" spans="1:38" s="39" customFormat="1" ht="12.75" customHeight="1">
      <c r="B212" s="72" t="s">
        <v>33</v>
      </c>
      <c r="C212" s="98" cm="1">
        <f t="array" ref="C212">INDEX(Inputs!$A$4:$X$328, MATCH(Forecasts!$B212&amp;Forecasts!$B$209, Inputs!$A$4:$A$328&amp;Inputs!$B$4:$B$328, 0), MATCH(Forecasts!C$210, Inputs!$A$4:$X$4, 0))</f>
        <v>5.2778690656759411</v>
      </c>
      <c r="D212" s="98" cm="1">
        <f t="array" ref="D212">INDEX(Inputs!$A$4:$X$328, MATCH(Forecasts!$B212&amp;Forecasts!$B$209, Inputs!$A$4:$A$328&amp;Inputs!$B$4:$B$328, 0), MATCH(Forecasts!D$210, Inputs!$A$4:$X$4, 0))</f>
        <v>5.2985105398418231</v>
      </c>
      <c r="E212" s="98" cm="1">
        <f t="array" ref="E212">INDEX(Inputs!$A$4:$X$328, MATCH(Forecasts!$B212&amp;Forecasts!$B$209, Inputs!$A$4:$A$328&amp;Inputs!$B$4:$B$328, 0), MATCH(Forecasts!E$210, Inputs!$A$4:$X$4, 0))</f>
        <v>5.3957998068182382</v>
      </c>
      <c r="F212" s="98" cm="1">
        <f t="array" ref="F212">INDEX(Inputs!$A$4:$X$328, MATCH(Forecasts!$B212&amp;Forecasts!$B$209, Inputs!$A$4:$A$328&amp;Inputs!$B$4:$B$328, 0), MATCH(Forecasts!F$210, Inputs!$A$4:$X$4, 0))</f>
        <v>5.8023342260300357</v>
      </c>
      <c r="G212" s="98" cm="1">
        <f t="array" ref="G212">INDEX(Inputs!$A$4:$X$328, MATCH(Forecasts!$B212&amp;Forecasts!$B$209, Inputs!$A$4:$A$328&amp;Inputs!$B$4:$B$328, 0), MATCH(Forecasts!G$210, Inputs!$A$4:$X$4, 0))</f>
        <v>5.4924861450747837</v>
      </c>
      <c r="H212" s="98" cm="1">
        <f t="array" ref="H212">INDEX(Inputs!$A$4:$X$328, MATCH(Forecasts!$B212&amp;Forecasts!$B$209, Inputs!$A$4:$A$328&amp;Inputs!$B$4:$B$328, 0), MATCH(Forecasts!H$210, Inputs!$A$4:$X$4, 0))</f>
        <v>5.3614477717711368</v>
      </c>
      <c r="I212" s="98" cm="1">
        <f t="array" ref="I212">INDEX(Inputs!$A$4:$X$328, MATCH(Forecasts!$B212&amp;Forecasts!$B$209, Inputs!$A$4:$A$328&amp;Inputs!$B$4:$B$328, 0), MATCH(Forecasts!I$210, Inputs!$A$4:$X$4, 0))</f>
        <v>5.4128513112175964</v>
      </c>
      <c r="J212" s="98" cm="1">
        <f t="array" ref="J212">INDEX(Inputs!$A$4:$X$328, MATCH(Forecasts!$B212&amp;Forecasts!$B$209, Inputs!$A$4:$A$328&amp;Inputs!$B$4:$B$328, 0), MATCH(Forecasts!J$210, Inputs!$A$4:$X$4, 0))</f>
        <v>5.2842992099568251</v>
      </c>
      <c r="K212" s="98" cm="1">
        <f t="array" ref="K212">INDEX(Inputs!$A$4:$X$328, MATCH(Forecasts!$B212&amp;Forecasts!$B$209, Inputs!$A$4:$A$328&amp;Inputs!$B$4:$B$328, 0), MATCH(Forecasts!K$210, Inputs!$A$4:$X$4, 0))</f>
        <v>5.184513860022502</v>
      </c>
      <c r="L212" s="98" cm="1">
        <f t="array" ref="L212">INDEX(Inputs!$A$4:$X$328, MATCH(Forecasts!$B212&amp;Forecasts!$B$209, Inputs!$A$4:$A$328&amp;Inputs!$B$4:$B$328, 0), MATCH(Forecasts!L$210, Inputs!$A$4:$X$4, 0))</f>
        <v>5.2952278870351384</v>
      </c>
      <c r="M212" s="98" cm="1">
        <f t="array" ref="M212">INDEX(Inputs!$A$4:$X$328, MATCH(Forecasts!$B212&amp;Forecasts!$B$209, Inputs!$A$4:$A$328&amp;Inputs!$B$4:$B$328, 0), MATCH(Forecasts!M$210, Inputs!$A$4:$X$4, 0))</f>
        <v>5.209227197011761</v>
      </c>
      <c r="N212" s="127" cm="1">
        <f t="array" ref="N212">INDEX(Inputs!$A$4:$X$328, MATCH(Forecasts!$B212&amp;Forecasts!$B$209, Inputs!$A$4:$A$328&amp;Inputs!$B$4:$B$328, 0), MATCH(Forecasts!N$210, Inputs!$A$4:$X$4, 0))</f>
        <v>5.1079619115740531</v>
      </c>
      <c r="O212" s="169" cm="1">
        <f t="array" ref="O212">INDEX(Inputs!$A$4:$X$328, MATCH(Forecasts!$B212&amp;Forecasts!$B$209, Inputs!$A$4:$A$328&amp;Inputs!$B$4:$B$328, 0), MATCH(Forecasts!O$210, Inputs!$A$4:$X$4, 0))</f>
        <v>4.9876399592845715</v>
      </c>
      <c r="P212" s="136" cm="1">
        <f t="array" ref="P212">INDEX(Inputs!$A$4:$X$328, MATCH(Forecasts!$B212&amp;Forecasts!$B$209, Inputs!$A$4:$A$328&amp;Inputs!$B$4:$B$328, 0), MATCH(Forecasts!P$210, Inputs!$A$4:$X$4, 0))</f>
        <v>4.9731168677487219</v>
      </c>
      <c r="Q212" s="136" cm="1">
        <f t="array" ref="Q212">INDEX(Inputs!$A$4:$X$328, MATCH(Forecasts!$B212&amp;Forecasts!$B$209, Inputs!$A$4:$A$328&amp;Inputs!$B$4:$B$328, 0), MATCH(Forecasts!Q$210, Inputs!$A$4:$X$4, 0))</f>
        <v>4.9320027773863782</v>
      </c>
      <c r="R212" s="136" cm="1">
        <f t="array" ref="R212">INDEX(Inputs!$A$4:$X$328, MATCH(Forecasts!$B212&amp;Forecasts!$B$209, Inputs!$A$4:$A$328&amp;Inputs!$B$4:$B$328, 0), MATCH(Forecasts!R$210, Inputs!$A$4:$X$4, 0))</f>
        <v>4.83593549570758</v>
      </c>
      <c r="S212" s="136" cm="1">
        <f t="array" ref="S212">INDEX(Inputs!$A$4:$X$328, MATCH(Forecasts!$B212&amp;Forecasts!$B$209, Inputs!$A$4:$A$328&amp;Inputs!$B$4:$B$328, 0), MATCH(Forecasts!S$210, Inputs!$A$4:$X$4, 0))</f>
        <v>4.7824811873913369</v>
      </c>
      <c r="T212" s="136" cm="1">
        <f t="array" ref="T212">INDEX(Inputs!$A$4:$X$328, MATCH(Forecasts!$B212&amp;Forecasts!$B$209, Inputs!$A$4:$A$328&amp;Inputs!$B$4:$B$328, 0), MATCH(Forecasts!T$210, Inputs!$A$4:$X$4, 0))</f>
        <v>4.7563494605266898</v>
      </c>
      <c r="U212" s="136" cm="1">
        <f t="array" ref="U212">INDEX(Inputs!$A$4:$X$328, MATCH(Forecasts!$B212&amp;Forecasts!$B$209, Inputs!$A$4:$A$328&amp;Inputs!$B$4:$B$328, 0), MATCH(Forecasts!U$210, Inputs!$A$4:$X$4, 0))</f>
        <v>4.7563667527092548</v>
      </c>
      <c r="V212" s="106">
        <f xml:space="preserve"> $P212</f>
        <v>4.9731168677487219</v>
      </c>
      <c r="W212" s="106">
        <f t="shared" ref="W212:AA212" si="200" xml:space="preserve"> $P212</f>
        <v>4.9731168677487219</v>
      </c>
      <c r="X212" s="106">
        <f t="shared" si="200"/>
        <v>4.9731168677487219</v>
      </c>
      <c r="Y212" s="106">
        <f t="shared" si="200"/>
        <v>4.9731168677487219</v>
      </c>
      <c r="Z212" s="106">
        <f t="shared" si="200"/>
        <v>4.9731168677487219</v>
      </c>
      <c r="AA212" s="106">
        <f t="shared" si="200"/>
        <v>4.9731168677487219</v>
      </c>
      <c r="AB212" s="101">
        <f t="shared" ref="AB212:AB221" si="201">IF($AI212="Company forecast",P212, IF($AI212="Ofwat forecast",V212))</f>
        <v>4.9731168677487219</v>
      </c>
      <c r="AC212" s="101">
        <f t="shared" ref="AC212:AC221" si="202">IF($AI212="Company forecast",Q212, IF($AI212="Ofwat forecast",W212))</f>
        <v>4.9320027773863782</v>
      </c>
      <c r="AD212" s="101">
        <f t="shared" ref="AD212:AD221" si="203">IF($AI212="Company forecast",R212, IF($AI212="Ofwat forecast",X212))</f>
        <v>4.83593549570758</v>
      </c>
      <c r="AE212" s="101">
        <f t="shared" ref="AE212:AE221" si="204">IF($AI212="Company forecast",S212, IF($AI212="Ofwat forecast",Y212))</f>
        <v>4.7824811873913369</v>
      </c>
      <c r="AF212" s="101">
        <f t="shared" ref="AF212:AF221" si="205">IF($AI212="Company forecast",T212, IF($AI212="Ofwat forecast",Z212))</f>
        <v>4.7563494605266898</v>
      </c>
      <c r="AG212" s="101">
        <f t="shared" ref="AG212:AG221" si="206">IF($AI212="Company forecast",U212, IF($AI212="Ofwat forecast",AA212))</f>
        <v>4.7563667527092548</v>
      </c>
      <c r="AI212" s="86" t="s">
        <v>119</v>
      </c>
      <c r="AJ212" s="86" t="s">
        <v>119</v>
      </c>
      <c r="AK212" s="87" t="str">
        <f t="shared" ref="AK212:AK222" si="207" xml:space="preserve"> IF(AI212=AJ212, "OK", "error")</f>
        <v>OK</v>
      </c>
    </row>
    <row r="213" spans="1:38" s="39" customFormat="1" ht="13.15">
      <c r="B213" s="72" t="s">
        <v>98</v>
      </c>
      <c r="C213" s="98" cm="1">
        <f t="array" ref="C213">INDEX(Inputs!$A$4:$X$328, MATCH(Forecasts!$B213&amp;Forecasts!$B$209, Inputs!$A$4:$A$328&amp;Inputs!$B$4:$B$328, 0), MATCH(Forecasts!C$210, Inputs!$A$4:$X$4, 0))</f>
        <v>2.5913614261706961</v>
      </c>
      <c r="D213" s="98" cm="1">
        <f t="array" ref="D213">INDEX(Inputs!$A$4:$X$328, MATCH(Forecasts!$B213&amp;Forecasts!$B$209, Inputs!$A$4:$A$328&amp;Inputs!$B$4:$B$328, 0), MATCH(Forecasts!D$210, Inputs!$A$4:$X$4, 0))</f>
        <v>2.5481134506458245</v>
      </c>
      <c r="E213" s="98" cm="1">
        <f t="array" ref="E213">INDEX(Inputs!$A$4:$X$328, MATCH(Forecasts!$B213&amp;Forecasts!$B$209, Inputs!$A$4:$A$328&amp;Inputs!$B$4:$B$328, 0), MATCH(Forecasts!E$210, Inputs!$A$4:$X$4, 0))</f>
        <v>2.6282390156517197</v>
      </c>
      <c r="F213" s="98" cm="1">
        <f t="array" ref="F213">INDEX(Inputs!$A$4:$X$328, MATCH(Forecasts!$B213&amp;Forecasts!$B$209, Inputs!$A$4:$A$328&amp;Inputs!$B$4:$B$328, 0), MATCH(Forecasts!F$210, Inputs!$A$4:$X$4, 0))</f>
        <v>2.4597228385158894</v>
      </c>
      <c r="G213" s="98" cm="1">
        <f t="array" ref="G213">INDEX(Inputs!$A$4:$X$328, MATCH(Forecasts!$B213&amp;Forecasts!$B$209, Inputs!$A$4:$A$328&amp;Inputs!$B$4:$B$328, 0), MATCH(Forecasts!G$210, Inputs!$A$4:$X$4, 0))</f>
        <v>2.5516960090289924</v>
      </c>
      <c r="H213" s="98" cm="1">
        <f t="array" ref="H213">INDEX(Inputs!$A$4:$X$328, MATCH(Forecasts!$B213&amp;Forecasts!$B$209, Inputs!$A$4:$A$328&amp;Inputs!$B$4:$B$328, 0), MATCH(Forecasts!H$210, Inputs!$A$4:$X$4, 0))</f>
        <v>2.6046940750241903</v>
      </c>
      <c r="I213" s="98" cm="1">
        <f t="array" ref="I213">INDEX(Inputs!$A$4:$X$328, MATCH(Forecasts!$B213&amp;Forecasts!$B$209, Inputs!$A$4:$A$328&amp;Inputs!$B$4:$B$328, 0), MATCH(Forecasts!I$210, Inputs!$A$4:$X$4, 0))</f>
        <v>2.5737753765369278</v>
      </c>
      <c r="J213" s="98" cm="1">
        <f t="array" ref="J213">INDEX(Inputs!$A$4:$X$328, MATCH(Forecasts!$B213&amp;Forecasts!$B$209, Inputs!$A$4:$A$328&amp;Inputs!$B$4:$B$328, 0), MATCH(Forecasts!J$210, Inputs!$A$4:$X$4, 0))</f>
        <v>2.5870334340710173</v>
      </c>
      <c r="K213" s="98" cm="1">
        <f t="array" ref="K213">INDEX(Inputs!$A$4:$X$328, MATCH(Forecasts!$B213&amp;Forecasts!$B$209, Inputs!$A$4:$A$328&amp;Inputs!$B$4:$B$328, 0), MATCH(Forecasts!K$210, Inputs!$A$4:$X$4, 0))</f>
        <v>2.5612353720077916</v>
      </c>
      <c r="L213" s="98" cm="1">
        <f t="array" ref="L213">INDEX(Inputs!$A$4:$X$328, MATCH(Forecasts!$B213&amp;Forecasts!$B$209, Inputs!$A$4:$A$328&amp;Inputs!$B$4:$B$328, 0), MATCH(Forecasts!L$210, Inputs!$A$4:$X$4, 0))</f>
        <v>2.5730471079308286</v>
      </c>
      <c r="M213" s="98" cm="1">
        <f t="array" ref="M213">INDEX(Inputs!$A$4:$X$328, MATCH(Forecasts!$B213&amp;Forecasts!$B$209, Inputs!$A$4:$A$328&amp;Inputs!$B$4:$B$328, 0), MATCH(Forecasts!M$210, Inputs!$A$4:$X$4, 0))</f>
        <v>2.5603385718163336</v>
      </c>
      <c r="N213" s="127" cm="1">
        <f t="array" ref="N213">INDEX(Inputs!$A$4:$X$328, MATCH(Forecasts!$B213&amp;Forecasts!$B$209, Inputs!$A$4:$A$328&amp;Inputs!$B$4:$B$328, 0), MATCH(Forecasts!N$210, Inputs!$A$4:$X$4, 0))</f>
        <v>2.8112876951583381</v>
      </c>
      <c r="O213" s="169" cm="1">
        <f t="array" ref="O213">INDEX(Inputs!$A$4:$X$328, MATCH(Forecasts!$B213&amp;Forecasts!$B$209, Inputs!$A$4:$A$328&amp;Inputs!$B$4:$B$328, 0), MATCH(Forecasts!O$210, Inputs!$A$4:$X$4, 0))</f>
        <v>3.1441990253583505</v>
      </c>
      <c r="P213" s="136" cm="1">
        <f t="array" ref="P213">INDEX(Inputs!$A$4:$X$328, MATCH(Forecasts!$B213&amp;Forecasts!$B$209, Inputs!$A$4:$A$328&amp;Inputs!$B$4:$B$328, 0), MATCH(Forecasts!P$210, Inputs!$A$4:$X$4, 0))</f>
        <v>2.3533099780563056</v>
      </c>
      <c r="Q213" s="136" cm="1">
        <f t="array" ref="Q213">INDEX(Inputs!$A$4:$X$328, MATCH(Forecasts!$B213&amp;Forecasts!$B$209, Inputs!$A$4:$A$328&amp;Inputs!$B$4:$B$328, 0), MATCH(Forecasts!Q$210, Inputs!$A$4:$X$4, 0))</f>
        <v>2.3521276712509191</v>
      </c>
      <c r="R213" s="136" cm="1">
        <f t="array" ref="R213">INDEX(Inputs!$A$4:$X$328, MATCH(Forecasts!$B213&amp;Forecasts!$B$209, Inputs!$A$4:$A$328&amp;Inputs!$B$4:$B$328, 0), MATCH(Forecasts!R$210, Inputs!$A$4:$X$4, 0))</f>
        <v>2.3533470981592739</v>
      </c>
      <c r="S213" s="136" cm="1">
        <f t="array" ref="S213">INDEX(Inputs!$A$4:$X$328, MATCH(Forecasts!$B213&amp;Forecasts!$B$209, Inputs!$A$4:$A$328&amp;Inputs!$B$4:$B$328, 0), MATCH(Forecasts!S$210, Inputs!$A$4:$X$4, 0))</f>
        <v>2.2865795328446405</v>
      </c>
      <c r="T213" s="136" cm="1">
        <f t="array" ref="T213">INDEX(Inputs!$A$4:$X$328, MATCH(Forecasts!$B213&amp;Forecasts!$B$209, Inputs!$A$4:$A$328&amp;Inputs!$B$4:$B$328, 0), MATCH(Forecasts!T$210, Inputs!$A$4:$X$4, 0))</f>
        <v>2.2803791355404099</v>
      </c>
      <c r="U213" s="136" cm="1">
        <f t="array" ref="U213">INDEX(Inputs!$A$4:$X$328, MATCH(Forecasts!$B213&amp;Forecasts!$B$209, Inputs!$A$4:$A$328&amp;Inputs!$B$4:$B$328, 0), MATCH(Forecasts!U$210, Inputs!$A$4:$X$4, 0))</f>
        <v>2.1607191500953418</v>
      </c>
      <c r="V213" s="106">
        <f t="shared" ref="V213:AA221" si="208" xml:space="preserve"> $P213</f>
        <v>2.3533099780563056</v>
      </c>
      <c r="W213" s="106">
        <f t="shared" si="208"/>
        <v>2.3533099780563056</v>
      </c>
      <c r="X213" s="106">
        <f t="shared" si="208"/>
        <v>2.3533099780563056</v>
      </c>
      <c r="Y213" s="106">
        <f t="shared" si="208"/>
        <v>2.3533099780563056</v>
      </c>
      <c r="Z213" s="106">
        <f t="shared" si="208"/>
        <v>2.3533099780563056</v>
      </c>
      <c r="AA213" s="106">
        <f t="shared" si="208"/>
        <v>2.3533099780563056</v>
      </c>
      <c r="AB213" s="101">
        <f t="shared" si="201"/>
        <v>2.3533099780563056</v>
      </c>
      <c r="AC213" s="101">
        <f t="shared" si="202"/>
        <v>2.3521276712509191</v>
      </c>
      <c r="AD213" s="101">
        <f t="shared" si="203"/>
        <v>2.3533470981592739</v>
      </c>
      <c r="AE213" s="101">
        <f t="shared" si="204"/>
        <v>2.2865795328446405</v>
      </c>
      <c r="AF213" s="101">
        <f t="shared" si="205"/>
        <v>2.2803791355404099</v>
      </c>
      <c r="AG213" s="101">
        <f t="shared" si="206"/>
        <v>2.1607191500953418</v>
      </c>
      <c r="AI213" s="86" t="s">
        <v>119</v>
      </c>
      <c r="AJ213" s="86" t="s">
        <v>119</v>
      </c>
      <c r="AK213" s="87" t="str">
        <f t="shared" si="207"/>
        <v>OK</v>
      </c>
    </row>
    <row r="214" spans="1:38" s="39" customFormat="1" ht="13.15">
      <c r="B214" s="72" t="s">
        <v>99</v>
      </c>
      <c r="C214" s="98" cm="1">
        <f t="array" ref="C214">INDEX(Inputs!$A$4:$X$328, MATCH(Forecasts!$B214&amp;Forecasts!$B$209, Inputs!$A$4:$A$328&amp;Inputs!$B$4:$B$328, 0), MATCH(Forecasts!C$210, Inputs!$A$4:$X$4, 0))</f>
        <v>1.4242900895953745</v>
      </c>
      <c r="D214" s="98" cm="1">
        <f t="array" ref="D214">INDEX(Inputs!$A$4:$X$328, MATCH(Forecasts!$B214&amp;Forecasts!$B$209, Inputs!$A$4:$A$328&amp;Inputs!$B$4:$B$328, 0), MATCH(Forecasts!D$210, Inputs!$A$4:$X$4, 0))</f>
        <v>1.4078577840371815</v>
      </c>
      <c r="E214" s="98" cm="1">
        <f t="array" ref="E214">INDEX(Inputs!$A$4:$X$328, MATCH(Forecasts!$B214&amp;Forecasts!$B$209, Inputs!$A$4:$A$328&amp;Inputs!$B$4:$B$328, 0), MATCH(Forecasts!E$210, Inputs!$A$4:$X$4, 0))</f>
        <v>1.4735636019048193</v>
      </c>
      <c r="F214" s="98" cm="1">
        <f t="array" ref="F214">INDEX(Inputs!$A$4:$X$328, MATCH(Forecasts!$B214&amp;Forecasts!$B$209, Inputs!$A$4:$A$328&amp;Inputs!$B$4:$B$328, 0), MATCH(Forecasts!F$210, Inputs!$A$4:$X$4, 0))</f>
        <v>1.4432281176858384</v>
      </c>
      <c r="G214" s="98" cm="1">
        <f t="array" ref="G214">INDEX(Inputs!$A$4:$X$328, MATCH(Forecasts!$B214&amp;Forecasts!$B$209, Inputs!$A$4:$A$328&amp;Inputs!$B$4:$B$328, 0), MATCH(Forecasts!G$210, Inputs!$A$4:$X$4, 0))</f>
        <v>1.4560465668638878</v>
      </c>
      <c r="H214" s="98" cm="1">
        <f t="array" ref="H214">INDEX(Inputs!$A$4:$X$328, MATCH(Forecasts!$B214&amp;Forecasts!$B$209, Inputs!$A$4:$A$328&amp;Inputs!$B$4:$B$328, 0), MATCH(Forecasts!H$210, Inputs!$A$4:$X$4, 0))</f>
        <v>1.4217100889986058</v>
      </c>
      <c r="I214" s="98" cm="1">
        <f t="array" ref="I214">INDEX(Inputs!$A$4:$X$328, MATCH(Forecasts!$B214&amp;Forecasts!$B$209, Inputs!$A$4:$A$328&amp;Inputs!$B$4:$B$328, 0), MATCH(Forecasts!I$210, Inputs!$A$4:$X$4, 0))</f>
        <v>1.385874120424762</v>
      </c>
      <c r="J214" s="98" cm="1">
        <f t="array" ref="J214">INDEX(Inputs!$A$4:$X$328, MATCH(Forecasts!$B214&amp;Forecasts!$B$209, Inputs!$A$4:$A$328&amp;Inputs!$B$4:$B$328, 0), MATCH(Forecasts!J$210, Inputs!$A$4:$X$4, 0))</f>
        <v>1.3650600194058939</v>
      </c>
      <c r="K214" s="98" cm="1">
        <f t="array" ref="K214">INDEX(Inputs!$A$4:$X$328, MATCH(Forecasts!$B214&amp;Forecasts!$B$209, Inputs!$A$4:$A$328&amp;Inputs!$B$4:$B$328, 0), MATCH(Forecasts!K$210, Inputs!$A$4:$X$4, 0))</f>
        <v>1.4060856479768427</v>
      </c>
      <c r="L214" s="98" cm="1">
        <f t="array" ref="L214">INDEX(Inputs!$A$4:$X$328, MATCH(Forecasts!$B214&amp;Forecasts!$B$209, Inputs!$A$4:$A$328&amp;Inputs!$B$4:$B$328, 0), MATCH(Forecasts!L$210, Inputs!$A$4:$X$4, 0))</f>
        <v>1.481325124265368</v>
      </c>
      <c r="M214" s="98" cm="1">
        <f t="array" ref="M214">INDEX(Inputs!$A$4:$X$328, MATCH(Forecasts!$B214&amp;Forecasts!$B$209, Inputs!$A$4:$A$328&amp;Inputs!$B$4:$B$328, 0), MATCH(Forecasts!M$210, Inputs!$A$4:$X$4, 0))</f>
        <v>1.533862773222471</v>
      </c>
      <c r="N214" s="127" cm="1">
        <f t="array" ref="N214">INDEX(Inputs!$A$4:$X$328, MATCH(Forecasts!$B214&amp;Forecasts!$B$209, Inputs!$A$4:$A$328&amp;Inputs!$B$4:$B$328, 0), MATCH(Forecasts!N$210, Inputs!$A$4:$X$4, 0))</f>
        <v>1.4241815576060954</v>
      </c>
      <c r="O214" s="169" cm="1">
        <f t="array" ref="O214">INDEX(Inputs!$A$4:$X$328, MATCH(Forecasts!$B214&amp;Forecasts!$B$209, Inputs!$A$4:$A$328&amp;Inputs!$B$4:$B$328, 0), MATCH(Forecasts!O$210, Inputs!$A$4:$X$4, 0))</f>
        <v>1.4553336741601861</v>
      </c>
      <c r="P214" s="136" cm="1">
        <f t="array" ref="P214">INDEX(Inputs!$A$4:$X$328, MATCH(Forecasts!$B214&amp;Forecasts!$B$209, Inputs!$A$4:$A$328&amp;Inputs!$B$4:$B$328, 0), MATCH(Forecasts!P$210, Inputs!$A$4:$X$4, 0))</f>
        <v>1.4496831290011634</v>
      </c>
      <c r="Q214" s="136" cm="1">
        <f t="array" ref="Q214">INDEX(Inputs!$A$4:$X$328, MATCH(Forecasts!$B214&amp;Forecasts!$B$209, Inputs!$A$4:$A$328&amp;Inputs!$B$4:$B$328, 0), MATCH(Forecasts!Q$210, Inputs!$A$4:$X$4, 0))</f>
        <v>1.4503472932977557</v>
      </c>
      <c r="R214" s="136" cm="1">
        <f t="array" ref="R214">INDEX(Inputs!$A$4:$X$328, MATCH(Forecasts!$B214&amp;Forecasts!$B$209, Inputs!$A$4:$A$328&amp;Inputs!$B$4:$B$328, 0), MATCH(Forecasts!R$210, Inputs!$A$4:$X$4, 0))</f>
        <v>1.4294382650614772</v>
      </c>
      <c r="S214" s="136" cm="1">
        <f t="array" ref="S214">INDEX(Inputs!$A$4:$X$328, MATCH(Forecasts!$B214&amp;Forecasts!$B$209, Inputs!$A$4:$A$328&amp;Inputs!$B$4:$B$328, 0), MATCH(Forecasts!S$210, Inputs!$A$4:$X$4, 0))</f>
        <v>1.4072296357909884</v>
      </c>
      <c r="T214" s="136" cm="1">
        <f t="array" ref="T214">INDEX(Inputs!$A$4:$X$328, MATCH(Forecasts!$B214&amp;Forecasts!$B$209, Inputs!$A$4:$A$328&amp;Inputs!$B$4:$B$328, 0), MATCH(Forecasts!T$210, Inputs!$A$4:$X$4, 0))</f>
        <v>1.4079171492870437</v>
      </c>
      <c r="U214" s="136" cm="1">
        <f t="array" ref="U214">INDEX(Inputs!$A$4:$X$328, MATCH(Forecasts!$B214&amp;Forecasts!$B$209, Inputs!$A$4:$A$328&amp;Inputs!$B$4:$B$328, 0), MATCH(Forecasts!U$210, Inputs!$A$4:$X$4, 0))</f>
        <v>1.4093984909489274</v>
      </c>
      <c r="V214" s="106">
        <f t="shared" si="208"/>
        <v>1.4496831290011634</v>
      </c>
      <c r="W214" s="106">
        <f t="shared" si="208"/>
        <v>1.4496831290011634</v>
      </c>
      <c r="X214" s="106">
        <f t="shared" si="208"/>
        <v>1.4496831290011634</v>
      </c>
      <c r="Y214" s="106">
        <f t="shared" si="208"/>
        <v>1.4496831290011634</v>
      </c>
      <c r="Z214" s="106">
        <f t="shared" si="208"/>
        <v>1.4496831290011634</v>
      </c>
      <c r="AA214" s="106">
        <f t="shared" si="208"/>
        <v>1.4496831290011634</v>
      </c>
      <c r="AB214" s="101">
        <f t="shared" si="201"/>
        <v>1.4496831290011634</v>
      </c>
      <c r="AC214" s="101">
        <f t="shared" si="202"/>
        <v>1.4503472932977557</v>
      </c>
      <c r="AD214" s="101">
        <f t="shared" si="203"/>
        <v>1.4294382650614772</v>
      </c>
      <c r="AE214" s="101">
        <f t="shared" si="204"/>
        <v>1.4072296357909884</v>
      </c>
      <c r="AF214" s="101">
        <f t="shared" si="205"/>
        <v>1.4079171492870437</v>
      </c>
      <c r="AG214" s="101">
        <f t="shared" si="206"/>
        <v>1.4093984909489274</v>
      </c>
      <c r="AI214" s="86" t="s">
        <v>119</v>
      </c>
      <c r="AJ214" s="86" t="s">
        <v>119</v>
      </c>
      <c r="AK214" s="87" t="str">
        <f t="shared" si="207"/>
        <v>OK</v>
      </c>
    </row>
    <row r="215" spans="1:38" s="39" customFormat="1" ht="13.15">
      <c r="B215" s="72" t="s">
        <v>100</v>
      </c>
      <c r="C215" s="98" cm="1">
        <f t="array" ref="C215">INDEX(Inputs!$A$4:$X$328, MATCH(Forecasts!$B215&amp;Forecasts!$B$209, Inputs!$A$4:$A$328&amp;Inputs!$B$4:$B$328, 0), MATCH(Forecasts!C$210, Inputs!$A$4:$X$4, 0))</f>
        <v>2.6724232906835299</v>
      </c>
      <c r="D215" s="98" cm="1">
        <f t="array" ref="D215">INDEX(Inputs!$A$4:$X$328, MATCH(Forecasts!$B215&amp;Forecasts!$B$209, Inputs!$A$4:$A$328&amp;Inputs!$B$4:$B$328, 0), MATCH(Forecasts!D$210, Inputs!$A$4:$X$4, 0))</f>
        <v>2.6133281563745188</v>
      </c>
      <c r="E215" s="98" cm="1">
        <f t="array" ref="E215">INDEX(Inputs!$A$4:$X$328, MATCH(Forecasts!$B215&amp;Forecasts!$B$209, Inputs!$A$4:$A$328&amp;Inputs!$B$4:$B$328, 0), MATCH(Forecasts!E$210, Inputs!$A$4:$X$4, 0))</f>
        <v>2.6293691340127325</v>
      </c>
      <c r="F215" s="98" cm="1">
        <f t="array" ref="F215">INDEX(Inputs!$A$4:$X$328, MATCH(Forecasts!$B215&amp;Forecasts!$B$209, Inputs!$A$4:$A$328&amp;Inputs!$B$4:$B$328, 0), MATCH(Forecasts!F$210, Inputs!$A$4:$X$4, 0))</f>
        <v>2.5930913374644713</v>
      </c>
      <c r="G215" s="98" cm="1">
        <f t="array" ref="G215">INDEX(Inputs!$A$4:$X$328, MATCH(Forecasts!$B215&amp;Forecasts!$B$209, Inputs!$A$4:$A$328&amp;Inputs!$B$4:$B$328, 0), MATCH(Forecasts!G$210, Inputs!$A$4:$X$4, 0))</f>
        <v>2.5637052023787534</v>
      </c>
      <c r="H215" s="98" cm="1">
        <f t="array" ref="H215">INDEX(Inputs!$A$4:$X$328, MATCH(Forecasts!$B215&amp;Forecasts!$B$209, Inputs!$A$4:$A$328&amp;Inputs!$B$4:$B$328, 0), MATCH(Forecasts!H$210, Inputs!$A$4:$X$4, 0))</f>
        <v>2.6218015802052723</v>
      </c>
      <c r="I215" s="98" cm="1">
        <f t="array" ref="I215">INDEX(Inputs!$A$4:$X$328, MATCH(Forecasts!$B215&amp;Forecasts!$B$209, Inputs!$A$4:$A$328&amp;Inputs!$B$4:$B$328, 0), MATCH(Forecasts!I$210, Inputs!$A$4:$X$4, 0))</f>
        <v>2.5220975504735672</v>
      </c>
      <c r="J215" s="98" cm="1">
        <f t="array" ref="J215">INDEX(Inputs!$A$4:$X$328, MATCH(Forecasts!$B215&amp;Forecasts!$B$209, Inputs!$A$4:$A$328&amp;Inputs!$B$4:$B$328, 0), MATCH(Forecasts!J$210, Inputs!$A$4:$X$4, 0))</f>
        <v>2.481028724349863</v>
      </c>
      <c r="K215" s="98" cm="1">
        <f t="array" ref="K215">INDEX(Inputs!$A$4:$X$328, MATCH(Forecasts!$B215&amp;Forecasts!$B$209, Inputs!$A$4:$A$328&amp;Inputs!$B$4:$B$328, 0), MATCH(Forecasts!K$210, Inputs!$A$4:$X$4, 0))</f>
        <v>2.5116933089140505</v>
      </c>
      <c r="L215" s="98" cm="1">
        <f t="array" ref="L215">INDEX(Inputs!$A$4:$X$328, MATCH(Forecasts!$B215&amp;Forecasts!$B$209, Inputs!$A$4:$A$328&amp;Inputs!$B$4:$B$328, 0), MATCH(Forecasts!L$210, Inputs!$A$4:$X$4, 0))</f>
        <v>2.5098895391301022</v>
      </c>
      <c r="M215" s="98" cm="1">
        <f t="array" ref="M215">INDEX(Inputs!$A$4:$X$328, MATCH(Forecasts!$B215&amp;Forecasts!$B$209, Inputs!$A$4:$A$328&amp;Inputs!$B$4:$B$328, 0), MATCH(Forecasts!M$210, Inputs!$A$4:$X$4, 0))</f>
        <v>2.5046188754084127</v>
      </c>
      <c r="N215" s="127" cm="1">
        <f t="array" ref="N215">INDEX(Inputs!$A$4:$X$328, MATCH(Forecasts!$B215&amp;Forecasts!$B$209, Inputs!$A$4:$A$328&amp;Inputs!$B$4:$B$328, 0), MATCH(Forecasts!N$210, Inputs!$A$4:$X$4, 0))</f>
        <v>2.4106808829031054</v>
      </c>
      <c r="O215" s="169" cm="1">
        <f t="array" ref="O215">INDEX(Inputs!$A$4:$X$328, MATCH(Forecasts!$B215&amp;Forecasts!$B$209, Inputs!$A$4:$A$328&amp;Inputs!$B$4:$B$328, 0), MATCH(Forecasts!O$210, Inputs!$A$4:$X$4, 0))</f>
        <v>2.3996027147823207</v>
      </c>
      <c r="P215" s="136" cm="1">
        <f t="array" ref="P215">INDEX(Inputs!$A$4:$X$328, MATCH(Forecasts!$B215&amp;Forecasts!$B$209, Inputs!$A$4:$A$328&amp;Inputs!$B$4:$B$328, 0), MATCH(Forecasts!P$210, Inputs!$A$4:$X$4, 0))</f>
        <v>2.2720955855120342</v>
      </c>
      <c r="Q215" s="136" cm="1">
        <f t="array" ref="Q215">INDEX(Inputs!$A$4:$X$328, MATCH(Forecasts!$B215&amp;Forecasts!$B$209, Inputs!$A$4:$A$328&amp;Inputs!$B$4:$B$328, 0), MATCH(Forecasts!Q$210, Inputs!$A$4:$X$4, 0))</f>
        <v>2.2667296690848793</v>
      </c>
      <c r="R215" s="136" cm="1">
        <f t="array" ref="R215">INDEX(Inputs!$A$4:$X$328, MATCH(Forecasts!$B215&amp;Forecasts!$B$209, Inputs!$A$4:$A$328&amp;Inputs!$B$4:$B$328, 0), MATCH(Forecasts!R$210, Inputs!$A$4:$X$4, 0))</f>
        <v>2.2228314074223614</v>
      </c>
      <c r="S215" s="136" cm="1">
        <f t="array" ref="S215">INDEX(Inputs!$A$4:$X$328, MATCH(Forecasts!$B215&amp;Forecasts!$B$209, Inputs!$A$4:$A$328&amp;Inputs!$B$4:$B$328, 0), MATCH(Forecasts!S$210, Inputs!$A$4:$X$4, 0))</f>
        <v>2.2130888697357585</v>
      </c>
      <c r="T215" s="136" cm="1">
        <f t="array" ref="T215">INDEX(Inputs!$A$4:$X$328, MATCH(Forecasts!$B215&amp;Forecasts!$B$209, Inputs!$A$4:$A$328&amp;Inputs!$B$4:$B$328, 0), MATCH(Forecasts!T$210, Inputs!$A$4:$X$4, 0))</f>
        <v>2.21033256090131</v>
      </c>
      <c r="U215" s="136" cm="1">
        <f t="array" ref="U215">INDEX(Inputs!$A$4:$X$328, MATCH(Forecasts!$B215&amp;Forecasts!$B$209, Inputs!$A$4:$A$328&amp;Inputs!$B$4:$B$328, 0), MATCH(Forecasts!U$210, Inputs!$A$4:$X$4, 0))</f>
        <v>2.1321467727839045</v>
      </c>
      <c r="V215" s="106">
        <f t="shared" si="208"/>
        <v>2.2720955855120342</v>
      </c>
      <c r="W215" s="106">
        <f t="shared" si="208"/>
        <v>2.2720955855120342</v>
      </c>
      <c r="X215" s="106">
        <f t="shared" si="208"/>
        <v>2.2720955855120342</v>
      </c>
      <c r="Y215" s="106">
        <f t="shared" si="208"/>
        <v>2.2720955855120342</v>
      </c>
      <c r="Z215" s="106">
        <f t="shared" si="208"/>
        <v>2.2720955855120342</v>
      </c>
      <c r="AA215" s="106">
        <f t="shared" si="208"/>
        <v>2.2720955855120342</v>
      </c>
      <c r="AB215" s="101">
        <f t="shared" si="201"/>
        <v>2.2720955855120342</v>
      </c>
      <c r="AC215" s="101">
        <f t="shared" si="202"/>
        <v>2.2667296690848793</v>
      </c>
      <c r="AD215" s="101">
        <f t="shared" si="203"/>
        <v>2.2228314074223614</v>
      </c>
      <c r="AE215" s="101">
        <f t="shared" si="204"/>
        <v>2.2130888697357585</v>
      </c>
      <c r="AF215" s="101">
        <f t="shared" si="205"/>
        <v>2.21033256090131</v>
      </c>
      <c r="AG215" s="101">
        <f t="shared" si="206"/>
        <v>2.1321467727839045</v>
      </c>
      <c r="AI215" s="86" t="s">
        <v>119</v>
      </c>
      <c r="AJ215" s="86" t="s">
        <v>119</v>
      </c>
      <c r="AK215" s="87" t="str">
        <f t="shared" si="207"/>
        <v>OK</v>
      </c>
    </row>
    <row r="216" spans="1:38" s="39" customFormat="1" ht="13.15">
      <c r="B216" s="72" t="s">
        <v>101</v>
      </c>
      <c r="C216" s="98" cm="1">
        <f t="array" ref="C216">INDEX(Inputs!$A$4:$X$328, MATCH(Forecasts!$B216&amp;Forecasts!$B$209, Inputs!$A$4:$A$328&amp;Inputs!$B$4:$B$328, 0), MATCH(Forecasts!C$210, Inputs!$A$4:$X$4, 0))</f>
        <v>2.5955520681450071</v>
      </c>
      <c r="D216" s="98" cm="1">
        <f t="array" ref="D216">INDEX(Inputs!$A$4:$X$328, MATCH(Forecasts!$B216&amp;Forecasts!$B$209, Inputs!$A$4:$A$328&amp;Inputs!$B$4:$B$328, 0), MATCH(Forecasts!D$210, Inputs!$A$4:$X$4, 0))</f>
        <v>2.5850859648044224</v>
      </c>
      <c r="E216" s="98" cm="1">
        <f t="array" ref="E216">INDEX(Inputs!$A$4:$X$328, MATCH(Forecasts!$B216&amp;Forecasts!$B$209, Inputs!$A$4:$A$328&amp;Inputs!$B$4:$B$328, 0), MATCH(Forecasts!E$210, Inputs!$A$4:$X$4, 0))</f>
        <v>2.5228513072354621</v>
      </c>
      <c r="F216" s="98" cm="1">
        <f t="array" ref="F216">INDEX(Inputs!$A$4:$X$328, MATCH(Forecasts!$B216&amp;Forecasts!$B$209, Inputs!$A$4:$A$328&amp;Inputs!$B$4:$B$328, 0), MATCH(Forecasts!F$210, Inputs!$A$4:$X$4, 0))</f>
        <v>2.5302432949603428</v>
      </c>
      <c r="G216" s="98" cm="1">
        <f t="array" ref="G216">INDEX(Inputs!$A$4:$X$328, MATCH(Forecasts!$B216&amp;Forecasts!$B$209, Inputs!$A$4:$A$328&amp;Inputs!$B$4:$B$328, 0), MATCH(Forecasts!G$210, Inputs!$A$4:$X$4, 0))</f>
        <v>2.5249589160748993</v>
      </c>
      <c r="H216" s="98" cm="1">
        <f t="array" ref="H216">INDEX(Inputs!$A$4:$X$328, MATCH(Forecasts!$B216&amp;Forecasts!$B$209, Inputs!$A$4:$A$328&amp;Inputs!$B$4:$B$328, 0), MATCH(Forecasts!H$210, Inputs!$A$4:$X$4, 0))</f>
        <v>2.4764457811237133</v>
      </c>
      <c r="I216" s="98" cm="1">
        <f t="array" ref="I216">INDEX(Inputs!$A$4:$X$328, MATCH(Forecasts!$B216&amp;Forecasts!$B$209, Inputs!$A$4:$A$328&amp;Inputs!$B$4:$B$328, 0), MATCH(Forecasts!I$210, Inputs!$A$4:$X$4, 0))</f>
        <v>2.4829755480113178</v>
      </c>
      <c r="J216" s="98" cm="1">
        <f t="array" ref="J216">INDEX(Inputs!$A$4:$X$328, MATCH(Forecasts!$B216&amp;Forecasts!$B$209, Inputs!$A$4:$A$328&amp;Inputs!$B$4:$B$328, 0), MATCH(Forecasts!J$210, Inputs!$A$4:$X$4, 0))</f>
        <v>2.4217951968757832</v>
      </c>
      <c r="K216" s="98" cm="1">
        <f t="array" ref="K216">INDEX(Inputs!$A$4:$X$328, MATCH(Forecasts!$B216&amp;Forecasts!$B$209, Inputs!$A$4:$A$328&amp;Inputs!$B$4:$B$328, 0), MATCH(Forecasts!K$210, Inputs!$A$4:$X$4, 0))</f>
        <v>2.4571486754781131</v>
      </c>
      <c r="L216" s="98" cm="1">
        <f t="array" ref="L216">INDEX(Inputs!$A$4:$X$328, MATCH(Forecasts!$B216&amp;Forecasts!$B$209, Inputs!$A$4:$A$328&amp;Inputs!$B$4:$B$328, 0), MATCH(Forecasts!L$210, Inputs!$A$4:$X$4, 0))</f>
        <v>2.4934432020988053</v>
      </c>
      <c r="M216" s="98" cm="1">
        <f t="array" ref="M216">INDEX(Inputs!$A$4:$X$328, MATCH(Forecasts!$B216&amp;Forecasts!$B$209, Inputs!$A$4:$A$328&amp;Inputs!$B$4:$B$328, 0), MATCH(Forecasts!M$210, Inputs!$A$4:$X$4, 0))</f>
        <v>2.4359412499571795</v>
      </c>
      <c r="N216" s="127" cm="1">
        <f t="array" ref="N216">INDEX(Inputs!$A$4:$X$328, MATCH(Forecasts!$B216&amp;Forecasts!$B$209, Inputs!$A$4:$A$328&amp;Inputs!$B$4:$B$328, 0), MATCH(Forecasts!N$210, Inputs!$A$4:$X$4, 0))</f>
        <v>2.4454446999080952</v>
      </c>
      <c r="O216" s="169" cm="1">
        <f t="array" ref="O216">INDEX(Inputs!$A$4:$X$328, MATCH(Forecasts!$B216&amp;Forecasts!$B$209, Inputs!$A$4:$A$328&amp;Inputs!$B$4:$B$328, 0), MATCH(Forecasts!O$210, Inputs!$A$4:$X$4, 0))</f>
        <v>2.3989935496379289</v>
      </c>
      <c r="P216" s="136" cm="1">
        <f t="array" ref="P216">INDEX(Inputs!$A$4:$X$328, MATCH(Forecasts!$B216&amp;Forecasts!$B$209, Inputs!$A$4:$A$328&amp;Inputs!$B$4:$B$328, 0), MATCH(Forecasts!P$210, Inputs!$A$4:$X$4, 0))</f>
        <v>2.3231517730111499</v>
      </c>
      <c r="Q216" s="136" cm="1">
        <f t="array" ref="Q216">INDEX(Inputs!$A$4:$X$328, MATCH(Forecasts!$B216&amp;Forecasts!$B$209, Inputs!$A$4:$A$328&amp;Inputs!$B$4:$B$328, 0), MATCH(Forecasts!Q$210, Inputs!$A$4:$X$4, 0))</f>
        <v>2.3255312093286649</v>
      </c>
      <c r="R216" s="136" cm="1">
        <f t="array" ref="R216">INDEX(Inputs!$A$4:$X$328, MATCH(Forecasts!$B216&amp;Forecasts!$B$209, Inputs!$A$4:$A$328&amp;Inputs!$B$4:$B$328, 0), MATCH(Forecasts!R$210, Inputs!$A$4:$X$4, 0))</f>
        <v>2.312920460034293</v>
      </c>
      <c r="S216" s="136" cm="1">
        <f t="array" ref="S216">INDEX(Inputs!$A$4:$X$328, MATCH(Forecasts!$B216&amp;Forecasts!$B$209, Inputs!$A$4:$A$328&amp;Inputs!$B$4:$B$328, 0), MATCH(Forecasts!S$210, Inputs!$A$4:$X$4, 0))</f>
        <v>2.2986342198768948</v>
      </c>
      <c r="T216" s="136" cm="1">
        <f t="array" ref="T216">INDEX(Inputs!$A$4:$X$328, MATCH(Forecasts!$B216&amp;Forecasts!$B$209, Inputs!$A$4:$A$328&amp;Inputs!$B$4:$B$328, 0), MATCH(Forecasts!T$210, Inputs!$A$4:$X$4, 0))</f>
        <v>2.2614665156863594</v>
      </c>
      <c r="U216" s="136" cm="1">
        <f t="array" ref="U216">INDEX(Inputs!$A$4:$X$328, MATCH(Forecasts!$B216&amp;Forecasts!$B$209, Inputs!$A$4:$A$328&amp;Inputs!$B$4:$B$328, 0), MATCH(Forecasts!U$210, Inputs!$A$4:$X$4, 0))</f>
        <v>2.2463683173517905</v>
      </c>
      <c r="V216" s="106">
        <f t="shared" si="208"/>
        <v>2.3231517730111499</v>
      </c>
      <c r="W216" s="106">
        <f t="shared" si="208"/>
        <v>2.3231517730111499</v>
      </c>
      <c r="X216" s="106">
        <f t="shared" si="208"/>
        <v>2.3231517730111499</v>
      </c>
      <c r="Y216" s="106">
        <f t="shared" si="208"/>
        <v>2.3231517730111499</v>
      </c>
      <c r="Z216" s="106">
        <f t="shared" si="208"/>
        <v>2.3231517730111499</v>
      </c>
      <c r="AA216" s="106">
        <f t="shared" si="208"/>
        <v>2.3231517730111499</v>
      </c>
      <c r="AB216" s="101">
        <f t="shared" si="201"/>
        <v>2.3231517730111499</v>
      </c>
      <c r="AC216" s="101">
        <f t="shared" si="202"/>
        <v>2.3255312093286649</v>
      </c>
      <c r="AD216" s="101">
        <f t="shared" si="203"/>
        <v>2.312920460034293</v>
      </c>
      <c r="AE216" s="101">
        <f t="shared" si="204"/>
        <v>2.2986342198768948</v>
      </c>
      <c r="AF216" s="101">
        <f t="shared" si="205"/>
        <v>2.2614665156863594</v>
      </c>
      <c r="AG216" s="101">
        <f t="shared" si="206"/>
        <v>2.2463683173517905</v>
      </c>
      <c r="AI216" s="86" t="s">
        <v>119</v>
      </c>
      <c r="AJ216" s="86" t="s">
        <v>119</v>
      </c>
      <c r="AK216" s="87" t="str">
        <f t="shared" si="207"/>
        <v>OK</v>
      </c>
    </row>
    <row r="217" spans="1:38" s="39" customFormat="1" ht="13.15">
      <c r="B217" s="72" t="s">
        <v>102</v>
      </c>
      <c r="C217" s="98" cm="1">
        <f t="array" ref="C217">INDEX(Inputs!$A$4:$X$328, MATCH(Forecasts!$B217&amp;Forecasts!$B$209, Inputs!$A$4:$A$328&amp;Inputs!$B$4:$B$328, 0), MATCH(Forecasts!C$210, Inputs!$A$4:$X$4, 0))</f>
        <v>10.308937724899675</v>
      </c>
      <c r="D217" s="98" cm="1">
        <f t="array" ref="D217">INDEX(Inputs!$A$4:$X$328, MATCH(Forecasts!$B217&amp;Forecasts!$B$209, Inputs!$A$4:$A$328&amp;Inputs!$B$4:$B$328, 0), MATCH(Forecasts!D$210, Inputs!$A$4:$X$4, 0))</f>
        <v>10.756782581008554</v>
      </c>
      <c r="E217" s="98" cm="1">
        <f t="array" ref="E217">INDEX(Inputs!$A$4:$X$328, MATCH(Forecasts!$B217&amp;Forecasts!$B$209, Inputs!$A$4:$A$328&amp;Inputs!$B$4:$B$328, 0), MATCH(Forecasts!E$210, Inputs!$A$4:$X$4, 0))</f>
        <v>10.693296696156894</v>
      </c>
      <c r="F217" s="98" cm="1">
        <f t="array" ref="F217">INDEX(Inputs!$A$4:$X$328, MATCH(Forecasts!$B217&amp;Forecasts!$B$209, Inputs!$A$4:$A$328&amp;Inputs!$B$4:$B$328, 0), MATCH(Forecasts!F$210, Inputs!$A$4:$X$4, 0))</f>
        <v>10.705005368172873</v>
      </c>
      <c r="G217" s="98" cm="1">
        <f t="array" ref="G217">INDEX(Inputs!$A$4:$X$328, MATCH(Forecasts!$B217&amp;Forecasts!$B$209, Inputs!$A$4:$A$328&amp;Inputs!$B$4:$B$328, 0), MATCH(Forecasts!G$210, Inputs!$A$4:$X$4, 0))</f>
        <v>10.710309729125024</v>
      </c>
      <c r="H217" s="98" cm="1">
        <f t="array" ref="H217">INDEX(Inputs!$A$4:$X$328, MATCH(Forecasts!$B217&amp;Forecasts!$B$209, Inputs!$A$4:$A$328&amp;Inputs!$B$4:$B$328, 0), MATCH(Forecasts!H$210, Inputs!$A$4:$X$4, 0))</f>
        <v>9.9109410981549342</v>
      </c>
      <c r="I217" s="98" cm="1">
        <f t="array" ref="I217">INDEX(Inputs!$A$4:$X$328, MATCH(Forecasts!$B217&amp;Forecasts!$B$209, Inputs!$A$4:$A$328&amp;Inputs!$B$4:$B$328, 0), MATCH(Forecasts!I$210, Inputs!$A$4:$X$4, 0))</f>
        <v>10.150135460565926</v>
      </c>
      <c r="J217" s="98" cm="1">
        <f t="array" ref="J217">INDEX(Inputs!$A$4:$X$328, MATCH(Forecasts!$B217&amp;Forecasts!$B$209, Inputs!$A$4:$A$328&amp;Inputs!$B$4:$B$328, 0), MATCH(Forecasts!J$210, Inputs!$A$4:$X$4, 0))</f>
        <v>10.120308512141241</v>
      </c>
      <c r="K217" s="98" cm="1">
        <f t="array" ref="K217">INDEX(Inputs!$A$4:$X$328, MATCH(Forecasts!$B217&amp;Forecasts!$B$209, Inputs!$A$4:$A$328&amp;Inputs!$B$4:$B$328, 0), MATCH(Forecasts!K$210, Inputs!$A$4:$X$4, 0))</f>
        <v>10.245445463221797</v>
      </c>
      <c r="L217" s="98" cm="1">
        <f t="array" ref="L217">INDEX(Inputs!$A$4:$X$328, MATCH(Forecasts!$B217&amp;Forecasts!$B$209, Inputs!$A$4:$A$328&amp;Inputs!$B$4:$B$328, 0), MATCH(Forecasts!L$210, Inputs!$A$4:$X$4, 0))</f>
        <v>10.268289421846767</v>
      </c>
      <c r="M217" s="98" cm="1">
        <f t="array" ref="M217">INDEX(Inputs!$A$4:$X$328, MATCH(Forecasts!$B217&amp;Forecasts!$B$209, Inputs!$A$4:$A$328&amp;Inputs!$B$4:$B$328, 0), MATCH(Forecasts!M$210, Inputs!$A$4:$X$4, 0))</f>
        <v>10.185597354579068</v>
      </c>
      <c r="N217" s="127" cm="1">
        <f t="array" ref="N217">INDEX(Inputs!$A$4:$X$328, MATCH(Forecasts!$B217&amp;Forecasts!$B$209, Inputs!$A$4:$A$328&amp;Inputs!$B$4:$B$328, 0), MATCH(Forecasts!N$210, Inputs!$A$4:$X$4, 0))</f>
        <v>10.078470716806708</v>
      </c>
      <c r="O217" s="169" cm="1">
        <f t="array" ref="O217">INDEX(Inputs!$A$4:$X$328, MATCH(Forecasts!$B217&amp;Forecasts!$B$209, Inputs!$A$4:$A$328&amp;Inputs!$B$4:$B$328, 0), MATCH(Forecasts!O$210, Inputs!$A$4:$X$4, 0))</f>
        <v>10.054540081138445</v>
      </c>
      <c r="P217" s="136" cm="1">
        <f t="array" ref="P217">INDEX(Inputs!$A$4:$X$328, MATCH(Forecasts!$B217&amp;Forecasts!$B$209, Inputs!$A$4:$A$328&amp;Inputs!$B$4:$B$328, 0), MATCH(Forecasts!P$210, Inputs!$A$4:$X$4, 0))</f>
        <v>10.023581757508342</v>
      </c>
      <c r="Q217" s="136" cm="1">
        <f t="array" ref="Q217">INDEX(Inputs!$A$4:$X$328, MATCH(Forecasts!$B217&amp;Forecasts!$B$209, Inputs!$A$4:$A$328&amp;Inputs!$B$4:$B$328, 0), MATCH(Forecasts!Q$210, Inputs!$A$4:$X$4, 0))</f>
        <v>10.038861242504705</v>
      </c>
      <c r="R217" s="136" cm="1">
        <f t="array" ref="R217">INDEX(Inputs!$A$4:$X$328, MATCH(Forecasts!$B217&amp;Forecasts!$B$209, Inputs!$A$4:$A$328&amp;Inputs!$B$4:$B$328, 0), MATCH(Forecasts!R$210, Inputs!$A$4:$X$4, 0))</f>
        <v>9.9369976102541813</v>
      </c>
      <c r="S217" s="136" cm="1">
        <f t="array" ref="S217">INDEX(Inputs!$A$4:$X$328, MATCH(Forecasts!$B217&amp;Forecasts!$B$209, Inputs!$A$4:$A$328&amp;Inputs!$B$4:$B$328, 0), MATCH(Forecasts!S$210, Inputs!$A$4:$X$4, 0))</f>
        <v>9.8328966020877182</v>
      </c>
      <c r="T217" s="136" cm="1">
        <f t="array" ref="T217">INDEX(Inputs!$A$4:$X$328, MATCH(Forecasts!$B217&amp;Forecasts!$B$209, Inputs!$A$4:$A$328&amp;Inputs!$B$4:$B$328, 0), MATCH(Forecasts!T$210, Inputs!$A$4:$X$4, 0))</f>
        <v>9.7395753650534616</v>
      </c>
      <c r="U217" s="136" cm="1">
        <f t="array" ref="U217">INDEX(Inputs!$A$4:$X$328, MATCH(Forecasts!$B217&amp;Forecasts!$B$209, Inputs!$A$4:$A$328&amp;Inputs!$B$4:$B$328, 0), MATCH(Forecasts!U$210, Inputs!$A$4:$X$4, 0))</f>
        <v>9.5843043555076939</v>
      </c>
      <c r="V217" s="106">
        <f t="shared" si="208"/>
        <v>10.023581757508342</v>
      </c>
      <c r="W217" s="106">
        <f t="shared" si="208"/>
        <v>10.023581757508342</v>
      </c>
      <c r="X217" s="106">
        <f t="shared" si="208"/>
        <v>10.023581757508342</v>
      </c>
      <c r="Y217" s="106">
        <f t="shared" si="208"/>
        <v>10.023581757508342</v>
      </c>
      <c r="Z217" s="106">
        <f t="shared" si="208"/>
        <v>10.023581757508342</v>
      </c>
      <c r="AA217" s="106">
        <f t="shared" si="208"/>
        <v>10.023581757508342</v>
      </c>
      <c r="AB217" s="101">
        <f t="shared" si="201"/>
        <v>10.023581757508342</v>
      </c>
      <c r="AC217" s="101">
        <f t="shared" si="202"/>
        <v>10.038861242504705</v>
      </c>
      <c r="AD217" s="101">
        <f t="shared" si="203"/>
        <v>9.9369976102541813</v>
      </c>
      <c r="AE217" s="101">
        <f t="shared" si="204"/>
        <v>9.8328966020877182</v>
      </c>
      <c r="AF217" s="101">
        <f t="shared" si="205"/>
        <v>9.7395753650534616</v>
      </c>
      <c r="AG217" s="101">
        <f t="shared" si="206"/>
        <v>9.5843043555076939</v>
      </c>
      <c r="AI217" s="86" t="s">
        <v>119</v>
      </c>
      <c r="AJ217" s="86" t="s">
        <v>119</v>
      </c>
      <c r="AK217" s="87" t="str">
        <f t="shared" si="207"/>
        <v>OK</v>
      </c>
    </row>
    <row r="218" spans="1:38" s="39" customFormat="1" ht="13.15">
      <c r="B218" s="72" t="s">
        <v>103</v>
      </c>
      <c r="C218" s="98" cm="1">
        <f t="array" ref="C218">INDEX(Inputs!$A$4:$X$328, MATCH(Forecasts!$B218&amp;Forecasts!$B$209, Inputs!$A$4:$A$328&amp;Inputs!$B$4:$B$328, 0), MATCH(Forecasts!C$210, Inputs!$A$4:$X$4, 0))</f>
        <v>0.65750089249035992</v>
      </c>
      <c r="D218" s="98" cm="1">
        <f t="array" ref="D218">INDEX(Inputs!$A$4:$X$328, MATCH(Forecasts!$B218&amp;Forecasts!$B$209, Inputs!$A$4:$A$328&amp;Inputs!$B$4:$B$328, 0), MATCH(Forecasts!D$210, Inputs!$A$4:$X$4, 0))</f>
        <v>0.70559217481621506</v>
      </c>
      <c r="E218" s="98" cm="1">
        <f t="array" ref="E218">INDEX(Inputs!$A$4:$X$328, MATCH(Forecasts!$B218&amp;Forecasts!$B$209, Inputs!$A$4:$A$328&amp;Inputs!$B$4:$B$328, 0), MATCH(Forecasts!E$210, Inputs!$A$4:$X$4, 0))</f>
        <v>0.69908836295557053</v>
      </c>
      <c r="F218" s="98" cm="1">
        <f t="array" ref="F218">INDEX(Inputs!$A$4:$X$328, MATCH(Forecasts!$B218&amp;Forecasts!$B$209, Inputs!$A$4:$A$328&amp;Inputs!$B$4:$B$328, 0), MATCH(Forecasts!F$210, Inputs!$A$4:$X$4, 0))</f>
        <v>0.67702295686026703</v>
      </c>
      <c r="G218" s="98" cm="1">
        <f t="array" ref="G218">INDEX(Inputs!$A$4:$X$328, MATCH(Forecasts!$B218&amp;Forecasts!$B$209, Inputs!$A$4:$A$328&amp;Inputs!$B$4:$B$328, 0), MATCH(Forecasts!G$210, Inputs!$A$4:$X$4, 0))</f>
        <v>0.69109681928478439</v>
      </c>
      <c r="H218" s="98" cm="1">
        <f t="array" ref="H218">INDEX(Inputs!$A$4:$X$328, MATCH(Forecasts!$B218&amp;Forecasts!$B$209, Inputs!$A$4:$A$328&amp;Inputs!$B$4:$B$328, 0), MATCH(Forecasts!H$210, Inputs!$A$4:$X$4, 0))</f>
        <v>0.68273267613044686</v>
      </c>
      <c r="I218" s="98" cm="1">
        <f t="array" ref="I218">INDEX(Inputs!$A$4:$X$328, MATCH(Forecasts!$B218&amp;Forecasts!$B$209, Inputs!$A$4:$A$328&amp;Inputs!$B$4:$B$328, 0), MATCH(Forecasts!I$210, Inputs!$A$4:$X$4, 0))</f>
        <v>0.67751039003548608</v>
      </c>
      <c r="J218" s="98" cm="1">
        <f t="array" ref="J218">INDEX(Inputs!$A$4:$X$328, MATCH(Forecasts!$B218&amp;Forecasts!$B$209, Inputs!$A$4:$A$328&amp;Inputs!$B$4:$B$328, 0), MATCH(Forecasts!J$210, Inputs!$A$4:$X$4, 0))</f>
        <v>0.66317048660794209</v>
      </c>
      <c r="K218" s="98" cm="1">
        <f t="array" ref="K218">INDEX(Inputs!$A$4:$X$328, MATCH(Forecasts!$B218&amp;Forecasts!$B$209, Inputs!$A$4:$A$328&amp;Inputs!$B$4:$B$328, 0), MATCH(Forecasts!K$210, Inputs!$A$4:$X$4, 0))</f>
        <v>0.65344423634695814</v>
      </c>
      <c r="L218" s="98" cm="1">
        <f t="array" ref="L218">INDEX(Inputs!$A$4:$X$328, MATCH(Forecasts!$B218&amp;Forecasts!$B$209, Inputs!$A$4:$A$328&amp;Inputs!$B$4:$B$328, 0), MATCH(Forecasts!L$210, Inputs!$A$4:$X$4, 0))</f>
        <v>0.68019954752556311</v>
      </c>
      <c r="M218" s="98" cm="1">
        <f t="array" ref="M218">INDEX(Inputs!$A$4:$X$328, MATCH(Forecasts!$B218&amp;Forecasts!$B$209, Inputs!$A$4:$A$328&amp;Inputs!$B$4:$B$328, 0), MATCH(Forecasts!M$210, Inputs!$A$4:$X$4, 0))</f>
        <v>0.66352391272648381</v>
      </c>
      <c r="N218" s="127" cm="1">
        <f t="array" ref="N218">INDEX(Inputs!$A$4:$X$328, MATCH(Forecasts!$B218&amp;Forecasts!$B$209, Inputs!$A$4:$A$328&amp;Inputs!$B$4:$B$328, 0), MATCH(Forecasts!N$210, Inputs!$A$4:$X$4, 0))</f>
        <v>0.69505301915301598</v>
      </c>
      <c r="O218" s="169" cm="1">
        <f t="array" ref="O218">INDEX(Inputs!$A$4:$X$328, MATCH(Forecasts!$B218&amp;Forecasts!$B$209, Inputs!$A$4:$A$328&amp;Inputs!$B$4:$B$328, 0), MATCH(Forecasts!O$210, Inputs!$A$4:$X$4, 0))</f>
        <v>0.66609804638316883</v>
      </c>
      <c r="P218" s="136" cm="1">
        <f t="array" ref="P218">INDEX(Inputs!$A$4:$X$328, MATCH(Forecasts!$B218&amp;Forecasts!$B$209, Inputs!$A$4:$A$328&amp;Inputs!$B$4:$B$328, 0), MATCH(Forecasts!P$210, Inputs!$A$4:$X$4, 0))</f>
        <v>0.68148085458758278</v>
      </c>
      <c r="Q218" s="136" cm="1">
        <f t="array" ref="Q218">INDEX(Inputs!$A$4:$X$328, MATCH(Forecasts!$B218&amp;Forecasts!$B$209, Inputs!$A$4:$A$328&amp;Inputs!$B$4:$B$328, 0), MATCH(Forecasts!Q$210, Inputs!$A$4:$X$4, 0))</f>
        <v>0.67820848960735691</v>
      </c>
      <c r="R218" s="136" cm="1">
        <f t="array" ref="R218">INDEX(Inputs!$A$4:$X$328, MATCH(Forecasts!$B218&amp;Forecasts!$B$209, Inputs!$A$4:$A$328&amp;Inputs!$B$4:$B$328, 0), MATCH(Forecasts!R$210, Inputs!$A$4:$X$4, 0))</f>
        <v>0.66501017687684993</v>
      </c>
      <c r="S218" s="136" cm="1">
        <f t="array" ref="S218">INDEX(Inputs!$A$4:$X$328, MATCH(Forecasts!$B218&amp;Forecasts!$B$209, Inputs!$A$4:$A$328&amp;Inputs!$B$4:$B$328, 0), MATCH(Forecasts!S$210, Inputs!$A$4:$X$4, 0))</f>
        <v>0.66263975170092493</v>
      </c>
      <c r="T218" s="136" cm="1">
        <f t="array" ref="T218">INDEX(Inputs!$A$4:$X$328, MATCH(Forecasts!$B218&amp;Forecasts!$B$209, Inputs!$A$4:$A$328&amp;Inputs!$B$4:$B$328, 0), MATCH(Forecasts!T$210, Inputs!$A$4:$X$4, 0))</f>
        <v>0.64986153090960697</v>
      </c>
      <c r="U218" s="136" cm="1">
        <f t="array" ref="U218">INDEX(Inputs!$A$4:$X$328, MATCH(Forecasts!$B218&amp;Forecasts!$B$209, Inputs!$A$4:$A$328&amp;Inputs!$B$4:$B$328, 0), MATCH(Forecasts!U$210, Inputs!$A$4:$X$4, 0))</f>
        <v>0.63678447094752688</v>
      </c>
      <c r="V218" s="106">
        <f t="shared" si="208"/>
        <v>0.68148085458758278</v>
      </c>
      <c r="W218" s="106">
        <f t="shared" si="208"/>
        <v>0.68148085458758278</v>
      </c>
      <c r="X218" s="106">
        <f t="shared" si="208"/>
        <v>0.68148085458758278</v>
      </c>
      <c r="Y218" s="106">
        <f t="shared" si="208"/>
        <v>0.68148085458758278</v>
      </c>
      <c r="Z218" s="106">
        <f t="shared" si="208"/>
        <v>0.68148085458758278</v>
      </c>
      <c r="AA218" s="106">
        <f t="shared" si="208"/>
        <v>0.68148085458758278</v>
      </c>
      <c r="AB218" s="101">
        <f t="shared" si="201"/>
        <v>0.68148085458758278</v>
      </c>
      <c r="AC218" s="101">
        <f t="shared" si="202"/>
        <v>0.67820848960735691</v>
      </c>
      <c r="AD218" s="101">
        <f t="shared" si="203"/>
        <v>0.66501017687684993</v>
      </c>
      <c r="AE218" s="101">
        <f t="shared" si="204"/>
        <v>0.66263975170092493</v>
      </c>
      <c r="AF218" s="101">
        <f t="shared" si="205"/>
        <v>0.64986153090960697</v>
      </c>
      <c r="AG218" s="101">
        <f t="shared" si="206"/>
        <v>0.63678447094752688</v>
      </c>
      <c r="AI218" s="86" t="s">
        <v>119</v>
      </c>
      <c r="AJ218" s="86" t="s">
        <v>119</v>
      </c>
      <c r="AK218" s="87" t="str">
        <f t="shared" si="207"/>
        <v>OK</v>
      </c>
    </row>
    <row r="219" spans="1:38" s="39" customFormat="1" ht="13.15">
      <c r="B219" s="72" t="s">
        <v>104</v>
      </c>
      <c r="C219" s="98" cm="1">
        <f t="array" ref="C219">INDEX(Inputs!$A$4:$X$328, MATCH(Forecasts!$B219&amp;Forecasts!$B$209, Inputs!$A$4:$A$328&amp;Inputs!$B$4:$B$328, 0), MATCH(Forecasts!C$210, Inputs!$A$4:$X$4, 0))</f>
        <v>6.3675603068064666</v>
      </c>
      <c r="D219" s="98" cm="1">
        <f t="array" ref="D219">INDEX(Inputs!$A$4:$X$328, MATCH(Forecasts!$B219&amp;Forecasts!$B$209, Inputs!$A$4:$A$328&amp;Inputs!$B$4:$B$328, 0), MATCH(Forecasts!D$210, Inputs!$A$4:$X$4, 0))</f>
        <v>7.0941624080285317</v>
      </c>
      <c r="E219" s="98" cm="1">
        <f t="array" ref="E219">INDEX(Inputs!$A$4:$X$328, MATCH(Forecasts!$B219&amp;Forecasts!$B$209, Inputs!$A$4:$A$328&amp;Inputs!$B$4:$B$328, 0), MATCH(Forecasts!E$210, Inputs!$A$4:$X$4, 0))</f>
        <v>7.0282398118784108</v>
      </c>
      <c r="F219" s="98" cm="1">
        <f t="array" ref="F219">INDEX(Inputs!$A$4:$X$328, MATCH(Forecasts!$B219&amp;Forecasts!$B$209, Inputs!$A$4:$A$328&amp;Inputs!$B$4:$B$328, 0), MATCH(Forecasts!F$210, Inputs!$A$4:$X$4, 0))</f>
        <v>6.432438631806658</v>
      </c>
      <c r="G219" s="98" cm="1">
        <f t="array" ref="G219">INDEX(Inputs!$A$4:$X$328, MATCH(Forecasts!$B219&amp;Forecasts!$B$209, Inputs!$A$4:$A$328&amp;Inputs!$B$4:$B$328, 0), MATCH(Forecasts!G$210, Inputs!$A$4:$X$4, 0))</f>
        <v>6.1033221884620481</v>
      </c>
      <c r="H219" s="98" cm="1">
        <f t="array" ref="H219">INDEX(Inputs!$A$4:$X$328, MATCH(Forecasts!$B219&amp;Forecasts!$B$209, Inputs!$A$4:$A$328&amp;Inputs!$B$4:$B$328, 0), MATCH(Forecasts!H$210, Inputs!$A$4:$X$4, 0))</f>
        <v>6.2275406065832977</v>
      </c>
      <c r="I219" s="98" cm="1">
        <f t="array" ref="I219">INDEX(Inputs!$A$4:$X$328, MATCH(Forecasts!$B219&amp;Forecasts!$B$209, Inputs!$A$4:$A$328&amp;Inputs!$B$4:$B$328, 0), MATCH(Forecasts!I$210, Inputs!$A$4:$X$4, 0))</f>
        <v>6.1482379021836975</v>
      </c>
      <c r="J219" s="98" cm="1">
        <f t="array" ref="J219">INDEX(Inputs!$A$4:$X$328, MATCH(Forecasts!$B219&amp;Forecasts!$B$209, Inputs!$A$4:$A$328&amp;Inputs!$B$4:$B$328, 0), MATCH(Forecasts!J$210, Inputs!$A$4:$X$4, 0))</f>
        <v>5.8230328058758731</v>
      </c>
      <c r="K219" s="98" cm="1">
        <f t="array" ref="K219">INDEX(Inputs!$A$4:$X$328, MATCH(Forecasts!$B219&amp;Forecasts!$B$209, Inputs!$A$4:$A$328&amp;Inputs!$B$4:$B$328, 0), MATCH(Forecasts!K$210, Inputs!$A$4:$X$4, 0))</f>
        <v>6.0588256745422351</v>
      </c>
      <c r="L219" s="98" cm="1">
        <f t="array" ref="L219">INDEX(Inputs!$A$4:$X$328, MATCH(Forecasts!$B219&amp;Forecasts!$B$209, Inputs!$A$4:$A$328&amp;Inputs!$B$4:$B$328, 0), MATCH(Forecasts!L$210, Inputs!$A$4:$X$4, 0))</f>
        <v>5.5194749778111554</v>
      </c>
      <c r="M219" s="98" cm="1">
        <f t="array" ref="M219">INDEX(Inputs!$A$4:$X$328, MATCH(Forecasts!$B219&amp;Forecasts!$B$209, Inputs!$A$4:$A$328&amp;Inputs!$B$4:$B$328, 0), MATCH(Forecasts!M$210, Inputs!$A$4:$X$4, 0))</f>
        <v>6.0017634483064057</v>
      </c>
      <c r="N219" s="127" cm="1">
        <f t="array" ref="N219">INDEX(Inputs!$A$4:$X$328, MATCH(Forecasts!$B219&amp;Forecasts!$B$209, Inputs!$A$4:$A$328&amp;Inputs!$B$4:$B$328, 0), MATCH(Forecasts!N$210, Inputs!$A$4:$X$4, 0))</f>
        <v>5.7929346241205231</v>
      </c>
      <c r="O219" s="169" cm="1">
        <f t="array" ref="O219">INDEX(Inputs!$A$4:$X$328, MATCH(Forecasts!$B219&amp;Forecasts!$B$209, Inputs!$A$4:$A$328&amp;Inputs!$B$4:$B$328, 0), MATCH(Forecasts!O$210, Inputs!$A$4:$X$4, 0))</f>
        <v>5.6338028169014089</v>
      </c>
      <c r="P219" s="136" cm="1">
        <f t="array" ref="P219">INDEX(Inputs!$A$4:$X$328, MATCH(Forecasts!$B219&amp;Forecasts!$B$209, Inputs!$A$4:$A$328&amp;Inputs!$B$4:$B$328, 0), MATCH(Forecasts!P$210, Inputs!$A$4:$X$4, 0))</f>
        <v>5.6295345777949946</v>
      </c>
      <c r="Q219" s="136" cm="1">
        <f t="array" ref="Q219">INDEX(Inputs!$A$4:$X$328, MATCH(Forecasts!$B219&amp;Forecasts!$B$209, Inputs!$A$4:$A$328&amp;Inputs!$B$4:$B$328, 0), MATCH(Forecasts!Q$210, Inputs!$A$4:$X$4, 0))</f>
        <v>5.6390238422870622</v>
      </c>
      <c r="R219" s="136" cm="1">
        <f t="array" ref="R219">INDEX(Inputs!$A$4:$X$328, MATCH(Forecasts!$B219&amp;Forecasts!$B$209, Inputs!$A$4:$A$328&amp;Inputs!$B$4:$B$328, 0), MATCH(Forecasts!R$210, Inputs!$A$4:$X$4, 0))</f>
        <v>5.5902355357890743</v>
      </c>
      <c r="S219" s="136" cm="1">
        <f t="array" ref="S219">INDEX(Inputs!$A$4:$X$328, MATCH(Forecasts!$B219&amp;Forecasts!$B$209, Inputs!$A$4:$A$328&amp;Inputs!$B$4:$B$328, 0), MATCH(Forecasts!S$210, Inputs!$A$4:$X$4, 0))</f>
        <v>5.5040195444648479</v>
      </c>
      <c r="T219" s="136" cm="1">
        <f t="array" ref="T219">INDEX(Inputs!$A$4:$X$328, MATCH(Forecasts!$B219&amp;Forecasts!$B$209, Inputs!$A$4:$A$328&amp;Inputs!$B$4:$B$328, 0), MATCH(Forecasts!T$210, Inputs!$A$4:$X$4, 0))</f>
        <v>5.5124848178935908</v>
      </c>
      <c r="U219" s="136" cm="1">
        <f t="array" ref="U219">INDEX(Inputs!$A$4:$X$328, MATCH(Forecasts!$B219&amp;Forecasts!$B$209, Inputs!$A$4:$A$328&amp;Inputs!$B$4:$B$328, 0), MATCH(Forecasts!U$210, Inputs!$A$4:$X$4, 0))</f>
        <v>5.5117447337825123</v>
      </c>
      <c r="V219" s="106">
        <f t="shared" si="208"/>
        <v>5.6295345777949946</v>
      </c>
      <c r="W219" s="106">
        <f t="shared" si="208"/>
        <v>5.6295345777949946</v>
      </c>
      <c r="X219" s="106">
        <f t="shared" si="208"/>
        <v>5.6295345777949946</v>
      </c>
      <c r="Y219" s="106">
        <f t="shared" si="208"/>
        <v>5.6295345777949946</v>
      </c>
      <c r="Z219" s="106">
        <f t="shared" si="208"/>
        <v>5.6295345777949946</v>
      </c>
      <c r="AA219" s="106">
        <f t="shared" si="208"/>
        <v>5.6295345777949946</v>
      </c>
      <c r="AB219" s="101">
        <f t="shared" si="201"/>
        <v>5.6295345777949946</v>
      </c>
      <c r="AC219" s="101">
        <f t="shared" si="202"/>
        <v>5.6390238422870622</v>
      </c>
      <c r="AD219" s="101">
        <f t="shared" si="203"/>
        <v>5.5902355357890743</v>
      </c>
      <c r="AE219" s="101">
        <f t="shared" si="204"/>
        <v>5.5040195444648479</v>
      </c>
      <c r="AF219" s="101">
        <f t="shared" si="205"/>
        <v>5.5124848178935908</v>
      </c>
      <c r="AG219" s="101">
        <f t="shared" si="206"/>
        <v>5.5117447337825123</v>
      </c>
      <c r="AI219" s="86" t="s">
        <v>119</v>
      </c>
      <c r="AJ219" s="86" t="s">
        <v>119</v>
      </c>
      <c r="AK219" s="87" t="str">
        <f t="shared" si="207"/>
        <v>OK</v>
      </c>
    </row>
    <row r="220" spans="1:38" s="39" customFormat="1" ht="13.15">
      <c r="B220" s="72" t="s">
        <v>105</v>
      </c>
      <c r="C220" s="98" cm="1">
        <f t="array" ref="C220">INDEX(Inputs!$A$4:$X$328, MATCH(Forecasts!$B220&amp;Forecasts!$B$209, Inputs!$A$4:$A$328&amp;Inputs!$B$4:$B$328, 0), MATCH(Forecasts!C$210, Inputs!$A$4:$X$4, 0))</f>
        <v>4.5340760376290516</v>
      </c>
      <c r="D220" s="98" cm="1">
        <f t="array" ref="D220">INDEX(Inputs!$A$4:$X$328, MATCH(Forecasts!$B220&amp;Forecasts!$B$209, Inputs!$A$4:$A$328&amp;Inputs!$B$4:$B$328, 0), MATCH(Forecasts!D$210, Inputs!$A$4:$X$4, 0))</f>
        <v>4.5600376741098154</v>
      </c>
      <c r="E220" s="98" cm="1">
        <f t="array" ref="E220">INDEX(Inputs!$A$4:$X$328, MATCH(Forecasts!$B220&amp;Forecasts!$B$209, Inputs!$A$4:$A$328&amp;Inputs!$B$4:$B$328, 0), MATCH(Forecasts!E$210, Inputs!$A$4:$X$4, 0))</f>
        <v>4.6786634139763006</v>
      </c>
      <c r="F220" s="98" cm="1">
        <f t="array" ref="F220">INDEX(Inputs!$A$4:$X$328, MATCH(Forecasts!$B220&amp;Forecasts!$B$209, Inputs!$A$4:$A$328&amp;Inputs!$B$4:$B$328, 0), MATCH(Forecasts!F$210, Inputs!$A$4:$X$4, 0))</f>
        <v>4.5075460084853285</v>
      </c>
      <c r="G220" s="98" cm="1">
        <f t="array" ref="G220">INDEX(Inputs!$A$4:$X$328, MATCH(Forecasts!$B220&amp;Forecasts!$B$209, Inputs!$A$4:$A$328&amp;Inputs!$B$4:$B$328, 0), MATCH(Forecasts!G$210, Inputs!$A$4:$X$4, 0))</f>
        <v>4.6334697696266574</v>
      </c>
      <c r="H220" s="98" cm="1">
        <f t="array" ref="H220">INDEX(Inputs!$A$4:$X$328, MATCH(Forecasts!$B220&amp;Forecasts!$B$209, Inputs!$A$4:$A$328&amp;Inputs!$B$4:$B$328, 0), MATCH(Forecasts!H$210, Inputs!$A$4:$X$4, 0))</f>
        <v>4.4463159388492093</v>
      </c>
      <c r="I220" s="98" cm="1">
        <f t="array" ref="I220">INDEX(Inputs!$A$4:$X$328, MATCH(Forecasts!$B220&amp;Forecasts!$B$209, Inputs!$A$4:$A$328&amp;Inputs!$B$4:$B$328, 0), MATCH(Forecasts!I$210, Inputs!$A$4:$X$4, 0))</f>
        <v>4.4612977871515263</v>
      </c>
      <c r="J220" s="98" cm="1">
        <f t="array" ref="J220">INDEX(Inputs!$A$4:$X$328, MATCH(Forecasts!$B220&amp;Forecasts!$B$209, Inputs!$A$4:$A$328&amp;Inputs!$B$4:$B$328, 0), MATCH(Forecasts!J$210, Inputs!$A$4:$X$4, 0))</f>
        <v>4.3407189449223411</v>
      </c>
      <c r="K220" s="98" cm="1">
        <f t="array" ref="K220">INDEX(Inputs!$A$4:$X$328, MATCH(Forecasts!$B220&amp;Forecasts!$B$209, Inputs!$A$4:$A$328&amp;Inputs!$B$4:$B$328, 0), MATCH(Forecasts!K$210, Inputs!$A$4:$X$4, 0))</f>
        <v>4.2037232878736326</v>
      </c>
      <c r="L220" s="98" cm="1">
        <f t="array" ref="L220">INDEX(Inputs!$A$4:$X$328, MATCH(Forecasts!$B220&amp;Forecasts!$B$209, Inputs!$A$4:$A$328&amp;Inputs!$B$4:$B$328, 0), MATCH(Forecasts!L$210, Inputs!$A$4:$X$4, 0))</f>
        <v>4.146071704724525</v>
      </c>
      <c r="M220" s="98" cm="1">
        <f t="array" ref="M220">INDEX(Inputs!$A$4:$X$328, MATCH(Forecasts!$B220&amp;Forecasts!$B$209, Inputs!$A$4:$A$328&amp;Inputs!$B$4:$B$328, 0), MATCH(Forecasts!M$210, Inputs!$A$4:$X$4, 0))</f>
        <v>4.0954044756326118</v>
      </c>
      <c r="N220" s="127" cm="1">
        <f t="array" ref="N220">INDEX(Inputs!$A$4:$X$328, MATCH(Forecasts!$B220&amp;Forecasts!$B$209, Inputs!$A$4:$A$328&amp;Inputs!$B$4:$B$328, 0), MATCH(Forecasts!N$210, Inputs!$A$4:$X$4, 0))</f>
        <v>4.0490019034603932</v>
      </c>
      <c r="O220" s="169" cm="1">
        <f t="array" ref="O220">INDEX(Inputs!$A$4:$X$328, MATCH(Forecasts!$B220&amp;Forecasts!$B$209, Inputs!$A$4:$A$328&amp;Inputs!$B$4:$B$328, 0), MATCH(Forecasts!O$210, Inputs!$A$4:$X$4, 0))</f>
        <v>3.9292425574066612</v>
      </c>
      <c r="P220" s="136" cm="1">
        <f t="array" ref="P220">INDEX(Inputs!$A$4:$X$328, MATCH(Forecasts!$B220&amp;Forecasts!$B$209, Inputs!$A$4:$A$328&amp;Inputs!$B$4:$B$328, 0), MATCH(Forecasts!P$210, Inputs!$A$4:$X$4, 0))</f>
        <v>3.9897414834731859</v>
      </c>
      <c r="Q220" s="136" cm="1">
        <f t="array" ref="Q220">INDEX(Inputs!$A$4:$X$328, MATCH(Forecasts!$B220&amp;Forecasts!$B$209, Inputs!$A$4:$A$328&amp;Inputs!$B$4:$B$328, 0), MATCH(Forecasts!Q$210, Inputs!$A$4:$X$4, 0))</f>
        <v>3.8829055368411063</v>
      </c>
      <c r="R220" s="136" cm="1">
        <f t="array" ref="R220">INDEX(Inputs!$A$4:$X$328, MATCH(Forecasts!$B220&amp;Forecasts!$B$209, Inputs!$A$4:$A$328&amp;Inputs!$B$4:$B$328, 0), MATCH(Forecasts!R$210, Inputs!$A$4:$X$4, 0))</f>
        <v>3.7635651054317014</v>
      </c>
      <c r="S220" s="136" cm="1">
        <f t="array" ref="S220">INDEX(Inputs!$A$4:$X$328, MATCH(Forecasts!$B220&amp;Forecasts!$B$209, Inputs!$A$4:$A$328&amp;Inputs!$B$4:$B$328, 0), MATCH(Forecasts!S$210, Inputs!$A$4:$X$4, 0))</f>
        <v>3.7063602567167822</v>
      </c>
      <c r="T220" s="136" cm="1">
        <f t="array" ref="T220">INDEX(Inputs!$A$4:$X$328, MATCH(Forecasts!$B220&amp;Forecasts!$B$209, Inputs!$A$4:$A$328&amp;Inputs!$B$4:$B$328, 0), MATCH(Forecasts!T$210, Inputs!$A$4:$X$4, 0))</f>
        <v>3.6426927127505895</v>
      </c>
      <c r="U220" s="136" cm="1">
        <f t="array" ref="U220">INDEX(Inputs!$A$4:$X$328, MATCH(Forecasts!$B220&amp;Forecasts!$B$209, Inputs!$A$4:$A$328&amp;Inputs!$B$4:$B$328, 0), MATCH(Forecasts!U$210, Inputs!$A$4:$X$4, 0))</f>
        <v>3.6394545218728576</v>
      </c>
      <c r="V220" s="106">
        <f t="shared" si="208"/>
        <v>3.9897414834731859</v>
      </c>
      <c r="W220" s="106">
        <f t="shared" si="208"/>
        <v>3.9897414834731859</v>
      </c>
      <c r="X220" s="106">
        <f t="shared" si="208"/>
        <v>3.9897414834731859</v>
      </c>
      <c r="Y220" s="106">
        <f t="shared" si="208"/>
        <v>3.9897414834731859</v>
      </c>
      <c r="Z220" s="106">
        <f t="shared" si="208"/>
        <v>3.9897414834731859</v>
      </c>
      <c r="AA220" s="106">
        <f t="shared" si="208"/>
        <v>3.9897414834731859</v>
      </c>
      <c r="AB220" s="101">
        <f t="shared" si="201"/>
        <v>3.9897414834731859</v>
      </c>
      <c r="AC220" s="101">
        <f t="shared" si="202"/>
        <v>3.8829055368411063</v>
      </c>
      <c r="AD220" s="101">
        <f t="shared" si="203"/>
        <v>3.7635651054317014</v>
      </c>
      <c r="AE220" s="101">
        <f t="shared" si="204"/>
        <v>3.7063602567167822</v>
      </c>
      <c r="AF220" s="101">
        <f t="shared" si="205"/>
        <v>3.6426927127505895</v>
      </c>
      <c r="AG220" s="101">
        <f t="shared" si="206"/>
        <v>3.6394545218728576</v>
      </c>
      <c r="AI220" s="86" t="s">
        <v>119</v>
      </c>
      <c r="AJ220" s="86" t="s">
        <v>119</v>
      </c>
      <c r="AK220" s="87" t="str">
        <f t="shared" si="207"/>
        <v>OK</v>
      </c>
    </row>
    <row r="221" spans="1:38" s="39" customFormat="1" ht="13.15">
      <c r="B221" s="72" t="s">
        <v>106</v>
      </c>
      <c r="C221" s="98" cm="1">
        <f t="array" ref="C221">INDEX(Inputs!$A$4:$X$328, MATCH(Forecasts!$B221&amp;Forecasts!$B$209, Inputs!$A$4:$A$328&amp;Inputs!$B$4:$B$328, 0), MATCH(Forecasts!C$210, Inputs!$A$4:$X$4, 0))</f>
        <v>2.3793552031590752</v>
      </c>
      <c r="D221" s="98" cm="1">
        <f t="array" ref="D221">INDEX(Inputs!$A$4:$X$328, MATCH(Forecasts!$B221&amp;Forecasts!$B$209, Inputs!$A$4:$A$328&amp;Inputs!$B$4:$B$328, 0), MATCH(Forecasts!D$210, Inputs!$A$4:$X$4, 0))</f>
        <v>2.3718462431259844</v>
      </c>
      <c r="E221" s="98" cm="1">
        <f t="array" ref="E221">INDEX(Inputs!$A$4:$X$328, MATCH(Forecasts!$B221&amp;Forecasts!$B$209, Inputs!$A$4:$A$328&amp;Inputs!$B$4:$B$328, 0), MATCH(Forecasts!E$210, Inputs!$A$4:$X$4, 0))</f>
        <v>2.4262329672282252</v>
      </c>
      <c r="F221" s="98" cm="1">
        <f t="array" ref="F221">INDEX(Inputs!$A$4:$X$328, MATCH(Forecasts!$B221&amp;Forecasts!$B$209, Inputs!$A$4:$A$328&amp;Inputs!$B$4:$B$328, 0), MATCH(Forecasts!F$210, Inputs!$A$4:$X$4, 0))</f>
        <v>2.4111304960401543</v>
      </c>
      <c r="G221" s="98" cm="1">
        <f t="array" ref="G221">INDEX(Inputs!$A$4:$X$328, MATCH(Forecasts!$B221&amp;Forecasts!$B$209, Inputs!$A$4:$A$328&amp;Inputs!$B$4:$B$328, 0), MATCH(Forecasts!G$210, Inputs!$A$4:$X$4, 0))</f>
        <v>2.3716897117412703</v>
      </c>
      <c r="H221" s="98" cm="1">
        <f t="array" ref="H221">INDEX(Inputs!$A$4:$X$328, MATCH(Forecasts!$B221&amp;Forecasts!$B$209, Inputs!$A$4:$A$328&amp;Inputs!$B$4:$B$328, 0), MATCH(Forecasts!H$210, Inputs!$A$4:$X$4, 0))</f>
        <v>2.3685711867969284</v>
      </c>
      <c r="I221" s="98" cm="1">
        <f t="array" ref="I221">INDEX(Inputs!$A$4:$X$328, MATCH(Forecasts!$B221&amp;Forecasts!$B$209, Inputs!$A$4:$A$328&amp;Inputs!$B$4:$B$328, 0), MATCH(Forecasts!I$210, Inputs!$A$4:$X$4, 0))</f>
        <v>2.4446332769640216</v>
      </c>
      <c r="J221" s="98" cm="1">
        <f t="array" ref="J221">INDEX(Inputs!$A$4:$X$328, MATCH(Forecasts!$B221&amp;Forecasts!$B$209, Inputs!$A$4:$A$328&amp;Inputs!$B$4:$B$328, 0), MATCH(Forecasts!J$210, Inputs!$A$4:$X$4, 0))</f>
        <v>2.4459075457544497</v>
      </c>
      <c r="K221" s="98" cm="1">
        <f t="array" ref="K221">INDEX(Inputs!$A$4:$X$328, MATCH(Forecasts!$B221&amp;Forecasts!$B$209, Inputs!$A$4:$A$328&amp;Inputs!$B$4:$B$328, 0), MATCH(Forecasts!K$210, Inputs!$A$4:$X$4, 0))</f>
        <v>2.4385449572119526</v>
      </c>
      <c r="L221" s="98" cm="1">
        <f t="array" ref="L221">INDEX(Inputs!$A$4:$X$328, MATCH(Forecasts!$B221&amp;Forecasts!$B$209, Inputs!$A$4:$A$328&amp;Inputs!$B$4:$B$328, 0), MATCH(Forecasts!L$210, Inputs!$A$4:$X$4, 0))</f>
        <v>2.501360992521704</v>
      </c>
      <c r="M221" s="98" cm="1">
        <f t="array" ref="M221">INDEX(Inputs!$A$4:$X$328, MATCH(Forecasts!$B221&amp;Forecasts!$B$209, Inputs!$A$4:$A$328&amp;Inputs!$B$4:$B$328, 0), MATCH(Forecasts!M$210, Inputs!$A$4:$X$4, 0))</f>
        <v>2.3282100154031982</v>
      </c>
      <c r="N221" s="127" cm="1">
        <f t="array" ref="N221">INDEX(Inputs!$A$4:$X$328, MATCH(Forecasts!$B221&amp;Forecasts!$B$209, Inputs!$A$4:$A$328&amp;Inputs!$B$4:$B$328, 0), MATCH(Forecasts!N$210, Inputs!$A$4:$X$4, 0))</f>
        <v>2.516373283223257</v>
      </c>
      <c r="O221" s="169" cm="1">
        <f t="array" ref="O221">INDEX(Inputs!$A$4:$X$328, MATCH(Forecasts!$B221&amp;Forecasts!$B$209, Inputs!$A$4:$A$328&amp;Inputs!$B$4:$B$328, 0), MATCH(Forecasts!O$210, Inputs!$A$4:$X$4, 0))</f>
        <v>2.454771468925776</v>
      </c>
      <c r="P221" s="136" cm="1">
        <f t="array" ref="P221">INDEX(Inputs!$A$4:$X$328, MATCH(Forecasts!$B221&amp;Forecasts!$B$209, Inputs!$A$4:$A$328&amp;Inputs!$B$4:$B$328, 0), MATCH(Forecasts!P$210, Inputs!$A$4:$X$4, 0))</f>
        <v>2.4225877364293571</v>
      </c>
      <c r="Q221" s="136" cm="1">
        <f t="array" ref="Q221">INDEX(Inputs!$A$4:$X$328, MATCH(Forecasts!$B221&amp;Forecasts!$B$209, Inputs!$A$4:$A$328&amp;Inputs!$B$4:$B$328, 0), MATCH(Forecasts!Q$210, Inputs!$A$4:$X$4, 0))</f>
        <v>2.4195709396662468</v>
      </c>
      <c r="R221" s="136" cm="1">
        <f t="array" ref="R221">INDEX(Inputs!$A$4:$X$328, MATCH(Forecasts!$B221&amp;Forecasts!$B$209, Inputs!$A$4:$A$328&amp;Inputs!$B$4:$B$328, 0), MATCH(Forecasts!R$210, Inputs!$A$4:$X$4, 0))</f>
        <v>2.4160502091163338</v>
      </c>
      <c r="S221" s="136" cm="1">
        <f t="array" ref="S221">INDEX(Inputs!$A$4:$X$328, MATCH(Forecasts!$B221&amp;Forecasts!$B$209, Inputs!$A$4:$A$328&amp;Inputs!$B$4:$B$328, 0), MATCH(Forecasts!S$210, Inputs!$A$4:$X$4, 0))</f>
        <v>2.3391639526838568</v>
      </c>
      <c r="T221" s="136" cm="1">
        <f t="array" ref="T221">INDEX(Inputs!$A$4:$X$328, MATCH(Forecasts!$B221&amp;Forecasts!$B$209, Inputs!$A$4:$A$328&amp;Inputs!$B$4:$B$328, 0), MATCH(Forecasts!T$210, Inputs!$A$4:$X$4, 0))</f>
        <v>2.3371354915486506</v>
      </c>
      <c r="U221" s="136" cm="1">
        <f t="array" ref="U221">INDEX(Inputs!$A$4:$X$328, MATCH(Forecasts!$B221&amp;Forecasts!$B$209, Inputs!$A$4:$A$328&amp;Inputs!$B$4:$B$328, 0), MATCH(Forecasts!U$210, Inputs!$A$4:$X$4, 0))</f>
        <v>2.3346148897519092</v>
      </c>
      <c r="V221" s="106">
        <f t="shared" si="208"/>
        <v>2.4225877364293571</v>
      </c>
      <c r="W221" s="106">
        <f t="shared" si="208"/>
        <v>2.4225877364293571</v>
      </c>
      <c r="X221" s="106">
        <f t="shared" si="208"/>
        <v>2.4225877364293571</v>
      </c>
      <c r="Y221" s="106">
        <f t="shared" si="208"/>
        <v>2.4225877364293571</v>
      </c>
      <c r="Z221" s="106">
        <f t="shared" si="208"/>
        <v>2.4225877364293571</v>
      </c>
      <c r="AA221" s="106">
        <f t="shared" si="208"/>
        <v>2.4225877364293571</v>
      </c>
      <c r="AB221" s="101">
        <f t="shared" si="201"/>
        <v>2.4225877364293571</v>
      </c>
      <c r="AC221" s="101">
        <f t="shared" si="202"/>
        <v>2.4195709396662468</v>
      </c>
      <c r="AD221" s="101">
        <f t="shared" si="203"/>
        <v>2.4160502091163338</v>
      </c>
      <c r="AE221" s="101">
        <f t="shared" si="204"/>
        <v>2.3391639526838568</v>
      </c>
      <c r="AF221" s="101">
        <f t="shared" si="205"/>
        <v>2.3371354915486506</v>
      </c>
      <c r="AG221" s="101">
        <f t="shared" si="206"/>
        <v>2.3346148897519092</v>
      </c>
      <c r="AI221" s="86" t="s">
        <v>119</v>
      </c>
      <c r="AJ221" s="86" t="s">
        <v>119</v>
      </c>
      <c r="AK221" s="87" t="str">
        <f t="shared" si="207"/>
        <v>OK</v>
      </c>
    </row>
    <row r="222" spans="1:38" s="39" customFormat="1" ht="13.15">
      <c r="B222" s="102" t="s">
        <v>114</v>
      </c>
      <c r="C222" s="138">
        <f t="shared" ref="C222:AA222" si="209">SUM(C212:C221)</f>
        <v>38.808926105255175</v>
      </c>
      <c r="D222" s="138">
        <f t="shared" si="209"/>
        <v>39.941316976792876</v>
      </c>
      <c r="E222" s="138">
        <f t="shared" si="209"/>
        <v>40.175344117818369</v>
      </c>
      <c r="F222" s="138">
        <f t="shared" si="209"/>
        <v>39.56176327602185</v>
      </c>
      <c r="G222" s="138">
        <f t="shared" si="209"/>
        <v>39.0987810576611</v>
      </c>
      <c r="H222" s="138">
        <f t="shared" si="209"/>
        <v>38.122200803637732</v>
      </c>
      <c r="I222" s="138">
        <f>SUM(I212:I221)</f>
        <v>38.259388723564825</v>
      </c>
      <c r="J222" s="138">
        <f t="shared" si="209"/>
        <v>37.532354879961233</v>
      </c>
      <c r="K222" s="138">
        <f>SUM(K212:K221)</f>
        <v>37.720660483595871</v>
      </c>
      <c r="L222" s="138">
        <f t="shared" si="209"/>
        <v>37.468329504889958</v>
      </c>
      <c r="M222" s="138">
        <f t="shared" si="209"/>
        <v>37.518487874063929</v>
      </c>
      <c r="N222" s="132">
        <f t="shared" si="209"/>
        <v>37.331390293913586</v>
      </c>
      <c r="O222" s="170">
        <f>SUM( O212:O221)</f>
        <v>37.124223893978815</v>
      </c>
      <c r="P222" s="137">
        <f t="shared" ref="P222" si="210">SUM( P212:P221)</f>
        <v>36.118283743122838</v>
      </c>
      <c r="Q222" s="137">
        <f t="shared" ref="Q222" si="211">SUM( Q212:Q221)</f>
        <v>35.985308671255069</v>
      </c>
      <c r="R222" s="137">
        <f t="shared" ref="R222" si="212">SUM( R212:R221)</f>
        <v>35.526331363853132</v>
      </c>
      <c r="S222" s="137">
        <f t="shared" ref="S222" si="213">SUM( S212:S221)</f>
        <v>35.033093553293753</v>
      </c>
      <c r="T222" s="137">
        <f t="shared" ref="T222" si="214">SUM( T212:T221)</f>
        <v>34.798194740097713</v>
      </c>
      <c r="U222" s="137">
        <f t="shared" ref="U222" si="215">SUM( U212:U221)</f>
        <v>34.411902455751722</v>
      </c>
      <c r="V222" s="109">
        <f t="shared" si="209"/>
        <v>36.118283743122838</v>
      </c>
      <c r="W222" s="109">
        <f t="shared" si="209"/>
        <v>36.118283743122838</v>
      </c>
      <c r="X222" s="109">
        <f t="shared" si="209"/>
        <v>36.118283743122838</v>
      </c>
      <c r="Y222" s="109">
        <f t="shared" si="209"/>
        <v>36.118283743122838</v>
      </c>
      <c r="Z222" s="109">
        <f t="shared" si="209"/>
        <v>36.118283743122838</v>
      </c>
      <c r="AA222" s="109">
        <f t="shared" si="209"/>
        <v>36.118283743122838</v>
      </c>
      <c r="AB222" s="110">
        <f>SUM(AB212:AB221)</f>
        <v>36.118283743122838</v>
      </c>
      <c r="AC222" s="110">
        <f>SUM(AC212:AC221)</f>
        <v>35.985308671255069</v>
      </c>
      <c r="AD222" s="110">
        <f>SUM(AD212:AD221)</f>
        <v>35.526331363853132</v>
      </c>
      <c r="AE222" s="110">
        <f t="shared" ref="AE222:AG222" si="216">SUM(AE212:AE221)</f>
        <v>35.033093553293753</v>
      </c>
      <c r="AF222" s="110">
        <f t="shared" si="216"/>
        <v>34.798194740097713</v>
      </c>
      <c r="AG222" s="110">
        <f t="shared" si="216"/>
        <v>34.411902455751722</v>
      </c>
      <c r="AI222" s="86" t="s">
        <v>119</v>
      </c>
      <c r="AJ222" s="86" t="s">
        <v>119</v>
      </c>
      <c r="AK222" s="87" t="str">
        <f t="shared" si="207"/>
        <v>OK</v>
      </c>
    </row>
    <row r="223" spans="1:38" s="39" customFormat="1" ht="13.15">
      <c r="B223" s="93"/>
    </row>
    <row r="224" spans="1:38" s="41" customFormat="1" ht="13.15">
      <c r="A224" s="40" t="s">
        <v>88</v>
      </c>
      <c r="D224" s="42"/>
      <c r="E224" s="42"/>
      <c r="F224" s="42"/>
      <c r="G224" s="42"/>
      <c r="H224" s="42"/>
      <c r="I224" s="42"/>
      <c r="J224" s="42"/>
      <c r="K224" s="42"/>
      <c r="L224" s="42"/>
      <c r="M224" s="42"/>
      <c r="N224" s="42"/>
      <c r="O224" s="42"/>
      <c r="P224" s="42"/>
      <c r="Q224" s="42"/>
      <c r="R224" s="42"/>
      <c r="S224" s="42"/>
      <c r="T224" s="42"/>
      <c r="U224" s="42"/>
      <c r="V224" s="42"/>
      <c r="W224" s="42"/>
      <c r="X224" s="42"/>
      <c r="Y224" s="42"/>
      <c r="Z224" s="42"/>
      <c r="AA224" s="42"/>
      <c r="AB224" s="42"/>
      <c r="AC224" s="42"/>
      <c r="AD224" s="42"/>
      <c r="AE224" s="42"/>
      <c r="AF224" s="42"/>
      <c r="AG224" s="42"/>
      <c r="AH224" s="42"/>
      <c r="AI224" s="42"/>
      <c r="AJ224" s="42"/>
      <c r="AK224" s="42"/>
      <c r="AL224" s="42"/>
    </row>
    <row r="225" spans="1:37" s="39" customFormat="1" ht="13.15">
      <c r="A225" s="90"/>
    </row>
    <row r="226" spans="1:37" s="39" customFormat="1" ht="13.15" customHeight="1">
      <c r="B226" s="43" t="s">
        <v>87</v>
      </c>
      <c r="C226" s="183" t="s">
        <v>112</v>
      </c>
      <c r="D226" s="183"/>
      <c r="E226" s="183"/>
      <c r="F226" s="183"/>
      <c r="G226" s="183"/>
      <c r="H226" s="183"/>
      <c r="I226" s="183"/>
      <c r="J226" s="183"/>
      <c r="K226" s="183"/>
      <c r="L226" s="183"/>
      <c r="M226" s="183"/>
      <c r="N226" s="183"/>
      <c r="O226" s="183"/>
      <c r="P226" s="185" t="s">
        <v>113</v>
      </c>
      <c r="Q226" s="186"/>
      <c r="R226" s="186"/>
      <c r="S226" s="186"/>
      <c r="T226" s="186"/>
      <c r="U226" s="187"/>
      <c r="V226" s="190"/>
      <c r="W226" s="190"/>
      <c r="X226" s="190"/>
      <c r="Y226" s="190"/>
      <c r="Z226" s="190"/>
      <c r="AA226" s="191"/>
      <c r="AB226" s="188"/>
      <c r="AC226" s="188"/>
      <c r="AD226" s="188"/>
      <c r="AE226" s="188"/>
      <c r="AF226" s="188"/>
      <c r="AG226" s="189"/>
      <c r="AI226" s="194" t="s">
        <v>116</v>
      </c>
      <c r="AJ226" s="192" t="s">
        <v>117</v>
      </c>
      <c r="AK226" s="194" t="s">
        <v>118</v>
      </c>
    </row>
    <row r="227" spans="1:37" s="39" customFormat="1" ht="13.15">
      <c r="C227" s="45" t="s">
        <v>14</v>
      </c>
      <c r="D227" s="45" t="s">
        <v>15</v>
      </c>
      <c r="E227" s="45" t="s">
        <v>16</v>
      </c>
      <c r="F227" s="45" t="s">
        <v>17</v>
      </c>
      <c r="G227" s="45" t="s">
        <v>18</v>
      </c>
      <c r="H227" s="45" t="s">
        <v>19</v>
      </c>
      <c r="I227" s="45" t="s">
        <v>20</v>
      </c>
      <c r="J227" s="45" t="s">
        <v>21</v>
      </c>
      <c r="K227" s="47" t="s">
        <v>22</v>
      </c>
      <c r="L227" s="47" t="s">
        <v>23</v>
      </c>
      <c r="M227" s="46" t="s">
        <v>24</v>
      </c>
      <c r="N227" s="46" t="s">
        <v>25</v>
      </c>
      <c r="O227" s="47" t="s">
        <v>26</v>
      </c>
      <c r="P227" s="48" t="s">
        <v>27</v>
      </c>
      <c r="Q227" s="48" t="s">
        <v>28</v>
      </c>
      <c r="R227" s="48" t="s">
        <v>29</v>
      </c>
      <c r="S227" s="48" t="s">
        <v>30</v>
      </c>
      <c r="T227" s="48" t="s">
        <v>31</v>
      </c>
      <c r="U227" s="49" t="s">
        <v>32</v>
      </c>
      <c r="V227" s="50" t="s">
        <v>27</v>
      </c>
      <c r="W227" s="50" t="s">
        <v>28</v>
      </c>
      <c r="X227" s="50" t="s">
        <v>29</v>
      </c>
      <c r="Y227" s="50" t="s">
        <v>30</v>
      </c>
      <c r="Z227" s="50" t="s">
        <v>31</v>
      </c>
      <c r="AA227" s="50" t="s">
        <v>32</v>
      </c>
      <c r="AB227" s="44" t="s">
        <v>27</v>
      </c>
      <c r="AC227" s="44" t="s">
        <v>28</v>
      </c>
      <c r="AD227" s="44" t="s">
        <v>29</v>
      </c>
      <c r="AE227" s="44" t="s">
        <v>30</v>
      </c>
      <c r="AF227" s="44" t="s">
        <v>31</v>
      </c>
      <c r="AG227" s="51" t="s">
        <v>32</v>
      </c>
      <c r="AI227" s="194"/>
      <c r="AJ227" s="193"/>
      <c r="AK227" s="194"/>
    </row>
    <row r="228" spans="1:37" s="39" customFormat="1" ht="13.15">
      <c r="B228" s="91"/>
      <c r="C228" s="55">
        <v>1</v>
      </c>
      <c r="D228" s="55">
        <v>2</v>
      </c>
      <c r="E228" s="55">
        <v>3</v>
      </c>
      <c r="F228" s="55">
        <v>4</v>
      </c>
      <c r="G228" s="55">
        <v>5</v>
      </c>
      <c r="H228" s="55">
        <v>6</v>
      </c>
      <c r="I228" s="55">
        <v>7</v>
      </c>
      <c r="J228" s="55">
        <v>8</v>
      </c>
      <c r="K228" s="56">
        <v>9</v>
      </c>
      <c r="L228" s="56">
        <v>10</v>
      </c>
      <c r="M228" s="56">
        <v>11</v>
      </c>
      <c r="N228" s="56">
        <v>12</v>
      </c>
      <c r="O228" s="56">
        <v>13</v>
      </c>
      <c r="P228" s="57">
        <v>14</v>
      </c>
      <c r="Q228" s="57">
        <v>15</v>
      </c>
      <c r="R228" s="57">
        <v>16</v>
      </c>
      <c r="S228" s="57">
        <v>17</v>
      </c>
      <c r="T228" s="57">
        <v>18</v>
      </c>
      <c r="U228" s="58">
        <v>19</v>
      </c>
      <c r="V228" s="59">
        <v>14</v>
      </c>
      <c r="W228" s="59">
        <v>15</v>
      </c>
      <c r="X228" s="59">
        <v>16</v>
      </c>
      <c r="Y228" s="59">
        <v>17</v>
      </c>
      <c r="Z228" s="59">
        <v>18</v>
      </c>
      <c r="AA228" s="59">
        <v>19</v>
      </c>
      <c r="AB228" s="44">
        <v>14</v>
      </c>
      <c r="AC228" s="44">
        <v>15</v>
      </c>
      <c r="AD228" s="44">
        <v>16</v>
      </c>
      <c r="AE228" s="44">
        <v>17</v>
      </c>
      <c r="AF228" s="44">
        <v>18</v>
      </c>
      <c r="AG228" s="60">
        <v>19</v>
      </c>
      <c r="AI228" s="53"/>
      <c r="AJ228" s="53"/>
      <c r="AK228" s="53"/>
    </row>
    <row r="229" spans="1:37" s="39" customFormat="1" ht="12.75" customHeight="1">
      <c r="B229" s="72" t="s">
        <v>33</v>
      </c>
      <c r="C229" s="139" cm="1">
        <f t="array" ref="C229">INDEX(Inputs!$A$4:$X$328, MATCH(Forecasts!$B229&amp;Forecasts!$B$226, Inputs!$A$4:$A$328&amp;Inputs!$B$4:$B$328, 0), MATCH(Forecasts!C$227, Inputs!$A$4:$X$4, 0))</f>
        <v>6195.5871476488346</v>
      </c>
      <c r="D229" s="139" cm="1">
        <f t="array" ref="D229">INDEX(Inputs!$A$4:$X$328, MATCH(Forecasts!$B229&amp;Forecasts!$B$226, Inputs!$A$4:$A$328&amp;Inputs!$B$4:$B$328, 0), MATCH(Forecasts!D$227, Inputs!$A$4:$X$4, 0))</f>
        <v>6167.4810794283258</v>
      </c>
      <c r="E229" s="139" cm="1">
        <f t="array" ref="E229">INDEX(Inputs!$A$4:$X$328, MATCH(Forecasts!$B229&amp;Forecasts!$B$226, Inputs!$A$4:$A$328&amp;Inputs!$B$4:$B$328, 0), MATCH(Forecasts!E$227, Inputs!$A$4:$X$4, 0))</f>
        <v>6370.0432249888636</v>
      </c>
      <c r="F229" s="139" cm="1">
        <f t="array" ref="F229">INDEX(Inputs!$A$4:$X$328, MATCH(Forecasts!$B229&amp;Forecasts!$B$226, Inputs!$A$4:$A$328&amp;Inputs!$B$4:$B$328, 0), MATCH(Forecasts!F$227, Inputs!$A$4:$X$4, 0))</f>
        <v>6368.1699652374573</v>
      </c>
      <c r="G229" s="139" cm="1">
        <f t="array" ref="G229">INDEX(Inputs!$A$4:$X$328, MATCH(Forecasts!$B229&amp;Forecasts!$B$226, Inputs!$A$4:$A$328&amp;Inputs!$B$4:$B$328, 0), MATCH(Forecasts!G$227, Inputs!$A$4:$X$4, 0))</f>
        <v>6344.1080470322649</v>
      </c>
      <c r="H229" s="139" cm="1">
        <f t="array" ref="H229">INDEX(Inputs!$A$4:$X$328, MATCH(Forecasts!$B229&amp;Forecasts!$B$226, Inputs!$A$4:$A$328&amp;Inputs!$B$4:$B$328, 0), MATCH(Forecasts!H$227, Inputs!$A$4:$X$4, 0))</f>
        <v>6383.4384196922529</v>
      </c>
      <c r="I229" s="139" cm="1">
        <f t="array" ref="I229">INDEX(Inputs!$A$4:$X$328, MATCH(Forecasts!$B229&amp;Forecasts!$B$226, Inputs!$A$4:$A$328&amp;Inputs!$B$4:$B$328, 0), MATCH(Forecasts!I$227, Inputs!$A$4:$X$4, 0))</f>
        <v>6332.536800625473</v>
      </c>
      <c r="J229" s="139" cm="1">
        <f t="array" ref="J229">INDEX(Inputs!$A$4:$X$328, MATCH(Forecasts!$B229&amp;Forecasts!$B$226, Inputs!$A$4:$A$328&amp;Inputs!$B$4:$B$328, 0), MATCH(Forecasts!J$227, Inputs!$A$4:$X$4, 0))</f>
        <v>6623.7848258644999</v>
      </c>
      <c r="K229" s="139" cm="1">
        <f t="array" ref="K229">INDEX(Inputs!$A$4:$X$328, MATCH(Forecasts!$B229&amp;Forecasts!$B$226, Inputs!$A$4:$A$328&amp;Inputs!$B$4:$B$328, 0), MATCH(Forecasts!K$227, Inputs!$A$4:$X$4, 0))</f>
        <v>6603.1982450030346</v>
      </c>
      <c r="L229" s="139" cm="1">
        <f t="array" ref="L229">INDEX(Inputs!$A$4:$X$328, MATCH(Forecasts!$B229&amp;Forecasts!$B$226, Inputs!$A$4:$A$328&amp;Inputs!$B$4:$B$328, 0), MATCH(Forecasts!L$227, Inputs!$A$4:$X$4, 0))</f>
        <v>6468.2904808580706</v>
      </c>
      <c r="M229" s="139" cm="1">
        <f t="array" ref="M229">INDEX(Inputs!$A$4:$X$328, MATCH(Forecasts!$B229&amp;Forecasts!$B$226, Inputs!$A$4:$A$328&amp;Inputs!$B$4:$B$328, 0), MATCH(Forecasts!M$227, Inputs!$A$4:$X$4, 0))</f>
        <v>6662.5432467058235</v>
      </c>
      <c r="N229" s="63" cm="1">
        <f t="array" ref="N229">INDEX(Inputs!$A$4:$X$328, MATCH(Forecasts!$B229&amp;Forecasts!$B$226, Inputs!$A$4:$A$328&amp;Inputs!$B$4:$B$328, 0), MATCH(Forecasts!N$227, Inputs!$A$4:$X$4, 0))</f>
        <v>7196.7162280060866</v>
      </c>
      <c r="O229" s="73" cm="1">
        <f t="array" ref="O229">INDEX(Inputs!$A$4:$X$328, MATCH(Forecasts!$B229&amp;Forecasts!$B$226, Inputs!$A$4:$A$328&amp;Inputs!$B$4:$B$328, 0), MATCH(Forecasts!O$227, Inputs!$A$4:$X$4, 0))</f>
        <v>7294.1055589938751</v>
      </c>
      <c r="P229" s="140"/>
      <c r="Q229" s="140"/>
      <c r="R229" s="140"/>
      <c r="S229" s="140"/>
      <c r="T229" s="140"/>
      <c r="U229" s="140"/>
      <c r="V229" s="84">
        <f>AVERAGE($M229:$O229)</f>
        <v>7051.1216779019278</v>
      </c>
      <c r="W229" s="84">
        <f t="shared" ref="W229:AA229" si="217">AVERAGE($M229:$O229)</f>
        <v>7051.1216779019278</v>
      </c>
      <c r="X229" s="84">
        <f t="shared" si="217"/>
        <v>7051.1216779019278</v>
      </c>
      <c r="Y229" s="84">
        <f t="shared" si="217"/>
        <v>7051.1216779019278</v>
      </c>
      <c r="Z229" s="84">
        <f t="shared" si="217"/>
        <v>7051.1216779019278</v>
      </c>
      <c r="AA229" s="84">
        <f t="shared" si="217"/>
        <v>7051.1216779019278</v>
      </c>
      <c r="AB229" s="85">
        <f t="shared" ref="AB229:AB238" si="218">IF($AI229="Company forecast",P229, IF($AI229="Ofwat forecast",V229))</f>
        <v>7051.1216779019278</v>
      </c>
      <c r="AC229" s="85">
        <f t="shared" ref="AC229:AC238" si="219">IF($AI229="Company forecast",Q229, IF($AI229="Ofwat forecast",W229))</f>
        <v>7051.1216779019278</v>
      </c>
      <c r="AD229" s="85">
        <f t="shared" ref="AD229:AD238" si="220">IF($AI229="Company forecast",R229, IF($AI229="Ofwat forecast",X229))</f>
        <v>7051.1216779019278</v>
      </c>
      <c r="AE229" s="85">
        <f t="shared" ref="AE229:AE238" si="221">IF($AI229="Company forecast",S229, IF($AI229="Ofwat forecast",Y229))</f>
        <v>7051.1216779019278</v>
      </c>
      <c r="AF229" s="85">
        <f t="shared" ref="AF229:AF238" si="222">IF($AI229="Company forecast",T229, IF($AI229="Ofwat forecast",Z229))</f>
        <v>7051.1216779019278</v>
      </c>
      <c r="AG229" s="85">
        <f t="shared" ref="AG229:AG238" si="223">IF($AI229="Company forecast",U229, IF($AI229="Ofwat forecast",AA229))</f>
        <v>7051.1216779019278</v>
      </c>
      <c r="AI229" s="86" t="s">
        <v>120</v>
      </c>
      <c r="AJ229" s="86" t="s">
        <v>120</v>
      </c>
      <c r="AK229" s="87" t="str">
        <f t="shared" ref="AK229:AK239" si="224" xml:space="preserve"> IF(AI229=AJ229, "OK", "error")</f>
        <v>OK</v>
      </c>
    </row>
    <row r="230" spans="1:37" s="39" customFormat="1" ht="12.75" customHeight="1">
      <c r="B230" s="72" t="s">
        <v>98</v>
      </c>
      <c r="C230" s="139" cm="1">
        <f t="array" ref="C230">INDEX(Inputs!$A$4:$X$328, MATCH(Forecasts!$B230&amp;Forecasts!$B$226, Inputs!$A$4:$A$328&amp;Inputs!$B$4:$B$328, 0), MATCH(Forecasts!C$227, Inputs!$A$4:$X$4, 0))</f>
        <v>24695.27410507997</v>
      </c>
      <c r="D230" s="139" cm="1">
        <f t="array" ref="D230">INDEX(Inputs!$A$4:$X$328, MATCH(Forecasts!$B230&amp;Forecasts!$B$226, Inputs!$A$4:$A$328&amp;Inputs!$B$4:$B$328, 0), MATCH(Forecasts!D$227, Inputs!$A$4:$X$4, 0))</f>
        <v>24608.623394480092</v>
      </c>
      <c r="E230" s="139" cm="1">
        <f t="array" ref="E230">INDEX(Inputs!$A$4:$X$328, MATCH(Forecasts!$B230&amp;Forecasts!$B$226, Inputs!$A$4:$A$328&amp;Inputs!$B$4:$B$328, 0), MATCH(Forecasts!E$227, Inputs!$A$4:$X$4, 0))</f>
        <v>24421.955907464657</v>
      </c>
      <c r="F230" s="139" cm="1">
        <f t="array" ref="F230">INDEX(Inputs!$A$4:$X$328, MATCH(Forecasts!$B230&amp;Forecasts!$B$226, Inputs!$A$4:$A$328&amp;Inputs!$B$4:$B$328, 0), MATCH(Forecasts!F$227, Inputs!$A$4:$X$4, 0))</f>
        <v>26264.198278284781</v>
      </c>
      <c r="G230" s="139" cm="1">
        <f t="array" ref="G230">INDEX(Inputs!$A$4:$X$328, MATCH(Forecasts!$B230&amp;Forecasts!$B$226, Inputs!$A$4:$A$328&amp;Inputs!$B$4:$B$328, 0), MATCH(Forecasts!G$227, Inputs!$A$4:$X$4, 0))</f>
        <v>24064.544726402481</v>
      </c>
      <c r="H230" s="139" cm="1">
        <f t="array" ref="H230">INDEX(Inputs!$A$4:$X$328, MATCH(Forecasts!$B230&amp;Forecasts!$B$226, Inputs!$A$4:$A$328&amp;Inputs!$B$4:$B$328, 0), MATCH(Forecasts!H$227, Inputs!$A$4:$X$4, 0))</f>
        <v>23773.917762535304</v>
      </c>
      <c r="I230" s="139" cm="1">
        <f t="array" ref="I230">INDEX(Inputs!$A$4:$X$328, MATCH(Forecasts!$B230&amp;Forecasts!$B$226, Inputs!$A$4:$A$328&amp;Inputs!$B$4:$B$328, 0), MATCH(Forecasts!I$227, Inputs!$A$4:$X$4, 0))</f>
        <v>23316.466235406464</v>
      </c>
      <c r="J230" s="139" cm="1">
        <f t="array" ref="J230">INDEX(Inputs!$A$4:$X$328, MATCH(Forecasts!$B230&amp;Forecasts!$B$226, Inputs!$A$4:$A$328&amp;Inputs!$B$4:$B$328, 0), MATCH(Forecasts!J$227, Inputs!$A$4:$X$4, 0))</f>
        <v>23576.731564298287</v>
      </c>
      <c r="K230" s="139" cm="1">
        <f t="array" ref="K230">INDEX(Inputs!$A$4:$X$328, MATCH(Forecasts!$B230&amp;Forecasts!$B$226, Inputs!$A$4:$A$328&amp;Inputs!$B$4:$B$328, 0), MATCH(Forecasts!K$227, Inputs!$A$4:$X$4, 0))</f>
        <v>24187.530139527149</v>
      </c>
      <c r="L230" s="139" cm="1">
        <f t="array" ref="L230">INDEX(Inputs!$A$4:$X$328, MATCH(Forecasts!$B230&amp;Forecasts!$B$226, Inputs!$A$4:$A$328&amp;Inputs!$B$4:$B$328, 0), MATCH(Forecasts!L$227, Inputs!$A$4:$X$4, 0))</f>
        <v>22700.498957452361</v>
      </c>
      <c r="M230" s="139" cm="1">
        <f t="array" ref="M230">INDEX(Inputs!$A$4:$X$328, MATCH(Forecasts!$B230&amp;Forecasts!$B$226, Inputs!$A$4:$A$328&amp;Inputs!$B$4:$B$328, 0), MATCH(Forecasts!M$227, Inputs!$A$4:$X$4, 0))</f>
        <v>20496.278940726963</v>
      </c>
      <c r="N230" s="63" cm="1">
        <f t="array" ref="N230">INDEX(Inputs!$A$4:$X$328, MATCH(Forecasts!$B230&amp;Forecasts!$B$226, Inputs!$A$4:$A$328&amp;Inputs!$B$4:$B$328, 0), MATCH(Forecasts!N$227, Inputs!$A$4:$X$4, 0))</f>
        <v>23745.384784255733</v>
      </c>
      <c r="O230" s="73" cm="1">
        <f t="array" ref="O230">INDEX(Inputs!$A$4:$X$328, MATCH(Forecasts!$B230&amp;Forecasts!$B$226, Inputs!$A$4:$A$328&amp;Inputs!$B$4:$B$328, 0), MATCH(Forecasts!O$227, Inputs!$A$4:$X$4, 0))</f>
        <v>21568.610801921692</v>
      </c>
      <c r="P230" s="140"/>
      <c r="Q230" s="140"/>
      <c r="R230" s="140"/>
      <c r="S230" s="140"/>
      <c r="T230" s="140"/>
      <c r="U230" s="140"/>
      <c r="V230" s="84">
        <f t="shared" ref="V230:AA238" si="225">AVERAGE($M230:$O230)</f>
        <v>21936.758175634797</v>
      </c>
      <c r="W230" s="84">
        <f t="shared" si="225"/>
        <v>21936.758175634797</v>
      </c>
      <c r="X230" s="84">
        <f t="shared" si="225"/>
        <v>21936.758175634797</v>
      </c>
      <c r="Y230" s="84">
        <f t="shared" si="225"/>
        <v>21936.758175634797</v>
      </c>
      <c r="Z230" s="84">
        <f t="shared" si="225"/>
        <v>21936.758175634797</v>
      </c>
      <c r="AA230" s="84">
        <f t="shared" si="225"/>
        <v>21936.758175634797</v>
      </c>
      <c r="AB230" s="85">
        <f t="shared" si="218"/>
        <v>21936.758175634797</v>
      </c>
      <c r="AC230" s="85">
        <f t="shared" si="219"/>
        <v>21936.758175634797</v>
      </c>
      <c r="AD230" s="85">
        <f t="shared" si="220"/>
        <v>21936.758175634797</v>
      </c>
      <c r="AE230" s="85">
        <f t="shared" si="221"/>
        <v>21936.758175634797</v>
      </c>
      <c r="AF230" s="85">
        <f t="shared" si="222"/>
        <v>21936.758175634797</v>
      </c>
      <c r="AG230" s="85">
        <f t="shared" si="223"/>
        <v>21936.758175634797</v>
      </c>
      <c r="AI230" s="86" t="s">
        <v>120</v>
      </c>
      <c r="AJ230" s="86" t="s">
        <v>120</v>
      </c>
      <c r="AK230" s="87" t="str">
        <f t="shared" si="224"/>
        <v>OK</v>
      </c>
    </row>
    <row r="231" spans="1:37" s="39" customFormat="1" ht="12.75" customHeight="1">
      <c r="B231" s="72" t="s">
        <v>99</v>
      </c>
      <c r="C231" s="139" cm="1">
        <f t="array" ref="C231">INDEX(Inputs!$A$4:$X$328, MATCH(Forecasts!$B231&amp;Forecasts!$B$226, Inputs!$A$4:$A$328&amp;Inputs!$B$4:$B$328, 0), MATCH(Forecasts!C$227, Inputs!$A$4:$X$4, 0))</f>
        <v>17890.925141105145</v>
      </c>
      <c r="D231" s="139" cm="1">
        <f t="array" ref="D231">INDEX(Inputs!$A$4:$X$328, MATCH(Forecasts!$B231&amp;Forecasts!$B$226, Inputs!$A$4:$A$328&amp;Inputs!$B$4:$B$328, 0), MATCH(Forecasts!D$227, Inputs!$A$4:$X$4, 0))</f>
        <v>18139.98629244421</v>
      </c>
      <c r="E231" s="139" cm="1">
        <f t="array" ref="E231">INDEX(Inputs!$A$4:$X$328, MATCH(Forecasts!$B231&amp;Forecasts!$B$226, Inputs!$A$4:$A$328&amp;Inputs!$B$4:$B$328, 0), MATCH(Forecasts!E$227, Inputs!$A$4:$X$4, 0))</f>
        <v>17293.781105483286</v>
      </c>
      <c r="F231" s="139" cm="1">
        <f t="array" ref="F231">INDEX(Inputs!$A$4:$X$328, MATCH(Forecasts!$B231&amp;Forecasts!$B$226, Inputs!$A$4:$A$328&amp;Inputs!$B$4:$B$328, 0), MATCH(Forecasts!F$227, Inputs!$A$4:$X$4, 0))</f>
        <v>17458.672797161085</v>
      </c>
      <c r="G231" s="139" cm="1">
        <f t="array" ref="G231">INDEX(Inputs!$A$4:$X$328, MATCH(Forecasts!$B231&amp;Forecasts!$B$226, Inputs!$A$4:$A$328&amp;Inputs!$B$4:$B$328, 0), MATCH(Forecasts!G$227, Inputs!$A$4:$X$4, 0))</f>
        <v>16905.486442964651</v>
      </c>
      <c r="H231" s="139" cm="1">
        <f t="array" ref="H231">INDEX(Inputs!$A$4:$X$328, MATCH(Forecasts!$B231&amp;Forecasts!$B$226, Inputs!$A$4:$A$328&amp;Inputs!$B$4:$B$328, 0), MATCH(Forecasts!H$227, Inputs!$A$4:$X$4, 0))</f>
        <v>17983.053439739844</v>
      </c>
      <c r="I231" s="139" cm="1">
        <f t="array" ref="I231">INDEX(Inputs!$A$4:$X$328, MATCH(Forecasts!$B231&amp;Forecasts!$B$226, Inputs!$A$4:$A$328&amp;Inputs!$B$4:$B$328, 0), MATCH(Forecasts!I$227, Inputs!$A$4:$X$4, 0))</f>
        <v>18771.907447205194</v>
      </c>
      <c r="J231" s="139" cm="1">
        <f t="array" ref="J231">INDEX(Inputs!$A$4:$X$328, MATCH(Forecasts!$B231&amp;Forecasts!$B$226, Inputs!$A$4:$A$328&amp;Inputs!$B$4:$B$328, 0), MATCH(Forecasts!J$227, Inputs!$A$4:$X$4, 0))</f>
        <v>19304.732830450648</v>
      </c>
      <c r="K231" s="139" cm="1">
        <f t="array" ref="K231">INDEX(Inputs!$A$4:$X$328, MATCH(Forecasts!$B231&amp;Forecasts!$B$226, Inputs!$A$4:$A$328&amp;Inputs!$B$4:$B$328, 0), MATCH(Forecasts!K$227, Inputs!$A$4:$X$4, 0))</f>
        <v>18736.353530417517</v>
      </c>
      <c r="L231" s="139" cm="1">
        <f t="array" ref="L231">INDEX(Inputs!$A$4:$X$328, MATCH(Forecasts!$B231&amp;Forecasts!$B$226, Inputs!$A$4:$A$328&amp;Inputs!$B$4:$B$328, 0), MATCH(Forecasts!L$227, Inputs!$A$4:$X$4, 0))</f>
        <v>19211.269387744531</v>
      </c>
      <c r="M231" s="139" cm="1">
        <f t="array" ref="M231">INDEX(Inputs!$A$4:$X$328, MATCH(Forecasts!$B231&amp;Forecasts!$B$226, Inputs!$A$4:$A$328&amp;Inputs!$B$4:$B$328, 0), MATCH(Forecasts!M$227, Inputs!$A$4:$X$4, 0))</f>
        <v>19681.186106780275</v>
      </c>
      <c r="N231" s="63" cm="1">
        <f t="array" ref="N231">INDEX(Inputs!$A$4:$X$328, MATCH(Forecasts!$B231&amp;Forecasts!$B$226, Inputs!$A$4:$A$328&amp;Inputs!$B$4:$B$328, 0), MATCH(Forecasts!N$227, Inputs!$A$4:$X$4, 0))</f>
        <v>19596.372475199918</v>
      </c>
      <c r="O231" s="73" cm="1">
        <f t="array" ref="O231">INDEX(Inputs!$A$4:$X$328, MATCH(Forecasts!$B231&amp;Forecasts!$B$226, Inputs!$A$4:$A$328&amp;Inputs!$B$4:$B$328, 0), MATCH(Forecasts!O$227, Inputs!$A$4:$X$4, 0))</f>
        <v>18765.918514481829</v>
      </c>
      <c r="P231" s="140"/>
      <c r="Q231" s="140"/>
      <c r="R231" s="140"/>
      <c r="S231" s="140"/>
      <c r="T231" s="140"/>
      <c r="U231" s="140"/>
      <c r="V231" s="84">
        <f t="shared" si="225"/>
        <v>19347.825698820674</v>
      </c>
      <c r="W231" s="84">
        <f t="shared" si="225"/>
        <v>19347.825698820674</v>
      </c>
      <c r="X231" s="84">
        <f t="shared" si="225"/>
        <v>19347.825698820674</v>
      </c>
      <c r="Y231" s="84">
        <f t="shared" si="225"/>
        <v>19347.825698820674</v>
      </c>
      <c r="Z231" s="84">
        <f t="shared" si="225"/>
        <v>19347.825698820674</v>
      </c>
      <c r="AA231" s="84">
        <f t="shared" si="225"/>
        <v>19347.825698820674</v>
      </c>
      <c r="AB231" s="85">
        <f t="shared" si="218"/>
        <v>19347.825698820674</v>
      </c>
      <c r="AC231" s="85">
        <f t="shared" si="219"/>
        <v>19347.825698820674</v>
      </c>
      <c r="AD231" s="85">
        <f t="shared" si="220"/>
        <v>19347.825698820674</v>
      </c>
      <c r="AE231" s="85">
        <f t="shared" si="221"/>
        <v>19347.825698820674</v>
      </c>
      <c r="AF231" s="85">
        <f t="shared" si="222"/>
        <v>19347.825698820674</v>
      </c>
      <c r="AG231" s="85">
        <f t="shared" si="223"/>
        <v>19347.825698820674</v>
      </c>
      <c r="AI231" s="86" t="s">
        <v>120</v>
      </c>
      <c r="AJ231" s="86" t="s">
        <v>120</v>
      </c>
      <c r="AK231" s="87" t="str">
        <f t="shared" si="224"/>
        <v>OK</v>
      </c>
    </row>
    <row r="232" spans="1:37" s="39" customFormat="1" ht="12.75" customHeight="1">
      <c r="B232" s="72" t="s">
        <v>100</v>
      </c>
      <c r="C232" s="139" cm="1">
        <f t="array" ref="C232">INDEX(Inputs!$A$4:$X$328, MATCH(Forecasts!$B232&amp;Forecasts!$B$226, Inputs!$A$4:$A$328&amp;Inputs!$B$4:$B$328, 0), MATCH(Forecasts!C$227, Inputs!$A$4:$X$4, 0))</f>
        <v>7323.819183541973</v>
      </c>
      <c r="D232" s="139" cm="1">
        <f t="array" ref="D232">INDEX(Inputs!$A$4:$X$328, MATCH(Forecasts!$B232&amp;Forecasts!$B$226, Inputs!$A$4:$A$328&amp;Inputs!$B$4:$B$328, 0), MATCH(Forecasts!D$227, Inputs!$A$4:$X$4, 0))</f>
        <v>7305.1282348698624</v>
      </c>
      <c r="E232" s="139" cm="1">
        <f t="array" ref="E232">INDEX(Inputs!$A$4:$X$328, MATCH(Forecasts!$B232&amp;Forecasts!$B$226, Inputs!$A$4:$A$328&amp;Inputs!$B$4:$B$328, 0), MATCH(Forecasts!E$227, Inputs!$A$4:$X$4, 0))</f>
        <v>7522.3069127645585</v>
      </c>
      <c r="F232" s="139" cm="1">
        <f t="array" ref="F232">INDEX(Inputs!$A$4:$X$328, MATCH(Forecasts!$B232&amp;Forecasts!$B$226, Inputs!$A$4:$A$328&amp;Inputs!$B$4:$B$328, 0), MATCH(Forecasts!F$227, Inputs!$A$4:$X$4, 0))</f>
        <v>7657.862273005695</v>
      </c>
      <c r="G232" s="139" cm="1">
        <f t="array" ref="G232">INDEX(Inputs!$A$4:$X$328, MATCH(Forecasts!$B232&amp;Forecasts!$B$226, Inputs!$A$4:$A$328&amp;Inputs!$B$4:$B$328, 0), MATCH(Forecasts!G$227, Inputs!$A$4:$X$4, 0))</f>
        <v>7714.1664140350586</v>
      </c>
      <c r="H232" s="139" cm="1">
        <f t="array" ref="H232">INDEX(Inputs!$A$4:$X$328, MATCH(Forecasts!$B232&amp;Forecasts!$B$226, Inputs!$A$4:$A$328&amp;Inputs!$B$4:$B$328, 0), MATCH(Forecasts!H$227, Inputs!$A$4:$X$4, 0))</f>
        <v>7757.8618939131738</v>
      </c>
      <c r="I232" s="139" cm="1">
        <f t="array" ref="I232">INDEX(Inputs!$A$4:$X$328, MATCH(Forecasts!$B232&amp;Forecasts!$B$226, Inputs!$A$4:$A$328&amp;Inputs!$B$4:$B$328, 0), MATCH(Forecasts!I$227, Inputs!$A$4:$X$4, 0))</f>
        <v>7790.0610780502284</v>
      </c>
      <c r="J232" s="139" cm="1">
        <f t="array" ref="J232">INDEX(Inputs!$A$4:$X$328, MATCH(Forecasts!$B232&amp;Forecasts!$B$226, Inputs!$A$4:$A$328&amp;Inputs!$B$4:$B$328, 0), MATCH(Forecasts!J$227, Inputs!$A$4:$X$4, 0))</f>
        <v>7904.4398691876222</v>
      </c>
      <c r="K232" s="139" cm="1">
        <f t="array" ref="K232">INDEX(Inputs!$A$4:$X$328, MATCH(Forecasts!$B232&amp;Forecasts!$B$226, Inputs!$A$4:$A$328&amp;Inputs!$B$4:$B$328, 0), MATCH(Forecasts!K$227, Inputs!$A$4:$X$4, 0))</f>
        <v>7976.6879609922917</v>
      </c>
      <c r="L232" s="139" cm="1">
        <f t="array" ref="L232">INDEX(Inputs!$A$4:$X$328, MATCH(Forecasts!$B232&amp;Forecasts!$B$226, Inputs!$A$4:$A$328&amp;Inputs!$B$4:$B$328, 0), MATCH(Forecasts!L$227, Inputs!$A$4:$X$4, 0))</f>
        <v>8043.774719209604</v>
      </c>
      <c r="M232" s="139" cm="1">
        <f t="array" ref="M232">INDEX(Inputs!$A$4:$X$328, MATCH(Forecasts!$B232&amp;Forecasts!$B$226, Inputs!$A$4:$A$328&amp;Inputs!$B$4:$B$328, 0), MATCH(Forecasts!M$227, Inputs!$A$4:$X$4, 0))</f>
        <v>7923.6627139446391</v>
      </c>
      <c r="N232" s="63" cm="1">
        <f t="array" ref="N232">INDEX(Inputs!$A$4:$X$328, MATCH(Forecasts!$B232&amp;Forecasts!$B$226, Inputs!$A$4:$A$328&amp;Inputs!$B$4:$B$328, 0), MATCH(Forecasts!N$227, Inputs!$A$4:$X$4, 0))</f>
        <v>8003.4142653353692</v>
      </c>
      <c r="O232" s="73" cm="1">
        <f t="array" ref="O232">INDEX(Inputs!$A$4:$X$328, MATCH(Forecasts!$B232&amp;Forecasts!$B$226, Inputs!$A$4:$A$328&amp;Inputs!$B$4:$B$328, 0), MATCH(Forecasts!O$227, Inputs!$A$4:$X$4, 0))</f>
        <v>8024.5585927135407</v>
      </c>
      <c r="P232" s="140"/>
      <c r="Q232" s="140"/>
      <c r="R232" s="140"/>
      <c r="S232" s="140"/>
      <c r="T232" s="140"/>
      <c r="U232" s="140"/>
      <c r="V232" s="84">
        <f t="shared" si="225"/>
        <v>7983.8785239978497</v>
      </c>
      <c r="W232" s="84">
        <f t="shared" si="225"/>
        <v>7983.8785239978497</v>
      </c>
      <c r="X232" s="84">
        <f t="shared" si="225"/>
        <v>7983.8785239978497</v>
      </c>
      <c r="Y232" s="84">
        <f t="shared" si="225"/>
        <v>7983.8785239978497</v>
      </c>
      <c r="Z232" s="84">
        <f t="shared" si="225"/>
        <v>7983.8785239978497</v>
      </c>
      <c r="AA232" s="84">
        <f t="shared" si="225"/>
        <v>7983.8785239978497</v>
      </c>
      <c r="AB232" s="85">
        <f t="shared" si="218"/>
        <v>7983.8785239978497</v>
      </c>
      <c r="AC232" s="85">
        <f t="shared" si="219"/>
        <v>7983.8785239978497</v>
      </c>
      <c r="AD232" s="85">
        <f t="shared" si="220"/>
        <v>7983.8785239978497</v>
      </c>
      <c r="AE232" s="85">
        <f t="shared" si="221"/>
        <v>7983.8785239978497</v>
      </c>
      <c r="AF232" s="85">
        <f t="shared" si="222"/>
        <v>7983.8785239978497</v>
      </c>
      <c r="AG232" s="85">
        <f t="shared" si="223"/>
        <v>7983.8785239978497</v>
      </c>
      <c r="AI232" s="86" t="s">
        <v>120</v>
      </c>
      <c r="AJ232" s="86" t="s">
        <v>120</v>
      </c>
      <c r="AK232" s="87" t="str">
        <f t="shared" si="224"/>
        <v>OK</v>
      </c>
    </row>
    <row r="233" spans="1:37" s="39" customFormat="1" ht="12.75" customHeight="1">
      <c r="B233" s="72" t="s">
        <v>101</v>
      </c>
      <c r="C233" s="139" cm="1">
        <f t="array" ref="C233">INDEX(Inputs!$A$4:$X$328, MATCH(Forecasts!$B233&amp;Forecasts!$B$226, Inputs!$A$4:$A$328&amp;Inputs!$B$4:$B$328, 0), MATCH(Forecasts!C$227, Inputs!$A$4:$X$4, 0))</f>
        <v>25577.806132014135</v>
      </c>
      <c r="D233" s="139" cm="1">
        <f t="array" ref="D233">INDEX(Inputs!$A$4:$X$328, MATCH(Forecasts!$B233&amp;Forecasts!$B$226, Inputs!$A$4:$A$328&amp;Inputs!$B$4:$B$328, 0), MATCH(Forecasts!D$227, Inputs!$A$4:$X$4, 0))</f>
        <v>26064.523171514134</v>
      </c>
      <c r="E233" s="139" cm="1">
        <f t="array" ref="E233">INDEX(Inputs!$A$4:$X$328, MATCH(Forecasts!$B233&amp;Forecasts!$B$226, Inputs!$A$4:$A$328&amp;Inputs!$B$4:$B$328, 0), MATCH(Forecasts!E$227, Inputs!$A$4:$X$4, 0))</f>
        <v>26691.625635635697</v>
      </c>
      <c r="F233" s="139" cm="1">
        <f t="array" ref="F233">INDEX(Inputs!$A$4:$X$328, MATCH(Forecasts!$B233&amp;Forecasts!$B$226, Inputs!$A$4:$A$328&amp;Inputs!$B$4:$B$328, 0), MATCH(Forecasts!F$227, Inputs!$A$4:$X$4, 0))</f>
        <v>27293.784695107421</v>
      </c>
      <c r="G233" s="139" cm="1">
        <f t="array" ref="G233">INDEX(Inputs!$A$4:$X$328, MATCH(Forecasts!$B233&amp;Forecasts!$B$226, Inputs!$A$4:$A$328&amp;Inputs!$B$4:$B$328, 0), MATCH(Forecasts!G$227, Inputs!$A$4:$X$4, 0))</f>
        <v>27597.129115983902</v>
      </c>
      <c r="H233" s="139" cm="1">
        <f t="array" ref="H233">INDEX(Inputs!$A$4:$X$328, MATCH(Forecasts!$B233&amp;Forecasts!$B$226, Inputs!$A$4:$A$328&amp;Inputs!$B$4:$B$328, 0), MATCH(Forecasts!H$227, Inputs!$A$4:$X$4, 0))</f>
        <v>26572.15539069134</v>
      </c>
      <c r="I233" s="139" cm="1">
        <f t="array" ref="I233">INDEX(Inputs!$A$4:$X$328, MATCH(Forecasts!$B233&amp;Forecasts!$B$226, Inputs!$A$4:$A$328&amp;Inputs!$B$4:$B$328, 0), MATCH(Forecasts!I$227, Inputs!$A$4:$X$4, 0))</f>
        <v>27141.311348481311</v>
      </c>
      <c r="J233" s="139" cm="1">
        <f t="array" ref="J233">INDEX(Inputs!$A$4:$X$328, MATCH(Forecasts!$B233&amp;Forecasts!$B$226, Inputs!$A$4:$A$328&amp;Inputs!$B$4:$B$328, 0), MATCH(Forecasts!J$227, Inputs!$A$4:$X$4, 0))</f>
        <v>28843.826037638872</v>
      </c>
      <c r="K233" s="139" cm="1">
        <f t="array" ref="K233">INDEX(Inputs!$A$4:$X$328, MATCH(Forecasts!$B233&amp;Forecasts!$B$226, Inputs!$A$4:$A$328&amp;Inputs!$B$4:$B$328, 0), MATCH(Forecasts!K$227, Inputs!$A$4:$X$4, 0))</f>
        <v>30052.180577748786</v>
      </c>
      <c r="L233" s="139" cm="1">
        <f t="array" ref="L233">INDEX(Inputs!$A$4:$X$328, MATCH(Forecasts!$B233&amp;Forecasts!$B$226, Inputs!$A$4:$A$328&amp;Inputs!$B$4:$B$328, 0), MATCH(Forecasts!L$227, Inputs!$A$4:$X$4, 0))</f>
        <v>28809.005202251185</v>
      </c>
      <c r="M233" s="139" cm="1">
        <f t="array" ref="M233">INDEX(Inputs!$A$4:$X$328, MATCH(Forecasts!$B233&amp;Forecasts!$B$226, Inputs!$A$4:$A$328&amp;Inputs!$B$4:$B$328, 0), MATCH(Forecasts!M$227, Inputs!$A$4:$X$4, 0))</f>
        <v>28561.881765726906</v>
      </c>
      <c r="N233" s="63" cm="1">
        <f t="array" ref="N233">INDEX(Inputs!$A$4:$X$328, MATCH(Forecasts!$B233&amp;Forecasts!$B$226, Inputs!$A$4:$A$328&amp;Inputs!$B$4:$B$328, 0), MATCH(Forecasts!N$227, Inputs!$A$4:$X$4, 0))</f>
        <v>29188.807388853289</v>
      </c>
      <c r="O233" s="73" cm="1">
        <f t="array" ref="O233">INDEX(Inputs!$A$4:$X$328, MATCH(Forecasts!$B233&amp;Forecasts!$B$226, Inputs!$A$4:$A$328&amp;Inputs!$B$4:$B$328, 0), MATCH(Forecasts!O$227, Inputs!$A$4:$X$4, 0))</f>
        <v>29768.315713826338</v>
      </c>
      <c r="P233" s="140"/>
      <c r="Q233" s="140"/>
      <c r="R233" s="140"/>
      <c r="S233" s="140"/>
      <c r="T233" s="140"/>
      <c r="U233" s="140"/>
      <c r="V233" s="84">
        <f t="shared" si="225"/>
        <v>29173.001622802174</v>
      </c>
      <c r="W233" s="84">
        <f t="shared" si="225"/>
        <v>29173.001622802174</v>
      </c>
      <c r="X233" s="84">
        <f t="shared" si="225"/>
        <v>29173.001622802174</v>
      </c>
      <c r="Y233" s="84">
        <f t="shared" si="225"/>
        <v>29173.001622802174</v>
      </c>
      <c r="Z233" s="84">
        <f t="shared" si="225"/>
        <v>29173.001622802174</v>
      </c>
      <c r="AA233" s="84">
        <f t="shared" si="225"/>
        <v>29173.001622802174</v>
      </c>
      <c r="AB233" s="85">
        <f t="shared" si="218"/>
        <v>29173.001622802174</v>
      </c>
      <c r="AC233" s="85">
        <f t="shared" si="219"/>
        <v>29173.001622802174</v>
      </c>
      <c r="AD233" s="85">
        <f t="shared" si="220"/>
        <v>29173.001622802174</v>
      </c>
      <c r="AE233" s="85">
        <f t="shared" si="221"/>
        <v>29173.001622802174</v>
      </c>
      <c r="AF233" s="85">
        <f t="shared" si="222"/>
        <v>29173.001622802174</v>
      </c>
      <c r="AG233" s="85">
        <f t="shared" si="223"/>
        <v>29173.001622802174</v>
      </c>
      <c r="AI233" s="86" t="s">
        <v>120</v>
      </c>
      <c r="AJ233" s="86" t="s">
        <v>120</v>
      </c>
      <c r="AK233" s="87" t="str">
        <f t="shared" si="224"/>
        <v>OK</v>
      </c>
    </row>
    <row r="234" spans="1:37" s="39" customFormat="1" ht="12.75" customHeight="1">
      <c r="B234" s="72" t="s">
        <v>102</v>
      </c>
      <c r="C234" s="139" cm="1">
        <f t="array" ref="C234">INDEX(Inputs!$A$4:$X$328, MATCH(Forecasts!$B234&amp;Forecasts!$B$226, Inputs!$A$4:$A$328&amp;Inputs!$B$4:$B$328, 0), MATCH(Forecasts!C$227, Inputs!$A$4:$X$4, 0))</f>
        <v>3098.289129983265</v>
      </c>
      <c r="D234" s="139" cm="1">
        <f t="array" ref="D234">INDEX(Inputs!$A$4:$X$328, MATCH(Forecasts!$B234&amp;Forecasts!$B$226, Inputs!$A$4:$A$328&amp;Inputs!$B$4:$B$328, 0), MATCH(Forecasts!D$227, Inputs!$A$4:$X$4, 0))</f>
        <v>3134.5555684057194</v>
      </c>
      <c r="E234" s="139" cm="1">
        <f t="array" ref="E234">INDEX(Inputs!$A$4:$X$328, MATCH(Forecasts!$B234&amp;Forecasts!$B$226, Inputs!$A$4:$A$328&amp;Inputs!$B$4:$B$328, 0), MATCH(Forecasts!E$227, Inputs!$A$4:$X$4, 0))</f>
        <v>3249.5863985917035</v>
      </c>
      <c r="F234" s="139" cm="1">
        <f t="array" ref="F234">INDEX(Inputs!$A$4:$X$328, MATCH(Forecasts!$B234&amp;Forecasts!$B$226, Inputs!$A$4:$A$328&amp;Inputs!$B$4:$B$328, 0), MATCH(Forecasts!F$227, Inputs!$A$4:$X$4, 0))</f>
        <v>3268.4067967706101</v>
      </c>
      <c r="G234" s="139" cm="1">
        <f t="array" ref="G234">INDEX(Inputs!$A$4:$X$328, MATCH(Forecasts!$B234&amp;Forecasts!$B$226, Inputs!$A$4:$A$328&amp;Inputs!$B$4:$B$328, 0), MATCH(Forecasts!G$227, Inputs!$A$4:$X$4, 0))</f>
        <v>3300.7162535093348</v>
      </c>
      <c r="H234" s="139" cm="1">
        <f t="array" ref="H234">INDEX(Inputs!$A$4:$X$328, MATCH(Forecasts!$B234&amp;Forecasts!$B$226, Inputs!$A$4:$A$328&amp;Inputs!$B$4:$B$328, 0), MATCH(Forecasts!H$227, Inputs!$A$4:$X$4, 0))</f>
        <v>3320.7455961622577</v>
      </c>
      <c r="I234" s="139" cm="1">
        <f t="array" ref="I234">INDEX(Inputs!$A$4:$X$328, MATCH(Forecasts!$B234&amp;Forecasts!$B$226, Inputs!$A$4:$A$328&amp;Inputs!$B$4:$B$328, 0), MATCH(Forecasts!I$227, Inputs!$A$4:$X$4, 0))</f>
        <v>3390.1140884799111</v>
      </c>
      <c r="J234" s="139" cm="1">
        <f t="array" ref="J234">INDEX(Inputs!$A$4:$X$328, MATCH(Forecasts!$B234&amp;Forecasts!$B$226, Inputs!$A$4:$A$328&amp;Inputs!$B$4:$B$328, 0), MATCH(Forecasts!J$227, Inputs!$A$4:$X$4, 0))</f>
        <v>3396.1620405631329</v>
      </c>
      <c r="K234" s="139" cm="1">
        <f t="array" ref="K234">INDEX(Inputs!$A$4:$X$328, MATCH(Forecasts!$B234&amp;Forecasts!$B$226, Inputs!$A$4:$A$328&amp;Inputs!$B$4:$B$328, 0), MATCH(Forecasts!K$227, Inputs!$A$4:$X$4, 0))</f>
        <v>3527.6518107625784</v>
      </c>
      <c r="L234" s="139" cm="1">
        <f t="array" ref="L234">INDEX(Inputs!$A$4:$X$328, MATCH(Forecasts!$B234&amp;Forecasts!$B$226, Inputs!$A$4:$A$328&amp;Inputs!$B$4:$B$328, 0), MATCH(Forecasts!L$227, Inputs!$A$4:$X$4, 0))</f>
        <v>3453.2944371882477</v>
      </c>
      <c r="M234" s="139" cm="1">
        <f t="array" ref="M234">INDEX(Inputs!$A$4:$X$328, MATCH(Forecasts!$B234&amp;Forecasts!$B$226, Inputs!$A$4:$A$328&amp;Inputs!$B$4:$B$328, 0), MATCH(Forecasts!M$227, Inputs!$A$4:$X$4, 0))</f>
        <v>3453.4562459297345</v>
      </c>
      <c r="N234" s="63" cm="1">
        <f t="array" ref="N234">INDEX(Inputs!$A$4:$X$328, MATCH(Forecasts!$B234&amp;Forecasts!$B$226, Inputs!$A$4:$A$328&amp;Inputs!$B$4:$B$328, 0), MATCH(Forecasts!N$227, Inputs!$A$4:$X$4, 0))</f>
        <v>3487.352069755214</v>
      </c>
      <c r="O234" s="73" cm="1">
        <f t="array" ref="O234">INDEX(Inputs!$A$4:$X$328, MATCH(Forecasts!$B234&amp;Forecasts!$B$226, Inputs!$A$4:$A$328&amp;Inputs!$B$4:$B$328, 0), MATCH(Forecasts!O$227, Inputs!$A$4:$X$4, 0))</f>
        <v>3478.2503899320345</v>
      </c>
      <c r="P234" s="140"/>
      <c r="Q234" s="140"/>
      <c r="R234" s="140"/>
      <c r="S234" s="140"/>
      <c r="T234" s="140"/>
      <c r="U234" s="140"/>
      <c r="V234" s="84">
        <f t="shared" si="225"/>
        <v>3473.019568538994</v>
      </c>
      <c r="W234" s="84">
        <f t="shared" si="225"/>
        <v>3473.019568538994</v>
      </c>
      <c r="X234" s="84">
        <f t="shared" si="225"/>
        <v>3473.019568538994</v>
      </c>
      <c r="Y234" s="84">
        <f t="shared" si="225"/>
        <v>3473.019568538994</v>
      </c>
      <c r="Z234" s="84">
        <f t="shared" si="225"/>
        <v>3473.019568538994</v>
      </c>
      <c r="AA234" s="84">
        <f t="shared" si="225"/>
        <v>3473.019568538994</v>
      </c>
      <c r="AB234" s="85">
        <f t="shared" si="218"/>
        <v>3473.019568538994</v>
      </c>
      <c r="AC234" s="85">
        <f t="shared" si="219"/>
        <v>3473.019568538994</v>
      </c>
      <c r="AD234" s="85">
        <f t="shared" si="220"/>
        <v>3473.019568538994</v>
      </c>
      <c r="AE234" s="85">
        <f t="shared" si="221"/>
        <v>3473.019568538994</v>
      </c>
      <c r="AF234" s="85">
        <f t="shared" si="222"/>
        <v>3473.019568538994</v>
      </c>
      <c r="AG234" s="85">
        <f t="shared" si="223"/>
        <v>3473.019568538994</v>
      </c>
      <c r="AI234" s="86" t="s">
        <v>120</v>
      </c>
      <c r="AJ234" s="86" t="s">
        <v>120</v>
      </c>
      <c r="AK234" s="87" t="str">
        <f t="shared" si="224"/>
        <v>OK</v>
      </c>
    </row>
    <row r="235" spans="1:37" s="39" customFormat="1" ht="12.75" customHeight="1">
      <c r="B235" s="72" t="s">
        <v>103</v>
      </c>
      <c r="C235" s="139" cm="1">
        <f t="array" ref="C235">INDEX(Inputs!$A$4:$X$328, MATCH(Forecasts!$B235&amp;Forecasts!$B$226, Inputs!$A$4:$A$328&amp;Inputs!$B$4:$B$328, 0), MATCH(Forecasts!C$227, Inputs!$A$4:$X$4, 0))</f>
        <v>82299.300470144517</v>
      </c>
      <c r="D235" s="139" cm="1">
        <f t="array" ref="D235">INDEX(Inputs!$A$4:$X$328, MATCH(Forecasts!$B235&amp;Forecasts!$B$226, Inputs!$A$4:$A$328&amp;Inputs!$B$4:$B$328, 0), MATCH(Forecasts!D$227, Inputs!$A$4:$X$4, 0))</f>
        <v>84048.497481608996</v>
      </c>
      <c r="E235" s="139" cm="1">
        <f t="array" ref="E235">INDEX(Inputs!$A$4:$X$328, MATCH(Forecasts!$B235&amp;Forecasts!$B$226, Inputs!$A$4:$A$328&amp;Inputs!$B$4:$B$328, 0), MATCH(Forecasts!E$227, Inputs!$A$4:$X$4, 0))</f>
        <v>85292.442773900155</v>
      </c>
      <c r="F235" s="139" cm="1">
        <f t="array" ref="F235">INDEX(Inputs!$A$4:$X$328, MATCH(Forecasts!$B235&amp;Forecasts!$B$226, Inputs!$A$4:$A$328&amp;Inputs!$B$4:$B$328, 0), MATCH(Forecasts!F$227, Inputs!$A$4:$X$4, 0))</f>
        <v>87442.299094552232</v>
      </c>
      <c r="G235" s="139" cm="1">
        <f t="array" ref="G235">INDEX(Inputs!$A$4:$X$328, MATCH(Forecasts!$B235&amp;Forecasts!$B$226, Inputs!$A$4:$A$328&amp;Inputs!$B$4:$B$328, 0), MATCH(Forecasts!G$227, Inputs!$A$4:$X$4, 0))</f>
        <v>87565.73165103294</v>
      </c>
      <c r="H235" s="139" cm="1">
        <f t="array" ref="H235">INDEX(Inputs!$A$4:$X$328, MATCH(Forecasts!$B235&amp;Forecasts!$B$226, Inputs!$A$4:$A$328&amp;Inputs!$B$4:$B$328, 0), MATCH(Forecasts!H$227, Inputs!$A$4:$X$4, 0))</f>
        <v>88251.578386681489</v>
      </c>
      <c r="I235" s="139" cm="1">
        <f t="array" ref="I235">INDEX(Inputs!$A$4:$X$328, MATCH(Forecasts!$B235&amp;Forecasts!$B$226, Inputs!$A$4:$A$328&amp;Inputs!$B$4:$B$328, 0), MATCH(Forecasts!I$227, Inputs!$A$4:$X$4, 0))</f>
        <v>92448.300736341756</v>
      </c>
      <c r="J235" s="139" cm="1">
        <f t="array" ref="J235">INDEX(Inputs!$A$4:$X$328, MATCH(Forecasts!$B235&amp;Forecasts!$B$226, Inputs!$A$4:$A$328&amp;Inputs!$B$4:$B$328, 0), MATCH(Forecasts!J$227, Inputs!$A$4:$X$4, 0))</f>
        <v>92324.627595758648</v>
      </c>
      <c r="K235" s="139" cm="1">
        <f t="array" ref="K235">INDEX(Inputs!$A$4:$X$328, MATCH(Forecasts!$B235&amp;Forecasts!$B$226, Inputs!$A$4:$A$328&amp;Inputs!$B$4:$B$328, 0), MATCH(Forecasts!K$227, Inputs!$A$4:$X$4, 0))</f>
        <v>94234.327632119443</v>
      </c>
      <c r="L235" s="139" cm="1">
        <f t="array" ref="L235">INDEX(Inputs!$A$4:$X$328, MATCH(Forecasts!$B235&amp;Forecasts!$B$226, Inputs!$A$4:$A$328&amp;Inputs!$B$4:$B$328, 0), MATCH(Forecasts!L$227, Inputs!$A$4:$X$4, 0))</f>
        <v>72802.205356525214</v>
      </c>
      <c r="M235" s="139" cm="1">
        <f t="array" ref="M235">INDEX(Inputs!$A$4:$X$328, MATCH(Forecasts!$B235&amp;Forecasts!$B$226, Inputs!$A$4:$A$328&amp;Inputs!$B$4:$B$328, 0), MATCH(Forecasts!M$227, Inputs!$A$4:$X$4, 0))</f>
        <v>93163.69777131232</v>
      </c>
      <c r="N235" s="63" cm="1">
        <f t="array" ref="N235">INDEX(Inputs!$A$4:$X$328, MATCH(Forecasts!$B235&amp;Forecasts!$B$226, Inputs!$A$4:$A$328&amp;Inputs!$B$4:$B$328, 0), MATCH(Forecasts!N$227, Inputs!$A$4:$X$4, 0))</f>
        <v>96980.675670977449</v>
      </c>
      <c r="O235" s="73" cm="1">
        <f t="array" ref="O235">INDEX(Inputs!$A$4:$X$328, MATCH(Forecasts!$B235&amp;Forecasts!$B$226, Inputs!$A$4:$A$328&amp;Inputs!$B$4:$B$328, 0), MATCH(Forecasts!O$227, Inputs!$A$4:$X$4, 0))</f>
        <v>96889.290616801401</v>
      </c>
      <c r="P235" s="140"/>
      <c r="Q235" s="140"/>
      <c r="R235" s="140"/>
      <c r="S235" s="140"/>
      <c r="T235" s="140"/>
      <c r="U235" s="140"/>
      <c r="V235" s="84">
        <f t="shared" si="225"/>
        <v>95677.888019697057</v>
      </c>
      <c r="W235" s="84">
        <f t="shared" si="225"/>
        <v>95677.888019697057</v>
      </c>
      <c r="X235" s="84">
        <f t="shared" si="225"/>
        <v>95677.888019697057</v>
      </c>
      <c r="Y235" s="84">
        <f t="shared" si="225"/>
        <v>95677.888019697057</v>
      </c>
      <c r="Z235" s="84">
        <f t="shared" si="225"/>
        <v>95677.888019697057</v>
      </c>
      <c r="AA235" s="84">
        <f t="shared" si="225"/>
        <v>95677.888019697057</v>
      </c>
      <c r="AB235" s="85">
        <f t="shared" si="218"/>
        <v>95677.888019697057</v>
      </c>
      <c r="AC235" s="85">
        <f t="shared" si="219"/>
        <v>95677.888019697057</v>
      </c>
      <c r="AD235" s="85">
        <f t="shared" si="220"/>
        <v>95677.888019697057</v>
      </c>
      <c r="AE235" s="85">
        <f t="shared" si="221"/>
        <v>95677.888019697057</v>
      </c>
      <c r="AF235" s="85">
        <f t="shared" si="222"/>
        <v>95677.888019697057</v>
      </c>
      <c r="AG235" s="85">
        <f t="shared" si="223"/>
        <v>95677.888019697057</v>
      </c>
      <c r="AI235" s="86" t="s">
        <v>120</v>
      </c>
      <c r="AJ235" s="86" t="s">
        <v>120</v>
      </c>
      <c r="AK235" s="87" t="str">
        <f t="shared" si="224"/>
        <v>OK</v>
      </c>
    </row>
    <row r="236" spans="1:37" s="39" customFormat="1" ht="12.75" customHeight="1">
      <c r="B236" s="72" t="s">
        <v>104</v>
      </c>
      <c r="C236" s="139" cm="1">
        <f t="array" ref="C236">INDEX(Inputs!$A$4:$X$328, MATCH(Forecasts!$B236&amp;Forecasts!$B$226, Inputs!$A$4:$A$328&amp;Inputs!$B$4:$B$328, 0), MATCH(Forecasts!C$227, Inputs!$A$4:$X$4, 0))</f>
        <v>16853.606905738172</v>
      </c>
      <c r="D236" s="139" cm="1">
        <f t="array" ref="D236">INDEX(Inputs!$A$4:$X$328, MATCH(Forecasts!$B236&amp;Forecasts!$B$226, Inputs!$A$4:$A$328&amp;Inputs!$B$4:$B$328, 0), MATCH(Forecasts!D$227, Inputs!$A$4:$X$4, 0))</f>
        <v>15471.097798875609</v>
      </c>
      <c r="E236" s="139" cm="1">
        <f t="array" ref="E236">INDEX(Inputs!$A$4:$X$328, MATCH(Forecasts!$B236&amp;Forecasts!$B$226, Inputs!$A$4:$A$328&amp;Inputs!$B$4:$B$328, 0), MATCH(Forecasts!E$227, Inputs!$A$4:$X$4, 0))</f>
        <v>16014.450763565019</v>
      </c>
      <c r="F236" s="139" cm="1">
        <f t="array" ref="F236">INDEX(Inputs!$A$4:$X$328, MATCH(Forecasts!$B236&amp;Forecasts!$B$226, Inputs!$A$4:$A$328&amp;Inputs!$B$4:$B$328, 0), MATCH(Forecasts!F$227, Inputs!$A$4:$X$4, 0))</f>
        <v>18204.454949526946</v>
      </c>
      <c r="G236" s="139" cm="1">
        <f t="array" ref="G236">INDEX(Inputs!$A$4:$X$328, MATCH(Forecasts!$B236&amp;Forecasts!$B$226, Inputs!$A$4:$A$328&amp;Inputs!$B$4:$B$328, 0), MATCH(Forecasts!G$227, Inputs!$A$4:$X$4, 0))</f>
        <v>17763.476295709883</v>
      </c>
      <c r="H236" s="139" cm="1">
        <f t="array" ref="H236">INDEX(Inputs!$A$4:$X$328, MATCH(Forecasts!$B236&amp;Forecasts!$B$226, Inputs!$A$4:$A$328&amp;Inputs!$B$4:$B$328, 0), MATCH(Forecasts!H$227, Inputs!$A$4:$X$4, 0))</f>
        <v>18282.119530540098</v>
      </c>
      <c r="I236" s="139" cm="1">
        <f t="array" ref="I236">INDEX(Inputs!$A$4:$X$328, MATCH(Forecasts!$B236&amp;Forecasts!$B$226, Inputs!$A$4:$A$328&amp;Inputs!$B$4:$B$328, 0), MATCH(Forecasts!I$227, Inputs!$A$4:$X$4, 0))</f>
        <v>17419.875776800498</v>
      </c>
      <c r="J236" s="139" cm="1">
        <f t="array" ref="J236">INDEX(Inputs!$A$4:$X$328, MATCH(Forecasts!$B236&amp;Forecasts!$B$226, Inputs!$A$4:$A$328&amp;Inputs!$B$4:$B$328, 0), MATCH(Forecasts!J$227, Inputs!$A$4:$X$4, 0))</f>
        <v>17534.817219309167</v>
      </c>
      <c r="K236" s="139" cm="1">
        <f t="array" ref="K236">INDEX(Inputs!$A$4:$X$328, MATCH(Forecasts!$B236&amp;Forecasts!$B$226, Inputs!$A$4:$A$328&amp;Inputs!$B$4:$B$328, 0), MATCH(Forecasts!K$227, Inputs!$A$4:$X$4, 0))</f>
        <v>17581.065406232636</v>
      </c>
      <c r="L236" s="139" cm="1">
        <f t="array" ref="L236">INDEX(Inputs!$A$4:$X$328, MATCH(Forecasts!$B236&amp;Forecasts!$B$226, Inputs!$A$4:$A$328&amp;Inputs!$B$4:$B$328, 0), MATCH(Forecasts!L$227, Inputs!$A$4:$X$4, 0))</f>
        <v>17012.975265433735</v>
      </c>
      <c r="M236" s="139" cm="1">
        <f t="array" ref="M236">INDEX(Inputs!$A$4:$X$328, MATCH(Forecasts!$B236&amp;Forecasts!$B$226, Inputs!$A$4:$A$328&amp;Inputs!$B$4:$B$328, 0), MATCH(Forecasts!M$227, Inputs!$A$4:$X$4, 0))</f>
        <v>17860.151233754663</v>
      </c>
      <c r="N236" s="63" cm="1">
        <f t="array" ref="N236">INDEX(Inputs!$A$4:$X$328, MATCH(Forecasts!$B236&amp;Forecasts!$B$226, Inputs!$A$4:$A$328&amp;Inputs!$B$4:$B$328, 0), MATCH(Forecasts!N$227, Inputs!$A$4:$X$4, 0))</f>
        <v>17198.930391382411</v>
      </c>
      <c r="O236" s="73" cm="1">
        <f t="array" ref="O236">INDEX(Inputs!$A$4:$X$328, MATCH(Forecasts!$B236&amp;Forecasts!$B$226, Inputs!$A$4:$A$328&amp;Inputs!$B$4:$B$328, 0), MATCH(Forecasts!O$227, Inputs!$A$4:$X$4, 0))</f>
        <v>17632.778549871855</v>
      </c>
      <c r="P236" s="140"/>
      <c r="Q236" s="140"/>
      <c r="R236" s="140"/>
      <c r="S236" s="140"/>
      <c r="T236" s="140"/>
      <c r="U236" s="140"/>
      <c r="V236" s="84">
        <f t="shared" si="225"/>
        <v>17563.953391669642</v>
      </c>
      <c r="W236" s="84">
        <f t="shared" si="225"/>
        <v>17563.953391669642</v>
      </c>
      <c r="X236" s="84">
        <f t="shared" si="225"/>
        <v>17563.953391669642</v>
      </c>
      <c r="Y236" s="84">
        <f t="shared" si="225"/>
        <v>17563.953391669642</v>
      </c>
      <c r="Z236" s="84">
        <f t="shared" si="225"/>
        <v>17563.953391669642</v>
      </c>
      <c r="AA236" s="84">
        <f t="shared" si="225"/>
        <v>17563.953391669642</v>
      </c>
      <c r="AB236" s="85">
        <f t="shared" si="218"/>
        <v>17563.953391669642</v>
      </c>
      <c r="AC236" s="85">
        <f t="shared" si="219"/>
        <v>17563.953391669642</v>
      </c>
      <c r="AD236" s="85">
        <f t="shared" si="220"/>
        <v>17563.953391669642</v>
      </c>
      <c r="AE236" s="85">
        <f t="shared" si="221"/>
        <v>17563.953391669642</v>
      </c>
      <c r="AF236" s="85">
        <f t="shared" si="222"/>
        <v>17563.953391669642</v>
      </c>
      <c r="AG236" s="85">
        <f t="shared" si="223"/>
        <v>17563.953391669642</v>
      </c>
      <c r="AI236" s="86" t="s">
        <v>120</v>
      </c>
      <c r="AJ236" s="86" t="s">
        <v>120</v>
      </c>
      <c r="AK236" s="87" t="str">
        <f t="shared" si="224"/>
        <v>OK</v>
      </c>
    </row>
    <row r="237" spans="1:37" s="39" customFormat="1" ht="12.75" customHeight="1">
      <c r="B237" s="72" t="s">
        <v>105</v>
      </c>
      <c r="C237" s="139" cm="1">
        <f t="array" ref="C237">INDEX(Inputs!$A$4:$X$328, MATCH(Forecasts!$B237&amp;Forecasts!$B$226, Inputs!$A$4:$A$328&amp;Inputs!$B$4:$B$328, 0), MATCH(Forecasts!C$227, Inputs!$A$4:$X$4, 0))</f>
        <v>12861.627323613304</v>
      </c>
      <c r="D237" s="139" cm="1">
        <f t="array" ref="D237">INDEX(Inputs!$A$4:$X$328, MATCH(Forecasts!$B237&amp;Forecasts!$B$226, Inputs!$A$4:$A$328&amp;Inputs!$B$4:$B$328, 0), MATCH(Forecasts!D$227, Inputs!$A$4:$X$4, 0))</f>
        <v>12254.83716098092</v>
      </c>
      <c r="E237" s="139" cm="1">
        <f t="array" ref="E237">INDEX(Inputs!$A$4:$X$328, MATCH(Forecasts!$B237&amp;Forecasts!$B$226, Inputs!$A$4:$A$328&amp;Inputs!$B$4:$B$328, 0), MATCH(Forecasts!E$227, Inputs!$A$4:$X$4, 0))</f>
        <v>11791.53931671938</v>
      </c>
      <c r="F237" s="139" cm="1">
        <f t="array" ref="F237">INDEX(Inputs!$A$4:$X$328, MATCH(Forecasts!$B237&amp;Forecasts!$B$226, Inputs!$A$4:$A$328&amp;Inputs!$B$4:$B$328, 0), MATCH(Forecasts!F$227, Inputs!$A$4:$X$4, 0))</f>
        <v>12113.776151952632</v>
      </c>
      <c r="G237" s="139" cm="1">
        <f t="array" ref="G237">INDEX(Inputs!$A$4:$X$328, MATCH(Forecasts!$B237&amp;Forecasts!$B$226, Inputs!$A$4:$A$328&amp;Inputs!$B$4:$B$328, 0), MATCH(Forecasts!G$227, Inputs!$A$4:$X$4, 0))</f>
        <v>12977.868812159642</v>
      </c>
      <c r="H237" s="139" cm="1">
        <f t="array" ref="H237">INDEX(Inputs!$A$4:$X$328, MATCH(Forecasts!$B237&amp;Forecasts!$B$226, Inputs!$A$4:$A$328&amp;Inputs!$B$4:$B$328, 0), MATCH(Forecasts!H$227, Inputs!$A$4:$X$4, 0))</f>
        <v>13231.252009958273</v>
      </c>
      <c r="I237" s="139" cm="1">
        <f t="array" ref="I237">INDEX(Inputs!$A$4:$X$328, MATCH(Forecasts!$B237&amp;Forecasts!$B$226, Inputs!$A$4:$A$328&amp;Inputs!$B$4:$B$328, 0), MATCH(Forecasts!I$227, Inputs!$A$4:$X$4, 0))</f>
        <v>13170.480241056335</v>
      </c>
      <c r="J237" s="139" cm="1">
        <f t="array" ref="J237">INDEX(Inputs!$A$4:$X$328, MATCH(Forecasts!$B237&amp;Forecasts!$B$226, Inputs!$A$4:$A$328&amp;Inputs!$B$4:$B$328, 0), MATCH(Forecasts!J$227, Inputs!$A$4:$X$4, 0))</f>
        <v>13568.311709869182</v>
      </c>
      <c r="K237" s="139" cm="1">
        <f t="array" ref="K237">INDEX(Inputs!$A$4:$X$328, MATCH(Forecasts!$B237&amp;Forecasts!$B$226, Inputs!$A$4:$A$328&amp;Inputs!$B$4:$B$328, 0), MATCH(Forecasts!K$227, Inputs!$A$4:$X$4, 0))</f>
        <v>14016.862467495665</v>
      </c>
      <c r="L237" s="139" cm="1">
        <f t="array" ref="L237">INDEX(Inputs!$A$4:$X$328, MATCH(Forecasts!$B237&amp;Forecasts!$B$226, Inputs!$A$4:$A$328&amp;Inputs!$B$4:$B$328, 0), MATCH(Forecasts!L$227, Inputs!$A$4:$X$4, 0))</f>
        <v>14719.931521482242</v>
      </c>
      <c r="M237" s="139" cm="1">
        <f t="array" ref="M237">INDEX(Inputs!$A$4:$X$328, MATCH(Forecasts!$B237&amp;Forecasts!$B$226, Inputs!$A$4:$A$328&amp;Inputs!$B$4:$B$328, 0), MATCH(Forecasts!M$227, Inputs!$A$4:$X$4, 0))</f>
        <v>14864.552925686576</v>
      </c>
      <c r="N237" s="63" cm="1">
        <f t="array" ref="N237">INDEX(Inputs!$A$4:$X$328, MATCH(Forecasts!$B237&amp;Forecasts!$B$226, Inputs!$A$4:$A$328&amp;Inputs!$B$4:$B$328, 0), MATCH(Forecasts!N$227, Inputs!$A$4:$X$4, 0))</f>
        <v>14882.985020774609</v>
      </c>
      <c r="O237" s="73" cm="1">
        <f t="array" ref="O237">INDEX(Inputs!$A$4:$X$328, MATCH(Forecasts!$B237&amp;Forecasts!$B$226, Inputs!$A$4:$A$328&amp;Inputs!$B$4:$B$328, 0), MATCH(Forecasts!O$227, Inputs!$A$4:$X$4, 0))</f>
        <v>14708.642328908818</v>
      </c>
      <c r="P237" s="140"/>
      <c r="Q237" s="140"/>
      <c r="R237" s="140"/>
      <c r="S237" s="140"/>
      <c r="T237" s="140"/>
      <c r="U237" s="140"/>
      <c r="V237" s="84">
        <f t="shared" si="225"/>
        <v>14818.726758456667</v>
      </c>
      <c r="W237" s="84">
        <f t="shared" si="225"/>
        <v>14818.726758456667</v>
      </c>
      <c r="X237" s="84">
        <f t="shared" si="225"/>
        <v>14818.726758456667</v>
      </c>
      <c r="Y237" s="84">
        <f t="shared" si="225"/>
        <v>14818.726758456667</v>
      </c>
      <c r="Z237" s="84">
        <f t="shared" si="225"/>
        <v>14818.726758456667</v>
      </c>
      <c r="AA237" s="84">
        <f t="shared" si="225"/>
        <v>14818.726758456667</v>
      </c>
      <c r="AB237" s="85">
        <f t="shared" si="218"/>
        <v>14818.726758456667</v>
      </c>
      <c r="AC237" s="85">
        <f t="shared" si="219"/>
        <v>14818.726758456667</v>
      </c>
      <c r="AD237" s="85">
        <f t="shared" si="220"/>
        <v>14818.726758456667</v>
      </c>
      <c r="AE237" s="85">
        <f t="shared" si="221"/>
        <v>14818.726758456667</v>
      </c>
      <c r="AF237" s="85">
        <f t="shared" si="222"/>
        <v>14818.726758456667</v>
      </c>
      <c r="AG237" s="85">
        <f t="shared" si="223"/>
        <v>14818.726758456667</v>
      </c>
      <c r="AI237" s="86" t="s">
        <v>120</v>
      </c>
      <c r="AJ237" s="86" t="s">
        <v>120</v>
      </c>
      <c r="AK237" s="87" t="str">
        <f t="shared" si="224"/>
        <v>OK</v>
      </c>
    </row>
    <row r="238" spans="1:37" s="39" customFormat="1" ht="12.75" customHeight="1">
      <c r="B238" s="72" t="s">
        <v>106</v>
      </c>
      <c r="C238" s="139" cm="1">
        <f t="array" ref="C238">INDEX(Inputs!$A$4:$X$328, MATCH(Forecasts!$B238&amp;Forecasts!$B$226, Inputs!$A$4:$A$328&amp;Inputs!$B$4:$B$328, 0), MATCH(Forecasts!C$227, Inputs!$A$4:$X$4, 0))</f>
        <v>19079.31292462473</v>
      </c>
      <c r="D238" s="139" cm="1">
        <f t="array" ref="D238">INDEX(Inputs!$A$4:$X$328, MATCH(Forecasts!$B238&amp;Forecasts!$B$226, Inputs!$A$4:$A$328&amp;Inputs!$B$4:$B$328, 0), MATCH(Forecasts!D$227, Inputs!$A$4:$X$4, 0))</f>
        <v>17976.516549983837</v>
      </c>
      <c r="E238" s="139" cm="1">
        <f t="array" ref="E238">INDEX(Inputs!$A$4:$X$328, MATCH(Forecasts!$B238&amp;Forecasts!$B$226, Inputs!$A$4:$A$328&amp;Inputs!$B$4:$B$328, 0), MATCH(Forecasts!E$227, Inputs!$A$4:$X$4, 0))</f>
        <v>17996.569969823846</v>
      </c>
      <c r="F238" s="139" cm="1">
        <f t="array" ref="F238">INDEX(Inputs!$A$4:$X$328, MATCH(Forecasts!$B238&amp;Forecasts!$B$226, Inputs!$A$4:$A$328&amp;Inputs!$B$4:$B$328, 0), MATCH(Forecasts!F$227, Inputs!$A$4:$X$4, 0))</f>
        <v>17999.948044830155</v>
      </c>
      <c r="G238" s="139" cm="1">
        <f t="array" ref="G238">INDEX(Inputs!$A$4:$X$328, MATCH(Forecasts!$B238&amp;Forecasts!$B$226, Inputs!$A$4:$A$328&amp;Inputs!$B$4:$B$328, 0), MATCH(Forecasts!G$227, Inputs!$A$4:$X$4, 0))</f>
        <v>17463.479052736959</v>
      </c>
      <c r="H238" s="139" cm="1">
        <f t="array" ref="H238">INDEX(Inputs!$A$4:$X$328, MATCH(Forecasts!$B238&amp;Forecasts!$B$226, Inputs!$A$4:$A$328&amp;Inputs!$B$4:$B$328, 0), MATCH(Forecasts!H$227, Inputs!$A$4:$X$4, 0))</f>
        <v>17526.794230783988</v>
      </c>
      <c r="I238" s="139" cm="1">
        <f t="array" ref="I238">INDEX(Inputs!$A$4:$X$328, MATCH(Forecasts!$B238&amp;Forecasts!$B$226, Inputs!$A$4:$A$328&amp;Inputs!$B$4:$B$328, 0), MATCH(Forecasts!I$227, Inputs!$A$4:$X$4, 0))</f>
        <v>16486.153460194528</v>
      </c>
      <c r="J238" s="139" cm="1">
        <f t="array" ref="J238">INDEX(Inputs!$A$4:$X$328, MATCH(Forecasts!$B238&amp;Forecasts!$B$226, Inputs!$A$4:$A$328&amp;Inputs!$B$4:$B$328, 0), MATCH(Forecasts!J$227, Inputs!$A$4:$X$4, 0))</f>
        <v>16597.508541128565</v>
      </c>
      <c r="K238" s="139" cm="1">
        <f t="array" ref="K238">INDEX(Inputs!$A$4:$X$328, MATCH(Forecasts!$B238&amp;Forecasts!$B$226, Inputs!$A$4:$A$328&amp;Inputs!$B$4:$B$328, 0), MATCH(Forecasts!K$227, Inputs!$A$4:$X$4, 0))</f>
        <v>16561.424840667933</v>
      </c>
      <c r="L238" s="139" cm="1">
        <f t="array" ref="L238">INDEX(Inputs!$A$4:$X$328, MATCH(Forecasts!$B238&amp;Forecasts!$B$226, Inputs!$A$4:$A$328&amp;Inputs!$B$4:$B$328, 0), MATCH(Forecasts!L$227, Inputs!$A$4:$X$4, 0))</f>
        <v>16186.250188236865</v>
      </c>
      <c r="M238" s="139" cm="1">
        <f t="array" ref="M238">INDEX(Inputs!$A$4:$X$328, MATCH(Forecasts!$B238&amp;Forecasts!$B$226, Inputs!$A$4:$A$328&amp;Inputs!$B$4:$B$328, 0), MATCH(Forecasts!M$227, Inputs!$A$4:$X$4, 0))</f>
        <v>16984.524784359386</v>
      </c>
      <c r="N238" s="63" cm="1">
        <f t="array" ref="N238">INDEX(Inputs!$A$4:$X$328, MATCH(Forecasts!$B238&amp;Forecasts!$B$226, Inputs!$A$4:$A$328&amp;Inputs!$B$4:$B$328, 0), MATCH(Forecasts!N$227, Inputs!$A$4:$X$4, 0))</f>
        <v>17210.282791600686</v>
      </c>
      <c r="O238" s="73" cm="1">
        <f t="array" ref="O238">INDEX(Inputs!$A$4:$X$328, MATCH(Forecasts!$B238&amp;Forecasts!$B$226, Inputs!$A$4:$A$328&amp;Inputs!$B$4:$B$328, 0), MATCH(Forecasts!O$227, Inputs!$A$4:$X$4, 0))</f>
        <v>17263.736672422689</v>
      </c>
      <c r="P238" s="140"/>
      <c r="Q238" s="140"/>
      <c r="R238" s="140"/>
      <c r="S238" s="140"/>
      <c r="T238" s="140"/>
      <c r="U238" s="140"/>
      <c r="V238" s="84">
        <f t="shared" si="225"/>
        <v>17152.848082794255</v>
      </c>
      <c r="W238" s="84">
        <f t="shared" si="225"/>
        <v>17152.848082794255</v>
      </c>
      <c r="X238" s="84">
        <f t="shared" si="225"/>
        <v>17152.848082794255</v>
      </c>
      <c r="Y238" s="84">
        <f t="shared" si="225"/>
        <v>17152.848082794255</v>
      </c>
      <c r="Z238" s="84">
        <f t="shared" si="225"/>
        <v>17152.848082794255</v>
      </c>
      <c r="AA238" s="84">
        <f t="shared" si="225"/>
        <v>17152.848082794255</v>
      </c>
      <c r="AB238" s="85">
        <f t="shared" si="218"/>
        <v>17152.848082794255</v>
      </c>
      <c r="AC238" s="85">
        <f t="shared" si="219"/>
        <v>17152.848082794255</v>
      </c>
      <c r="AD238" s="85">
        <f t="shared" si="220"/>
        <v>17152.848082794255</v>
      </c>
      <c r="AE238" s="85">
        <f t="shared" si="221"/>
        <v>17152.848082794255</v>
      </c>
      <c r="AF238" s="85">
        <f t="shared" si="222"/>
        <v>17152.848082794255</v>
      </c>
      <c r="AG238" s="85">
        <f t="shared" si="223"/>
        <v>17152.848082794255</v>
      </c>
      <c r="AI238" s="86" t="s">
        <v>120</v>
      </c>
      <c r="AJ238" s="86" t="s">
        <v>120</v>
      </c>
      <c r="AK238" s="87" t="str">
        <f t="shared" si="224"/>
        <v>OK</v>
      </c>
    </row>
    <row r="239" spans="1:37" s="39" customFormat="1" ht="12.75" customHeight="1">
      <c r="B239" s="113" t="s">
        <v>114</v>
      </c>
      <c r="C239" s="75">
        <f t="shared" ref="C239:H239" si="226">SUM(C229:C238)</f>
        <v>215875.54846349405</v>
      </c>
      <c r="D239" s="75">
        <f t="shared" si="226"/>
        <v>215171.24673259171</v>
      </c>
      <c r="E239" s="75">
        <f t="shared" si="226"/>
        <v>216644.30200893717</v>
      </c>
      <c r="F239" s="75">
        <f t="shared" si="226"/>
        <v>224071.573046429</v>
      </c>
      <c r="G239" s="75">
        <f t="shared" si="226"/>
        <v>221696.7068115671</v>
      </c>
      <c r="H239" s="75">
        <f t="shared" si="226"/>
        <v>223082.91666069804</v>
      </c>
      <c r="I239" s="75">
        <f>SUM(I229:I238)</f>
        <v>226267.20721264169</v>
      </c>
      <c r="J239" s="75">
        <f t="shared" ref="J239:O239" si="227">SUM(J229:J238)</f>
        <v>229674.94223406861</v>
      </c>
      <c r="K239" s="75">
        <f t="shared" si="227"/>
        <v>233477.28261096703</v>
      </c>
      <c r="L239" s="75">
        <f t="shared" si="227"/>
        <v>209407.49551638201</v>
      </c>
      <c r="M239" s="75">
        <f t="shared" si="227"/>
        <v>229651.93573492731</v>
      </c>
      <c r="N239" s="141">
        <f t="shared" si="227"/>
        <v>237490.92108614076</v>
      </c>
      <c r="O239" s="141">
        <f t="shared" si="227"/>
        <v>235394.20773987402</v>
      </c>
      <c r="P239" s="142"/>
      <c r="Q239" s="142"/>
      <c r="R239" s="142"/>
      <c r="S239" s="142"/>
      <c r="T239" s="142"/>
      <c r="U239" s="142"/>
      <c r="V239" s="143">
        <f t="shared" ref="V239:AA239" si="228">SUM(V229:V238)</f>
        <v>234179.02152031404</v>
      </c>
      <c r="W239" s="143">
        <f t="shared" si="228"/>
        <v>234179.02152031404</v>
      </c>
      <c r="X239" s="143">
        <f t="shared" si="228"/>
        <v>234179.02152031404</v>
      </c>
      <c r="Y239" s="143">
        <f t="shared" si="228"/>
        <v>234179.02152031404</v>
      </c>
      <c r="Z239" s="143">
        <f t="shared" si="228"/>
        <v>234179.02152031404</v>
      </c>
      <c r="AA239" s="143">
        <f t="shared" si="228"/>
        <v>234179.02152031404</v>
      </c>
      <c r="AB239" s="89">
        <f>SUM(AB229:AB238)</f>
        <v>234179.02152031404</v>
      </c>
      <c r="AC239" s="89">
        <f>SUM(AC229:AC238)</f>
        <v>234179.02152031404</v>
      </c>
      <c r="AD239" s="89">
        <f>SUM(AD229:AD238)</f>
        <v>234179.02152031404</v>
      </c>
      <c r="AE239" s="89">
        <f t="shared" ref="AE239:AF239" si="229">SUM(AE229:AE238)</f>
        <v>234179.02152031404</v>
      </c>
      <c r="AF239" s="89">
        <f t="shared" si="229"/>
        <v>234179.02152031404</v>
      </c>
      <c r="AG239" s="89">
        <f>SUM(AG229:AG238)</f>
        <v>234179.02152031404</v>
      </c>
      <c r="AI239" s="86" t="s">
        <v>120</v>
      </c>
      <c r="AJ239" s="86" t="s">
        <v>120</v>
      </c>
      <c r="AK239" s="87" t="str">
        <f t="shared" si="224"/>
        <v>OK</v>
      </c>
    </row>
    <row r="240" spans="1:37" s="39" customFormat="1" ht="12.75" customHeight="1">
      <c r="B240" s="115"/>
      <c r="C240" s="116"/>
      <c r="D240" s="116"/>
      <c r="E240" s="116"/>
      <c r="F240" s="116"/>
      <c r="G240" s="116"/>
      <c r="H240" s="116"/>
      <c r="I240" s="116"/>
      <c r="J240" s="116"/>
      <c r="K240" s="116"/>
      <c r="L240" s="116"/>
      <c r="M240" s="116"/>
      <c r="N240" s="116"/>
      <c r="O240" s="117"/>
      <c r="P240" s="117"/>
      <c r="Q240" s="118"/>
      <c r="R240" s="118"/>
      <c r="S240" s="118"/>
      <c r="T240" s="118"/>
      <c r="U240" s="118"/>
      <c r="V240" s="119"/>
      <c r="W240" s="119"/>
      <c r="X240" s="119"/>
      <c r="Y240" s="119"/>
      <c r="Z240" s="119"/>
      <c r="AA240" s="119"/>
      <c r="AB240" s="120"/>
      <c r="AC240" s="120"/>
      <c r="AD240" s="120"/>
      <c r="AE240" s="120"/>
      <c r="AF240" s="120"/>
      <c r="AG240" s="120"/>
      <c r="AI240" s="121"/>
      <c r="AJ240" s="122"/>
      <c r="AK240" s="61"/>
    </row>
    <row r="241" spans="1:38" s="41" customFormat="1" ht="13.15">
      <c r="A241" s="40" t="s">
        <v>129</v>
      </c>
      <c r="D241" s="42"/>
      <c r="E241" s="42"/>
      <c r="F241" s="42"/>
      <c r="G241" s="42"/>
      <c r="H241" s="42"/>
      <c r="I241" s="42"/>
      <c r="J241" s="42"/>
      <c r="K241" s="42"/>
      <c r="L241" s="42"/>
      <c r="M241" s="42"/>
      <c r="N241" s="42"/>
      <c r="O241" s="42"/>
      <c r="P241" s="42"/>
      <c r="Q241" s="42"/>
      <c r="R241" s="42"/>
      <c r="S241" s="42"/>
      <c r="T241" s="42"/>
      <c r="U241" s="42"/>
      <c r="V241" s="42"/>
      <c r="W241" s="42"/>
      <c r="X241" s="42"/>
      <c r="Y241" s="42"/>
      <c r="Z241" s="42"/>
      <c r="AA241" s="42"/>
      <c r="AB241" s="42"/>
      <c r="AC241" s="42"/>
      <c r="AD241" s="42"/>
      <c r="AE241" s="42"/>
      <c r="AF241" s="42"/>
      <c r="AG241" s="42"/>
      <c r="AH241" s="42"/>
      <c r="AI241" s="42"/>
      <c r="AJ241" s="42"/>
      <c r="AK241" s="42"/>
      <c r="AL241" s="42"/>
    </row>
    <row r="242" spans="1:38" s="39" customFormat="1" ht="13.15">
      <c r="A242" s="90"/>
    </row>
    <row r="243" spans="1:38" s="39" customFormat="1" ht="13.15" customHeight="1">
      <c r="B243" s="43" t="s">
        <v>84</v>
      </c>
      <c r="C243" s="183" t="s">
        <v>112</v>
      </c>
      <c r="D243" s="183"/>
      <c r="E243" s="183"/>
      <c r="F243" s="183"/>
      <c r="G243" s="183"/>
      <c r="H243" s="183"/>
      <c r="I243" s="183"/>
      <c r="J243" s="183"/>
      <c r="K243" s="183"/>
      <c r="L243" s="183"/>
      <c r="M243" s="183"/>
      <c r="N243" s="183"/>
      <c r="O243" s="183"/>
      <c r="P243" s="186" t="s">
        <v>113</v>
      </c>
      <c r="Q243" s="186"/>
      <c r="R243" s="186"/>
      <c r="S243" s="186"/>
      <c r="T243" s="186"/>
      <c r="U243" s="187"/>
      <c r="V243" s="190"/>
      <c r="W243" s="190"/>
      <c r="X243" s="190"/>
      <c r="Y243" s="190"/>
      <c r="Z243" s="190"/>
      <c r="AA243" s="191"/>
      <c r="AB243" s="188"/>
      <c r="AC243" s="188"/>
      <c r="AD243" s="188"/>
      <c r="AE243" s="188"/>
      <c r="AF243" s="188"/>
      <c r="AG243" s="189"/>
      <c r="AI243" s="194" t="s">
        <v>116</v>
      </c>
      <c r="AJ243" s="192" t="s">
        <v>125</v>
      </c>
      <c r="AK243" s="194" t="s">
        <v>118</v>
      </c>
    </row>
    <row r="244" spans="1:38" s="39" customFormat="1" ht="13.15">
      <c r="C244" s="45" t="s">
        <v>14</v>
      </c>
      <c r="D244" s="45" t="s">
        <v>15</v>
      </c>
      <c r="E244" s="45" t="s">
        <v>16</v>
      </c>
      <c r="F244" s="45" t="s">
        <v>17</v>
      </c>
      <c r="G244" s="45" t="s">
        <v>18</v>
      </c>
      <c r="H244" s="45" t="s">
        <v>19</v>
      </c>
      <c r="I244" s="45" t="s">
        <v>20</v>
      </c>
      <c r="J244" s="45" t="s">
        <v>21</v>
      </c>
      <c r="K244" s="47" t="s">
        <v>22</v>
      </c>
      <c r="L244" s="47" t="s">
        <v>23</v>
      </c>
      <c r="M244" s="46" t="s">
        <v>24</v>
      </c>
      <c r="N244" s="46" t="s">
        <v>25</v>
      </c>
      <c r="O244" s="47" t="s">
        <v>26</v>
      </c>
      <c r="P244" s="48" t="s">
        <v>27</v>
      </c>
      <c r="Q244" s="48" t="s">
        <v>28</v>
      </c>
      <c r="R244" s="48" t="s">
        <v>29</v>
      </c>
      <c r="S244" s="48" t="s">
        <v>30</v>
      </c>
      <c r="T244" s="48" t="s">
        <v>31</v>
      </c>
      <c r="U244" s="49" t="s">
        <v>32</v>
      </c>
      <c r="V244" s="50" t="s">
        <v>27</v>
      </c>
      <c r="W244" s="50" t="s">
        <v>28</v>
      </c>
      <c r="X244" s="50" t="s">
        <v>29</v>
      </c>
      <c r="Y244" s="50" t="s">
        <v>30</v>
      </c>
      <c r="Z244" s="50" t="s">
        <v>31</v>
      </c>
      <c r="AA244" s="50" t="s">
        <v>32</v>
      </c>
      <c r="AB244" s="44" t="s">
        <v>27</v>
      </c>
      <c r="AC244" s="44" t="s">
        <v>28</v>
      </c>
      <c r="AD244" s="44" t="s">
        <v>29</v>
      </c>
      <c r="AE244" s="44" t="s">
        <v>30</v>
      </c>
      <c r="AF244" s="44" t="s">
        <v>31</v>
      </c>
      <c r="AG244" s="51" t="s">
        <v>32</v>
      </c>
      <c r="AI244" s="194"/>
      <c r="AJ244" s="193"/>
      <c r="AK244" s="194"/>
    </row>
    <row r="245" spans="1:38" s="39" customFormat="1" ht="13.15">
      <c r="B245" s="91"/>
      <c r="C245" s="55">
        <v>1</v>
      </c>
      <c r="D245" s="55">
        <v>2</v>
      </c>
      <c r="E245" s="55">
        <v>3</v>
      </c>
      <c r="F245" s="55">
        <v>4</v>
      </c>
      <c r="G245" s="55">
        <v>5</v>
      </c>
      <c r="H245" s="55">
        <v>6</v>
      </c>
      <c r="I245" s="55">
        <v>7</v>
      </c>
      <c r="J245" s="55">
        <v>8</v>
      </c>
      <c r="K245" s="56">
        <v>9</v>
      </c>
      <c r="L245" s="56">
        <v>10</v>
      </c>
      <c r="M245" s="56">
        <v>11</v>
      </c>
      <c r="N245" s="56">
        <v>12</v>
      </c>
      <c r="O245" s="56">
        <v>13</v>
      </c>
      <c r="P245" s="57">
        <v>14</v>
      </c>
      <c r="Q245" s="57">
        <v>15</v>
      </c>
      <c r="R245" s="57">
        <v>16</v>
      </c>
      <c r="S245" s="57">
        <v>17</v>
      </c>
      <c r="T245" s="57">
        <v>18</v>
      </c>
      <c r="U245" s="58">
        <v>19</v>
      </c>
      <c r="V245" s="59">
        <v>14</v>
      </c>
      <c r="W245" s="59">
        <v>15</v>
      </c>
      <c r="X245" s="59">
        <v>16</v>
      </c>
      <c r="Y245" s="59">
        <v>17</v>
      </c>
      <c r="Z245" s="59">
        <v>18</v>
      </c>
      <c r="AA245" s="59">
        <v>19</v>
      </c>
      <c r="AB245" s="44">
        <v>14</v>
      </c>
      <c r="AC245" s="44">
        <v>15</v>
      </c>
      <c r="AD245" s="44">
        <v>16</v>
      </c>
      <c r="AE245" s="44">
        <v>17</v>
      </c>
      <c r="AF245" s="44">
        <v>18</v>
      </c>
      <c r="AG245" s="60">
        <v>19</v>
      </c>
      <c r="AI245" s="53"/>
      <c r="AJ245" s="53"/>
      <c r="AK245" s="53"/>
    </row>
    <row r="246" spans="1:38" s="39" customFormat="1" ht="12.75" customHeight="1">
      <c r="B246" s="72" t="s">
        <v>33</v>
      </c>
      <c r="C246" s="63" cm="1">
        <f t="array" ref="C246">INDEX(Inputs!$A$4:$X$328, MATCH(Forecasts!$B246&amp;Forecasts!$B$243, Inputs!$A$4:$A$328&amp;Inputs!$B$4:$B$328, 0), MATCH(Forecasts!C$244, Inputs!$A$4:$X$4, 0))</f>
        <v>1751.0895790478687</v>
      </c>
      <c r="D246" s="63" cm="1">
        <f t="array" ref="D246">INDEX(Inputs!$A$4:$X$328, MATCH(Forecasts!$B246&amp;Forecasts!$B$243, Inputs!$A$4:$A$328&amp;Inputs!$B$4:$B$328, 0), MATCH(Forecasts!D$244, Inputs!$A$4:$X$4, 0))</f>
        <v>3620.7988076835604</v>
      </c>
      <c r="E246" s="63" cm="1">
        <f t="array" ref="E246">INDEX(Inputs!$A$4:$X$328, MATCH(Forecasts!$B246&amp;Forecasts!$B$243, Inputs!$A$4:$A$328&amp;Inputs!$B$4:$B$328, 0), MATCH(Forecasts!E$244, Inputs!$A$4:$X$4, 0))</f>
        <v>2646.2229672408157</v>
      </c>
      <c r="F246" s="63" cm="1">
        <f t="array" ref="F246">INDEX(Inputs!$A$4:$X$328, MATCH(Forecasts!$B246&amp;Forecasts!$B$243, Inputs!$A$4:$A$328&amp;Inputs!$B$4:$B$328, 0), MATCH(Forecasts!F$244, Inputs!$A$4:$X$4, 0))</f>
        <v>2715.5653652260853</v>
      </c>
      <c r="G246" s="63" cm="1">
        <f t="array" ref="G246">INDEX(Inputs!$A$4:$X$328, MATCH(Forecasts!$B246&amp;Forecasts!$B$243, Inputs!$A$4:$A$328&amp;Inputs!$B$4:$B$328, 0), MATCH(Forecasts!G$244, Inputs!$A$4:$X$4, 0))</f>
        <v>2520.6920111011709</v>
      </c>
      <c r="H246" s="63" cm="1">
        <f t="array" ref="H246">INDEX(Inputs!$A$4:$X$328, MATCH(Forecasts!$B246&amp;Forecasts!$B$243, Inputs!$A$4:$A$328&amp;Inputs!$B$4:$B$328, 0), MATCH(Forecasts!H$244, Inputs!$A$4:$X$4, 0))</f>
        <v>2260.3031506499915</v>
      </c>
      <c r="I246" s="63" cm="1">
        <f t="array" ref="I246">INDEX(Inputs!$A$4:$X$328, MATCH(Forecasts!$B246&amp;Forecasts!$B$243, Inputs!$A$4:$A$328&amp;Inputs!$B$4:$B$328, 0), MATCH(Forecasts!I$244, Inputs!$A$4:$X$4, 0))</f>
        <v>2641.7233428741933</v>
      </c>
      <c r="J246" s="63" cm="1">
        <f t="array" ref="J246">INDEX(Inputs!$A$4:$X$328, MATCH(Forecasts!$B246&amp;Forecasts!$B$243, Inputs!$A$4:$A$328&amp;Inputs!$B$4:$B$328, 0), MATCH(Forecasts!J$244, Inputs!$A$4:$X$4, 0))</f>
        <v>2053.5930793038906</v>
      </c>
      <c r="K246" s="63" cm="1">
        <f t="array" ref="K246">INDEX(Inputs!$A$4:$X$328, MATCH(Forecasts!$B246&amp;Forecasts!$B$243, Inputs!$A$4:$A$328&amp;Inputs!$B$4:$B$328, 0), MATCH(Forecasts!K$244, Inputs!$A$4:$X$4, 0))</f>
        <v>3066.5703622925175</v>
      </c>
      <c r="L246" s="63" cm="1">
        <f t="array" ref="L246">INDEX(Inputs!$A$4:$X$328, MATCH(Forecasts!$B246&amp;Forecasts!$B$243, Inputs!$A$4:$A$328&amp;Inputs!$B$4:$B$328, 0), MATCH(Forecasts!L$244, Inputs!$A$4:$X$4, 0))</f>
        <v>2896.2997471760682</v>
      </c>
      <c r="M246" s="63" cm="1">
        <f t="array" ref="M246">INDEX(Inputs!$A$4:$X$328, MATCH(Forecasts!$B246&amp;Forecasts!$B$243, Inputs!$A$4:$A$328&amp;Inputs!$B$4:$B$328, 0), MATCH(Forecasts!M$244, Inputs!$A$4:$X$4, 0))</f>
        <v>2333.1947580022115</v>
      </c>
      <c r="N246" s="63" cm="1">
        <f t="array" ref="N246">INDEX(Inputs!$A$4:$X$328, MATCH(Forecasts!$B246&amp;Forecasts!$B$243, Inputs!$A$4:$A$328&amp;Inputs!$B$4:$B$328, 0), MATCH(Forecasts!N$244, Inputs!$A$4:$X$4, 0))</f>
        <v>2305.3093649874513</v>
      </c>
      <c r="O246" s="63" cm="1">
        <f t="array" ref="O246">INDEX(Inputs!$A$4:$X$328, MATCH(Forecasts!$B246&amp;Forecasts!$B$243, Inputs!$A$4:$A$328&amp;Inputs!$B$4:$B$328, 0), MATCH(Forecasts!O$244, Inputs!$A$4:$X$4, 0))</f>
        <v>3453.0626119367316</v>
      </c>
      <c r="P246" s="140"/>
      <c r="Q246" s="140"/>
      <c r="R246" s="140"/>
      <c r="S246" s="140"/>
      <c r="T246" s="140"/>
      <c r="U246" s="140"/>
      <c r="V246" s="144">
        <v>2647.7459870422826</v>
      </c>
      <c r="W246" s="144">
        <v>2647.7459870422826</v>
      </c>
      <c r="X246" s="144">
        <v>2647.7459870422826</v>
      </c>
      <c r="Y246" s="144">
        <v>2647.7459870422826</v>
      </c>
      <c r="Z246" s="144">
        <v>2647.7459870422826</v>
      </c>
      <c r="AA246" s="144">
        <v>2647.7459870422826</v>
      </c>
      <c r="AB246" s="85">
        <f t="shared" ref="AB246:AB255" si="230">IF($AI246="Company forecast",P246, IF($AI246="Ofwat forecast",V246))</f>
        <v>2647.7459870422826</v>
      </c>
      <c r="AC246" s="85">
        <f t="shared" ref="AC246:AC255" si="231">IF($AI246="Company forecast",Q246, IF($AI246="Ofwat forecast",W246))</f>
        <v>2647.7459870422826</v>
      </c>
      <c r="AD246" s="85">
        <f t="shared" ref="AD246:AD255" si="232">IF($AI246="Company forecast",R246, IF($AI246="Ofwat forecast",X246))</f>
        <v>2647.7459870422826</v>
      </c>
      <c r="AE246" s="85">
        <f t="shared" ref="AE246:AE255" si="233">IF($AI246="Company forecast",S246, IF($AI246="Ofwat forecast",Y246))</f>
        <v>2647.7459870422826</v>
      </c>
      <c r="AF246" s="85">
        <f t="shared" ref="AF246:AF255" si="234">IF($AI246="Company forecast",T246, IF($AI246="Ofwat forecast",Z246))</f>
        <v>2647.7459870422826</v>
      </c>
      <c r="AG246" s="85">
        <f t="shared" ref="AG246:AG255" si="235">IF($AI246="Company forecast",U246, IF($AI246="Ofwat forecast",AA246))</f>
        <v>2647.7459870422826</v>
      </c>
      <c r="AI246" s="86" t="s">
        <v>120</v>
      </c>
      <c r="AJ246" s="86" t="s">
        <v>120</v>
      </c>
      <c r="AK246" s="87" t="str">
        <f t="shared" ref="AK246:AK256" si="236" xml:space="preserve"> IF(AI246=AJ246, "OK", "error")</f>
        <v>OK</v>
      </c>
    </row>
    <row r="247" spans="1:38" s="39" customFormat="1" ht="12.75" customHeight="1">
      <c r="B247" s="72" t="s">
        <v>98</v>
      </c>
      <c r="C247" s="63" cm="1">
        <f t="array" ref="C247">INDEX(Inputs!$A$4:$X$328, MATCH(Forecasts!$B247&amp;Forecasts!$B$243, Inputs!$A$4:$A$328&amp;Inputs!$B$4:$B$328, 0), MATCH(Forecasts!C$244, Inputs!$A$4:$X$4, 0))</f>
        <v>753.01277112885816</v>
      </c>
      <c r="D247" s="63" cm="1">
        <f t="array" ref="D247">INDEX(Inputs!$A$4:$X$328, MATCH(Forecasts!$B247&amp;Forecasts!$B$243, Inputs!$A$4:$A$328&amp;Inputs!$B$4:$B$328, 0), MATCH(Forecasts!D$244, Inputs!$A$4:$X$4, 0))</f>
        <v>1617.9204414008875</v>
      </c>
      <c r="E247" s="63" cm="1">
        <f t="array" ref="E247">INDEX(Inputs!$A$4:$X$328, MATCH(Forecasts!$B247&amp;Forecasts!$B$243, Inputs!$A$4:$A$328&amp;Inputs!$B$4:$B$328, 0), MATCH(Forecasts!E$244, Inputs!$A$4:$X$4, 0))</f>
        <v>1042.7979156541871</v>
      </c>
      <c r="F247" s="63" cm="1">
        <f t="array" ref="F247">INDEX(Inputs!$A$4:$X$328, MATCH(Forecasts!$B247&amp;Forecasts!$B$243, Inputs!$A$4:$A$328&amp;Inputs!$B$4:$B$328, 0), MATCH(Forecasts!F$244, Inputs!$A$4:$X$4, 0))</f>
        <v>874.99747783056682</v>
      </c>
      <c r="G247" s="63" cm="1">
        <f t="array" ref="G247">INDEX(Inputs!$A$4:$X$328, MATCH(Forecasts!$B247&amp;Forecasts!$B$243, Inputs!$A$4:$A$328&amp;Inputs!$B$4:$B$328, 0), MATCH(Forecasts!G$244, Inputs!$A$4:$X$4, 0))</f>
        <v>1209.5611808959563</v>
      </c>
      <c r="H247" s="63" cm="1">
        <f t="array" ref="H247">INDEX(Inputs!$A$4:$X$328, MATCH(Forecasts!$B247&amp;Forecasts!$B$243, Inputs!$A$4:$A$328&amp;Inputs!$B$4:$B$328, 0), MATCH(Forecasts!H$244, Inputs!$A$4:$X$4, 0))</f>
        <v>924.61771642563087</v>
      </c>
      <c r="I247" s="63" cm="1">
        <f t="array" ref="I247">INDEX(Inputs!$A$4:$X$328, MATCH(Forecasts!$B247&amp;Forecasts!$B$243, Inputs!$A$4:$A$328&amp;Inputs!$B$4:$B$328, 0), MATCH(Forecasts!I$244, Inputs!$A$4:$X$4, 0))</f>
        <v>1082.3521696756422</v>
      </c>
      <c r="J247" s="63" cm="1">
        <f t="array" ref="J247">INDEX(Inputs!$A$4:$X$328, MATCH(Forecasts!$B247&amp;Forecasts!$B$243, Inputs!$A$4:$A$328&amp;Inputs!$B$4:$B$328, 0), MATCH(Forecasts!J$244, Inputs!$A$4:$X$4, 0))</f>
        <v>777.43846500924838</v>
      </c>
      <c r="K247" s="63" cm="1">
        <f t="array" ref="K247">INDEX(Inputs!$A$4:$X$328, MATCH(Forecasts!$B247&amp;Forecasts!$B$243, Inputs!$A$4:$A$328&amp;Inputs!$B$4:$B$328, 0), MATCH(Forecasts!K$244, Inputs!$A$4:$X$4, 0))</f>
        <v>1270.5858010728862</v>
      </c>
      <c r="L247" s="63" cm="1">
        <f t="array" ref="L247">INDEX(Inputs!$A$4:$X$328, MATCH(Forecasts!$B247&amp;Forecasts!$B$243, Inputs!$A$4:$A$328&amp;Inputs!$B$4:$B$328, 0), MATCH(Forecasts!L$244, Inputs!$A$4:$X$4, 0))</f>
        <v>1167.7131465974762</v>
      </c>
      <c r="M247" s="63" cm="1">
        <f t="array" ref="M247">INDEX(Inputs!$A$4:$X$328, MATCH(Forecasts!$B247&amp;Forecasts!$B$243, Inputs!$A$4:$A$328&amp;Inputs!$B$4:$B$328, 0), MATCH(Forecasts!M$244, Inputs!$A$4:$X$4, 0))</f>
        <v>879.25694970507823</v>
      </c>
      <c r="N247" s="63" cm="1">
        <f t="array" ref="N247">INDEX(Inputs!$A$4:$X$328, MATCH(Forecasts!$B247&amp;Forecasts!$B$243, Inputs!$A$4:$A$328&amp;Inputs!$B$4:$B$328, 0), MATCH(Forecasts!N$244, Inputs!$A$4:$X$4, 0))</f>
        <v>907.92108655520121</v>
      </c>
      <c r="O247" s="63" cm="1">
        <f t="array" ref="O247">INDEX(Inputs!$A$4:$X$328, MATCH(Forecasts!$B247&amp;Forecasts!$B$243, Inputs!$A$4:$A$328&amp;Inputs!$B$4:$B$328, 0), MATCH(Forecasts!O$244, Inputs!$A$4:$X$4, 0))</f>
        <v>1387.4828238480222</v>
      </c>
      <c r="P247" s="140"/>
      <c r="Q247" s="140"/>
      <c r="R247" s="140"/>
      <c r="S247" s="140"/>
      <c r="T247" s="140"/>
      <c r="U247" s="140"/>
      <c r="V247" s="144">
        <v>1076.9347621914947</v>
      </c>
      <c r="W247" s="144">
        <v>1076.9347621914947</v>
      </c>
      <c r="X247" s="144">
        <v>1076.9347621914947</v>
      </c>
      <c r="Y247" s="144">
        <v>1076.9347621914947</v>
      </c>
      <c r="Z247" s="144">
        <v>1076.9347621914947</v>
      </c>
      <c r="AA247" s="144">
        <v>1076.9347621914947</v>
      </c>
      <c r="AB247" s="85">
        <f t="shared" si="230"/>
        <v>1076.9347621914947</v>
      </c>
      <c r="AC247" s="85">
        <f t="shared" si="231"/>
        <v>1076.9347621914947</v>
      </c>
      <c r="AD247" s="85">
        <f t="shared" si="232"/>
        <v>1076.9347621914947</v>
      </c>
      <c r="AE247" s="85">
        <f t="shared" si="233"/>
        <v>1076.9347621914947</v>
      </c>
      <c r="AF247" s="85">
        <f t="shared" si="234"/>
        <v>1076.9347621914947</v>
      </c>
      <c r="AG247" s="85">
        <f t="shared" si="235"/>
        <v>1076.9347621914947</v>
      </c>
      <c r="AI247" s="86" t="s">
        <v>120</v>
      </c>
      <c r="AJ247" s="86" t="s">
        <v>120</v>
      </c>
      <c r="AK247" s="87" t="str">
        <f t="shared" si="236"/>
        <v>OK</v>
      </c>
    </row>
    <row r="248" spans="1:38" s="39" customFormat="1" ht="12.75" customHeight="1">
      <c r="B248" s="72" t="s">
        <v>99</v>
      </c>
      <c r="C248" s="63" cm="1">
        <f t="array" ref="C248">INDEX(Inputs!$A$4:$X$328, MATCH(Forecasts!$B248&amp;Forecasts!$B$243, Inputs!$A$4:$A$328&amp;Inputs!$B$4:$B$328, 0), MATCH(Forecasts!C$244, Inputs!$A$4:$X$4, 0))</f>
        <v>4402.0333965313048</v>
      </c>
      <c r="D248" s="63" cm="1">
        <f t="array" ref="D248">INDEX(Inputs!$A$4:$X$328, MATCH(Forecasts!$B248&amp;Forecasts!$B$243, Inputs!$A$4:$A$328&amp;Inputs!$B$4:$B$328, 0), MATCH(Forecasts!D$244, Inputs!$A$4:$X$4, 0))</f>
        <v>6070.5019110278063</v>
      </c>
      <c r="E248" s="63" cm="1">
        <f t="array" ref="E248">INDEX(Inputs!$A$4:$X$328, MATCH(Forecasts!$B248&amp;Forecasts!$B$243, Inputs!$A$4:$A$328&amp;Inputs!$B$4:$B$328, 0), MATCH(Forecasts!E$244, Inputs!$A$4:$X$4, 0))</f>
        <v>4639.6885589655431</v>
      </c>
      <c r="F248" s="63" cm="1">
        <f t="array" ref="F248">INDEX(Inputs!$A$4:$X$328, MATCH(Forecasts!$B248&amp;Forecasts!$B$243, Inputs!$A$4:$A$328&amp;Inputs!$B$4:$B$328, 0), MATCH(Forecasts!F$244, Inputs!$A$4:$X$4, 0))</f>
        <v>4346.4200606077893</v>
      </c>
      <c r="G248" s="63" cm="1">
        <f t="array" ref="G248">INDEX(Inputs!$A$4:$X$328, MATCH(Forecasts!$B248&amp;Forecasts!$B$243, Inputs!$A$4:$A$328&amp;Inputs!$B$4:$B$328, 0), MATCH(Forecasts!G$244, Inputs!$A$4:$X$4, 0))</f>
        <v>5460.3389128514455</v>
      </c>
      <c r="H248" s="63" cm="1">
        <f t="array" ref="H248">INDEX(Inputs!$A$4:$X$328, MATCH(Forecasts!$B248&amp;Forecasts!$B$243, Inputs!$A$4:$A$328&amp;Inputs!$B$4:$B$328, 0), MATCH(Forecasts!H$244, Inputs!$A$4:$X$4, 0))</f>
        <v>4428.5968910469273</v>
      </c>
      <c r="I248" s="63" cm="1">
        <f t="array" ref="I248">INDEX(Inputs!$A$4:$X$328, MATCH(Forecasts!$B248&amp;Forecasts!$B$243, Inputs!$A$4:$A$328&amp;Inputs!$B$4:$B$328, 0), MATCH(Forecasts!I$244, Inputs!$A$4:$X$4, 0))</f>
        <v>4982.0065197951908</v>
      </c>
      <c r="J248" s="63" cm="1">
        <f t="array" ref="J248">INDEX(Inputs!$A$4:$X$328, MATCH(Forecasts!$B248&amp;Forecasts!$B$243, Inputs!$A$4:$A$328&amp;Inputs!$B$4:$B$328, 0), MATCH(Forecasts!J$244, Inputs!$A$4:$X$4, 0))</f>
        <v>3976.9399631918859</v>
      </c>
      <c r="K248" s="63" cm="1">
        <f t="array" ref="K248">INDEX(Inputs!$A$4:$X$328, MATCH(Forecasts!$B248&amp;Forecasts!$B$243, Inputs!$A$4:$A$328&amp;Inputs!$B$4:$B$328, 0), MATCH(Forecasts!K$244, Inputs!$A$4:$X$4, 0))</f>
        <v>6137.8899503902485</v>
      </c>
      <c r="L248" s="63" cm="1">
        <f t="array" ref="L248">INDEX(Inputs!$A$4:$X$328, MATCH(Forecasts!$B248&amp;Forecasts!$B$243, Inputs!$A$4:$A$328&amp;Inputs!$B$4:$B$328, 0), MATCH(Forecasts!L$244, Inputs!$A$4:$X$4, 0))</f>
        <v>5524.1234050195071</v>
      </c>
      <c r="M248" s="63" cm="1">
        <f t="array" ref="M248">INDEX(Inputs!$A$4:$X$328, MATCH(Forecasts!$B248&amp;Forecasts!$B$243, Inputs!$A$4:$A$328&amp;Inputs!$B$4:$B$328, 0), MATCH(Forecasts!M$244, Inputs!$A$4:$X$4, 0))</f>
        <v>4589.7275202830433</v>
      </c>
      <c r="N248" s="63" cm="1">
        <f t="array" ref="N248">INDEX(Inputs!$A$4:$X$328, MATCH(Forecasts!$B248&amp;Forecasts!$B$243, Inputs!$A$4:$A$328&amp;Inputs!$B$4:$B$328, 0), MATCH(Forecasts!N$244, Inputs!$A$4:$X$4, 0))</f>
        <v>4390.2384452749611</v>
      </c>
      <c r="O248" s="63" cm="1">
        <f t="array" ref="O248">INDEX(Inputs!$A$4:$X$328, MATCH(Forecasts!$B248&amp;Forecasts!$B$243, Inputs!$A$4:$A$328&amp;Inputs!$B$4:$B$328, 0), MATCH(Forecasts!O$244, Inputs!$A$4:$X$4, 0))</f>
        <v>6348.2869601522407</v>
      </c>
      <c r="P248" s="140"/>
      <c r="Q248" s="140"/>
      <c r="R248" s="140"/>
      <c r="S248" s="140"/>
      <c r="T248" s="140"/>
      <c r="U248" s="140"/>
      <c r="V248" s="144">
        <v>4886.0729942063763</v>
      </c>
      <c r="W248" s="144">
        <v>4886.0729942063763</v>
      </c>
      <c r="X248" s="144">
        <v>4886.0729942063763</v>
      </c>
      <c r="Y248" s="144">
        <v>4886.0729942063763</v>
      </c>
      <c r="Z248" s="144">
        <v>4886.0729942063763</v>
      </c>
      <c r="AA248" s="144">
        <v>4886.0729942063763</v>
      </c>
      <c r="AB248" s="85">
        <f t="shared" si="230"/>
        <v>4886.0729942063763</v>
      </c>
      <c r="AC248" s="85">
        <f t="shared" si="231"/>
        <v>4886.0729942063763</v>
      </c>
      <c r="AD248" s="85">
        <f t="shared" si="232"/>
        <v>4886.0729942063763</v>
      </c>
      <c r="AE248" s="85">
        <f t="shared" si="233"/>
        <v>4886.0729942063763</v>
      </c>
      <c r="AF248" s="85">
        <f t="shared" si="234"/>
        <v>4886.0729942063763</v>
      </c>
      <c r="AG248" s="85">
        <f t="shared" si="235"/>
        <v>4886.0729942063763</v>
      </c>
      <c r="AI248" s="86" t="s">
        <v>120</v>
      </c>
      <c r="AJ248" s="86" t="s">
        <v>120</v>
      </c>
      <c r="AK248" s="87" t="str">
        <f t="shared" si="236"/>
        <v>OK</v>
      </c>
    </row>
    <row r="249" spans="1:38" s="39" customFormat="1" ht="12.75" customHeight="1">
      <c r="B249" s="72" t="s">
        <v>100</v>
      </c>
      <c r="C249" s="63" cm="1">
        <f t="array" ref="C249">INDEX(Inputs!$A$4:$X$328, MATCH(Forecasts!$B249&amp;Forecasts!$B$243, Inputs!$A$4:$A$328&amp;Inputs!$B$4:$B$328, 0), MATCH(Forecasts!C$244, Inputs!$A$4:$X$4, 0))</f>
        <v>1627.5000752621277</v>
      </c>
      <c r="D249" s="63" cm="1">
        <f t="array" ref="D249">INDEX(Inputs!$A$4:$X$328, MATCH(Forecasts!$B249&amp;Forecasts!$B$243, Inputs!$A$4:$A$328&amp;Inputs!$B$4:$B$328, 0), MATCH(Forecasts!D$244, Inputs!$A$4:$X$4, 0))</f>
        <v>3355.0933612296094</v>
      </c>
      <c r="E249" s="63" cm="1">
        <f t="array" ref="E249">INDEX(Inputs!$A$4:$X$328, MATCH(Forecasts!$B249&amp;Forecasts!$B$243, Inputs!$A$4:$A$328&amp;Inputs!$B$4:$B$328, 0), MATCH(Forecasts!E$244, Inputs!$A$4:$X$4, 0))</f>
        <v>3063.9034054966542</v>
      </c>
      <c r="F249" s="63" cm="1">
        <f t="array" ref="F249">INDEX(Inputs!$A$4:$X$328, MATCH(Forecasts!$B249&amp;Forecasts!$B$243, Inputs!$A$4:$A$328&amp;Inputs!$B$4:$B$328, 0), MATCH(Forecasts!F$244, Inputs!$A$4:$X$4, 0))</f>
        <v>2552.7801325350001</v>
      </c>
      <c r="G249" s="63" cm="1">
        <f t="array" ref="G249">INDEX(Inputs!$A$4:$X$328, MATCH(Forecasts!$B249&amp;Forecasts!$B$243, Inputs!$A$4:$A$328&amp;Inputs!$B$4:$B$328, 0), MATCH(Forecasts!G$244, Inputs!$A$4:$X$4, 0))</f>
        <v>2549.404965911996</v>
      </c>
      <c r="H249" s="63" cm="1">
        <f t="array" ref="H249">INDEX(Inputs!$A$4:$X$328, MATCH(Forecasts!$B249&amp;Forecasts!$B$243, Inputs!$A$4:$A$328&amp;Inputs!$B$4:$B$328, 0), MATCH(Forecasts!H$244, Inputs!$A$4:$X$4, 0))</f>
        <v>1874.5477432222406</v>
      </c>
      <c r="I249" s="63" cm="1">
        <f t="array" ref="I249">INDEX(Inputs!$A$4:$X$328, MATCH(Forecasts!$B249&amp;Forecasts!$B$243, Inputs!$A$4:$A$328&amp;Inputs!$B$4:$B$328, 0), MATCH(Forecasts!I$244, Inputs!$A$4:$X$4, 0))</f>
        <v>2364.1404528844214</v>
      </c>
      <c r="J249" s="63" cm="1">
        <f t="array" ref="J249">INDEX(Inputs!$A$4:$X$328, MATCH(Forecasts!$B249&amp;Forecasts!$B$243, Inputs!$A$4:$A$328&amp;Inputs!$B$4:$B$328, 0), MATCH(Forecasts!J$244, Inputs!$A$4:$X$4, 0))</f>
        <v>2124.6182700947311</v>
      </c>
      <c r="K249" s="63" cm="1">
        <f t="array" ref="K249">INDEX(Inputs!$A$4:$X$328, MATCH(Forecasts!$B249&amp;Forecasts!$B$243, Inputs!$A$4:$A$328&amp;Inputs!$B$4:$B$328, 0), MATCH(Forecasts!K$244, Inputs!$A$4:$X$4, 0))</f>
        <v>2925.1717874886499</v>
      </c>
      <c r="L249" s="63" cm="1">
        <f t="array" ref="L249">INDEX(Inputs!$A$4:$X$328, MATCH(Forecasts!$B249&amp;Forecasts!$B$243, Inputs!$A$4:$A$328&amp;Inputs!$B$4:$B$328, 0), MATCH(Forecasts!L$244, Inputs!$A$4:$X$4, 0))</f>
        <v>2472.965847180471</v>
      </c>
      <c r="M249" s="63" cm="1">
        <f t="array" ref="M249">INDEX(Inputs!$A$4:$X$328, MATCH(Forecasts!$B249&amp;Forecasts!$B$243, Inputs!$A$4:$A$328&amp;Inputs!$B$4:$B$328, 0), MATCH(Forecasts!M$244, Inputs!$A$4:$X$4, 0))</f>
        <v>2239.0013565083277</v>
      </c>
      <c r="N249" s="63" cm="1">
        <f t="array" ref="N249">INDEX(Inputs!$A$4:$X$328, MATCH(Forecasts!$B249&amp;Forecasts!$B$243, Inputs!$A$4:$A$328&amp;Inputs!$B$4:$B$328, 0), MATCH(Forecasts!N$244, Inputs!$A$4:$X$4, 0))</f>
        <v>2643.5210173318437</v>
      </c>
      <c r="O249" s="63" cm="1">
        <f t="array" ref="O249">INDEX(Inputs!$A$4:$X$328, MATCH(Forecasts!$B249&amp;Forecasts!$B$243, Inputs!$A$4:$A$328&amp;Inputs!$B$4:$B$328, 0), MATCH(Forecasts!O$244, Inputs!$A$4:$X$4, 0))</f>
        <v>3430.7891565267973</v>
      </c>
      <c r="P249" s="140"/>
      <c r="Q249" s="140"/>
      <c r="R249" s="140"/>
      <c r="S249" s="140"/>
      <c r="T249" s="140"/>
      <c r="U249" s="140"/>
      <c r="V249" s="144">
        <v>2509.0463295380318</v>
      </c>
      <c r="W249" s="144">
        <v>2509.0463295380318</v>
      </c>
      <c r="X249" s="144">
        <v>2509.0463295380318</v>
      </c>
      <c r="Y249" s="144">
        <v>2509.0463295380318</v>
      </c>
      <c r="Z249" s="144">
        <v>2509.0463295380318</v>
      </c>
      <c r="AA249" s="144">
        <v>2509.0463295380318</v>
      </c>
      <c r="AB249" s="85">
        <f t="shared" si="230"/>
        <v>2509.0463295380318</v>
      </c>
      <c r="AC249" s="85">
        <f t="shared" si="231"/>
        <v>2509.0463295380318</v>
      </c>
      <c r="AD249" s="85">
        <f t="shared" si="232"/>
        <v>2509.0463295380318</v>
      </c>
      <c r="AE249" s="85">
        <f t="shared" si="233"/>
        <v>2509.0463295380318</v>
      </c>
      <c r="AF249" s="85">
        <f t="shared" si="234"/>
        <v>2509.0463295380318</v>
      </c>
      <c r="AG249" s="85">
        <f t="shared" si="235"/>
        <v>2509.0463295380318</v>
      </c>
      <c r="AI249" s="86" t="s">
        <v>120</v>
      </c>
      <c r="AJ249" s="86" t="s">
        <v>120</v>
      </c>
      <c r="AK249" s="87" t="str">
        <f t="shared" si="236"/>
        <v>OK</v>
      </c>
    </row>
    <row r="250" spans="1:38" s="39" customFormat="1" ht="12.75" customHeight="1">
      <c r="B250" s="72" t="s">
        <v>101</v>
      </c>
      <c r="C250" s="63" cm="1">
        <f t="array" ref="C250">INDEX(Inputs!$A$4:$X$328, MATCH(Forecasts!$B250&amp;Forecasts!$B$243, Inputs!$A$4:$A$328&amp;Inputs!$B$4:$B$328, 0), MATCH(Forecasts!C$244, Inputs!$A$4:$X$4, 0))</f>
        <v>2566.6159016871898</v>
      </c>
      <c r="D250" s="63" cm="1">
        <f t="array" ref="D250">INDEX(Inputs!$A$4:$X$328, MATCH(Forecasts!$B250&amp;Forecasts!$B$243, Inputs!$A$4:$A$328&amp;Inputs!$B$4:$B$328, 0), MATCH(Forecasts!D$244, Inputs!$A$4:$X$4, 0))</f>
        <v>5642.0585417731072</v>
      </c>
      <c r="E250" s="63" cm="1">
        <f t="array" ref="E250">INDEX(Inputs!$A$4:$X$328, MATCH(Forecasts!$B250&amp;Forecasts!$B$243, Inputs!$A$4:$A$328&amp;Inputs!$B$4:$B$328, 0), MATCH(Forecasts!E$244, Inputs!$A$4:$X$4, 0))</f>
        <v>4322.9939735046173</v>
      </c>
      <c r="F250" s="63" cm="1">
        <f t="array" ref="F250">INDEX(Inputs!$A$4:$X$328, MATCH(Forecasts!$B250&amp;Forecasts!$B$243, Inputs!$A$4:$A$328&amp;Inputs!$B$4:$B$328, 0), MATCH(Forecasts!F$244, Inputs!$A$4:$X$4, 0))</f>
        <v>3925.5177494201703</v>
      </c>
      <c r="G250" s="63" cm="1">
        <f t="array" ref="G250">INDEX(Inputs!$A$4:$X$328, MATCH(Forecasts!$B250&amp;Forecasts!$B$243, Inputs!$A$4:$A$328&amp;Inputs!$B$4:$B$328, 0), MATCH(Forecasts!G$244, Inputs!$A$4:$X$4, 0))</f>
        <v>4040.682624593604</v>
      </c>
      <c r="H250" s="63" cm="1">
        <f t="array" ref="H250">INDEX(Inputs!$A$4:$X$328, MATCH(Forecasts!$B250&amp;Forecasts!$B$243, Inputs!$A$4:$A$328&amp;Inputs!$B$4:$B$328, 0), MATCH(Forecasts!H$244, Inputs!$A$4:$X$4, 0))</f>
        <v>3630.5457300637654</v>
      </c>
      <c r="I250" s="63" cm="1">
        <f t="array" ref="I250">INDEX(Inputs!$A$4:$X$328, MATCH(Forecasts!$B250&amp;Forecasts!$B$243, Inputs!$A$4:$A$328&amp;Inputs!$B$4:$B$328, 0), MATCH(Forecasts!I$244, Inputs!$A$4:$X$4, 0))</f>
        <v>3846.870508281283</v>
      </c>
      <c r="J250" s="63" cm="1">
        <f t="array" ref="J250">INDEX(Inputs!$A$4:$X$328, MATCH(Forecasts!$B250&amp;Forecasts!$B$243, Inputs!$A$4:$A$328&amp;Inputs!$B$4:$B$328, 0), MATCH(Forecasts!J$244, Inputs!$A$4:$X$4, 0))</f>
        <v>3193.319446139235</v>
      </c>
      <c r="K250" s="63" cm="1">
        <f t="array" ref="K250">INDEX(Inputs!$A$4:$X$328, MATCH(Forecasts!$B250&amp;Forecasts!$B$243, Inputs!$A$4:$A$328&amp;Inputs!$B$4:$B$328, 0), MATCH(Forecasts!K$244, Inputs!$A$4:$X$4, 0))</f>
        <v>5477.703478675593</v>
      </c>
      <c r="L250" s="63" cm="1">
        <f t="array" ref="L250">INDEX(Inputs!$A$4:$X$328, MATCH(Forecasts!$B250&amp;Forecasts!$B$243, Inputs!$A$4:$A$328&amp;Inputs!$B$4:$B$328, 0), MATCH(Forecasts!L$244, Inputs!$A$4:$X$4, 0))</f>
        <v>4168.9481448224979</v>
      </c>
      <c r="M250" s="63" cm="1">
        <f t="array" ref="M250">INDEX(Inputs!$A$4:$X$328, MATCH(Forecasts!$B250&amp;Forecasts!$B$243, Inputs!$A$4:$A$328&amp;Inputs!$B$4:$B$328, 0), MATCH(Forecasts!M$244, Inputs!$A$4:$X$4, 0))</f>
        <v>3712.0311189121226</v>
      </c>
      <c r="N250" s="63" cm="1">
        <f t="array" ref="N250">INDEX(Inputs!$A$4:$X$328, MATCH(Forecasts!$B250&amp;Forecasts!$B$243, Inputs!$A$4:$A$328&amp;Inputs!$B$4:$B$328, 0), MATCH(Forecasts!N$244, Inputs!$A$4:$X$4, 0))</f>
        <v>3658.5402537856498</v>
      </c>
      <c r="O250" s="63" cm="1">
        <f t="array" ref="O250">INDEX(Inputs!$A$4:$X$328, MATCH(Forecasts!$B250&amp;Forecasts!$B$243, Inputs!$A$4:$A$328&amp;Inputs!$B$4:$B$328, 0), MATCH(Forecasts!O$244, Inputs!$A$4:$X$4, 0))</f>
        <v>5401.7204773989324</v>
      </c>
      <c r="P250" s="140"/>
      <c r="Q250" s="140"/>
      <c r="R250" s="140"/>
      <c r="S250" s="140"/>
      <c r="T250" s="140"/>
      <c r="U250" s="140"/>
      <c r="V250" s="144">
        <v>4061.9454091294533</v>
      </c>
      <c r="W250" s="144">
        <v>4061.9454091294533</v>
      </c>
      <c r="X250" s="144">
        <v>4061.9454091294533</v>
      </c>
      <c r="Y250" s="144">
        <v>4061.9454091294533</v>
      </c>
      <c r="Z250" s="144">
        <v>4061.9454091294533</v>
      </c>
      <c r="AA250" s="144">
        <v>4061.9454091294533</v>
      </c>
      <c r="AB250" s="85">
        <f t="shared" si="230"/>
        <v>4061.9454091294533</v>
      </c>
      <c r="AC250" s="85">
        <f t="shared" si="231"/>
        <v>4061.9454091294533</v>
      </c>
      <c r="AD250" s="85">
        <f t="shared" si="232"/>
        <v>4061.9454091294533</v>
      </c>
      <c r="AE250" s="85">
        <f t="shared" si="233"/>
        <v>4061.9454091294533</v>
      </c>
      <c r="AF250" s="85">
        <f t="shared" si="234"/>
        <v>4061.9454091294533</v>
      </c>
      <c r="AG250" s="85">
        <f t="shared" si="235"/>
        <v>4061.9454091294533</v>
      </c>
      <c r="AI250" s="86" t="s">
        <v>120</v>
      </c>
      <c r="AJ250" s="86" t="s">
        <v>120</v>
      </c>
      <c r="AK250" s="87" t="str">
        <f t="shared" si="236"/>
        <v>OK</v>
      </c>
    </row>
    <row r="251" spans="1:38" s="39" customFormat="1" ht="12.75" customHeight="1">
      <c r="B251" s="72" t="s">
        <v>102</v>
      </c>
      <c r="C251" s="63" cm="1">
        <f t="array" ref="C251">INDEX(Inputs!$A$4:$X$328, MATCH(Forecasts!$B251&amp;Forecasts!$B$243, Inputs!$A$4:$A$328&amp;Inputs!$B$4:$B$328, 0), MATCH(Forecasts!C$244, Inputs!$A$4:$X$4, 0))</f>
        <v>689.40146542398054</v>
      </c>
      <c r="D251" s="63" cm="1">
        <f t="array" ref="D251">INDEX(Inputs!$A$4:$X$328, MATCH(Forecasts!$B251&amp;Forecasts!$B$243, Inputs!$A$4:$A$328&amp;Inputs!$B$4:$B$328, 0), MATCH(Forecasts!D$244, Inputs!$A$4:$X$4, 0))</f>
        <v>1371.8826887410778</v>
      </c>
      <c r="E251" s="63" cm="1">
        <f t="array" ref="E251">INDEX(Inputs!$A$4:$X$328, MATCH(Forecasts!$B251&amp;Forecasts!$B$243, Inputs!$A$4:$A$328&amp;Inputs!$B$4:$B$328, 0), MATCH(Forecasts!E$244, Inputs!$A$4:$X$4, 0))</f>
        <v>1115.0387271558479</v>
      </c>
      <c r="F251" s="63" cm="1">
        <f t="array" ref="F251">INDEX(Inputs!$A$4:$X$328, MATCH(Forecasts!$B251&amp;Forecasts!$B$243, Inputs!$A$4:$A$328&amp;Inputs!$B$4:$B$328, 0), MATCH(Forecasts!F$244, Inputs!$A$4:$X$4, 0))</f>
        <v>885.64747257284478</v>
      </c>
      <c r="G251" s="63" cm="1">
        <f t="array" ref="G251">INDEX(Inputs!$A$4:$X$328, MATCH(Forecasts!$B251&amp;Forecasts!$B$243, Inputs!$A$4:$A$328&amp;Inputs!$B$4:$B$328, 0), MATCH(Forecasts!G$244, Inputs!$A$4:$X$4, 0))</f>
        <v>1063.8219851375914</v>
      </c>
      <c r="H251" s="63" cm="1">
        <f t="array" ref="H251">INDEX(Inputs!$A$4:$X$328, MATCH(Forecasts!$B251&amp;Forecasts!$B$243, Inputs!$A$4:$A$328&amp;Inputs!$B$4:$B$328, 0), MATCH(Forecasts!H$244, Inputs!$A$4:$X$4, 0))</f>
        <v>740.99072355836461</v>
      </c>
      <c r="I251" s="63" cm="1">
        <f t="array" ref="I251">INDEX(Inputs!$A$4:$X$328, MATCH(Forecasts!$B251&amp;Forecasts!$B$243, Inputs!$A$4:$A$328&amp;Inputs!$B$4:$B$328, 0), MATCH(Forecasts!I$244, Inputs!$A$4:$X$4, 0))</f>
        <v>1004.4098218926439</v>
      </c>
      <c r="J251" s="63" cm="1">
        <f t="array" ref="J251">INDEX(Inputs!$A$4:$X$328, MATCH(Forecasts!$B251&amp;Forecasts!$B$243, Inputs!$A$4:$A$328&amp;Inputs!$B$4:$B$328, 0), MATCH(Forecasts!J$244, Inputs!$A$4:$X$4, 0))</f>
        <v>862.65002339549847</v>
      </c>
      <c r="K251" s="63" cm="1">
        <f t="array" ref="K251">INDEX(Inputs!$A$4:$X$328, MATCH(Forecasts!$B251&amp;Forecasts!$B$243, Inputs!$A$4:$A$328&amp;Inputs!$B$4:$B$328, 0), MATCH(Forecasts!K$244, Inputs!$A$4:$X$4, 0))</f>
        <v>1188.4932560014527</v>
      </c>
      <c r="L251" s="63" cm="1">
        <f t="array" ref="L251">INDEX(Inputs!$A$4:$X$328, MATCH(Forecasts!$B251&amp;Forecasts!$B$243, Inputs!$A$4:$A$328&amp;Inputs!$B$4:$B$328, 0), MATCH(Forecasts!L$244, Inputs!$A$4:$X$4, 0))</f>
        <v>1002.1807838262758</v>
      </c>
      <c r="M251" s="63" cm="1">
        <f t="array" ref="M251">INDEX(Inputs!$A$4:$X$328, MATCH(Forecasts!$B251&amp;Forecasts!$B$243, Inputs!$A$4:$A$328&amp;Inputs!$B$4:$B$328, 0), MATCH(Forecasts!M$244, Inputs!$A$4:$X$4, 0))</f>
        <v>926.37060744731241</v>
      </c>
      <c r="N251" s="63" cm="1">
        <f t="array" ref="N251">INDEX(Inputs!$A$4:$X$328, MATCH(Forecasts!$B251&amp;Forecasts!$B$243, Inputs!$A$4:$A$328&amp;Inputs!$B$4:$B$328, 0), MATCH(Forecasts!N$244, Inputs!$A$4:$X$4, 0))</f>
        <v>960.4121262860815</v>
      </c>
      <c r="O251" s="63" cm="1">
        <f t="array" ref="O251">INDEX(Inputs!$A$4:$X$328, MATCH(Forecasts!$B251&amp;Forecasts!$B$243, Inputs!$A$4:$A$328&amp;Inputs!$B$4:$B$328, 0), MATCH(Forecasts!O$244, Inputs!$A$4:$X$4, 0))</f>
        <v>1281.93035172854</v>
      </c>
      <c r="P251" s="140"/>
      <c r="Q251" s="140"/>
      <c r="R251" s="140"/>
      <c r="S251" s="140"/>
      <c r="T251" s="140"/>
      <c r="U251" s="140"/>
      <c r="V251" s="144">
        <v>975.69993494442599</v>
      </c>
      <c r="W251" s="144">
        <v>975.69993494442599</v>
      </c>
      <c r="X251" s="144">
        <v>975.69993494442599</v>
      </c>
      <c r="Y251" s="144">
        <v>975.69993494442599</v>
      </c>
      <c r="Z251" s="144">
        <v>975.69993494442599</v>
      </c>
      <c r="AA251" s="144">
        <v>975.69993494442599</v>
      </c>
      <c r="AB251" s="85">
        <f t="shared" si="230"/>
        <v>975.69993494442599</v>
      </c>
      <c r="AC251" s="85">
        <f t="shared" si="231"/>
        <v>975.69993494442599</v>
      </c>
      <c r="AD251" s="85">
        <f t="shared" si="232"/>
        <v>975.69993494442599</v>
      </c>
      <c r="AE251" s="85">
        <f t="shared" si="233"/>
        <v>975.69993494442599</v>
      </c>
      <c r="AF251" s="85">
        <f t="shared" si="234"/>
        <v>975.69993494442599</v>
      </c>
      <c r="AG251" s="85">
        <f t="shared" si="235"/>
        <v>975.69993494442599</v>
      </c>
      <c r="AI251" s="86" t="s">
        <v>120</v>
      </c>
      <c r="AJ251" s="86" t="s">
        <v>120</v>
      </c>
      <c r="AK251" s="87" t="str">
        <f t="shared" si="236"/>
        <v>OK</v>
      </c>
    </row>
    <row r="252" spans="1:38" s="39" customFormat="1" ht="12.75" customHeight="1">
      <c r="B252" s="72" t="s">
        <v>103</v>
      </c>
      <c r="C252" s="63" cm="1">
        <f t="array" ref="C252">INDEX(Inputs!$A$4:$X$328, MATCH(Forecasts!$B252&amp;Forecasts!$B$243, Inputs!$A$4:$A$328&amp;Inputs!$B$4:$B$328, 0), MATCH(Forecasts!C$244, Inputs!$A$4:$X$4, 0))</f>
        <v>2562.1404478550953</v>
      </c>
      <c r="D252" s="63" cm="1">
        <f t="array" ref="D252">INDEX(Inputs!$A$4:$X$328, MATCH(Forecasts!$B252&amp;Forecasts!$B$243, Inputs!$A$4:$A$328&amp;Inputs!$B$4:$B$328, 0), MATCH(Forecasts!D$244, Inputs!$A$4:$X$4, 0))</f>
        <v>4956.9264566740612</v>
      </c>
      <c r="E252" s="63" cm="1">
        <f t="array" ref="E252">INDEX(Inputs!$A$4:$X$328, MATCH(Forecasts!$B252&amp;Forecasts!$B$243, Inputs!$A$4:$A$328&amp;Inputs!$B$4:$B$328, 0), MATCH(Forecasts!E$244, Inputs!$A$4:$X$4, 0))</f>
        <v>4423.2225460638174</v>
      </c>
      <c r="F252" s="63" cm="1">
        <f t="array" ref="F252">INDEX(Inputs!$A$4:$X$328, MATCH(Forecasts!$B252&amp;Forecasts!$B$243, Inputs!$A$4:$A$328&amp;Inputs!$B$4:$B$328, 0), MATCH(Forecasts!F$244, Inputs!$A$4:$X$4, 0))</f>
        <v>3750.4801669499775</v>
      </c>
      <c r="G252" s="63" cm="1">
        <f t="array" ref="G252">INDEX(Inputs!$A$4:$X$328, MATCH(Forecasts!$B252&amp;Forecasts!$B$243, Inputs!$A$4:$A$328&amp;Inputs!$B$4:$B$328, 0), MATCH(Forecasts!G$244, Inputs!$A$4:$X$4, 0))</f>
        <v>3625.0923457198874</v>
      </c>
      <c r="H252" s="63" cm="1">
        <f t="array" ref="H252">INDEX(Inputs!$A$4:$X$328, MATCH(Forecasts!$B252&amp;Forecasts!$B$243, Inputs!$A$4:$A$328&amp;Inputs!$B$4:$B$328, 0), MATCH(Forecasts!H$244, Inputs!$A$4:$X$4, 0))</f>
        <v>3043.6017309540025</v>
      </c>
      <c r="I252" s="63" cm="1">
        <f t="array" ref="I252">INDEX(Inputs!$A$4:$X$328, MATCH(Forecasts!$B252&amp;Forecasts!$B$243, Inputs!$A$4:$A$328&amp;Inputs!$B$4:$B$328, 0), MATCH(Forecasts!I$244, Inputs!$A$4:$X$4, 0))</f>
        <v>3572.4004171776005</v>
      </c>
      <c r="J252" s="63" cm="1">
        <f t="array" ref="J252">INDEX(Inputs!$A$4:$X$328, MATCH(Forecasts!$B252&amp;Forecasts!$B$243, Inputs!$A$4:$A$328&amp;Inputs!$B$4:$B$328, 0), MATCH(Forecasts!J$244, Inputs!$A$4:$X$4, 0))</f>
        <v>3061.1620835937715</v>
      </c>
      <c r="K252" s="63" cm="1">
        <f t="array" ref="K252">INDEX(Inputs!$A$4:$X$328, MATCH(Forecasts!$B252&amp;Forecasts!$B$243, Inputs!$A$4:$A$328&amp;Inputs!$B$4:$B$328, 0), MATCH(Forecasts!K$244, Inputs!$A$4:$X$4, 0))</f>
        <v>4287.5486719320397</v>
      </c>
      <c r="L252" s="63" cm="1">
        <f t="array" ref="L252">INDEX(Inputs!$A$4:$X$328, MATCH(Forecasts!$B252&amp;Forecasts!$B$243, Inputs!$A$4:$A$328&amp;Inputs!$B$4:$B$328, 0), MATCH(Forecasts!L$244, Inputs!$A$4:$X$4, 0))</f>
        <v>3927.3204461587529</v>
      </c>
      <c r="M252" s="63" cm="1">
        <f t="array" ref="M252">INDEX(Inputs!$A$4:$X$328, MATCH(Forecasts!$B252&amp;Forecasts!$B$243, Inputs!$A$4:$A$328&amp;Inputs!$B$4:$B$328, 0), MATCH(Forecasts!M$244, Inputs!$A$4:$X$4, 0))</f>
        <v>3548.2354954810512</v>
      </c>
      <c r="N252" s="63" cm="1">
        <f t="array" ref="N252">INDEX(Inputs!$A$4:$X$328, MATCH(Forecasts!$B252&amp;Forecasts!$B$243, Inputs!$A$4:$A$328&amp;Inputs!$B$4:$B$328, 0), MATCH(Forecasts!N$244, Inputs!$A$4:$X$4, 0))</f>
        <v>3691.090073998811</v>
      </c>
      <c r="O252" s="63" cm="1">
        <f t="array" ref="O252">INDEX(Inputs!$A$4:$X$328, MATCH(Forecasts!$B252&amp;Forecasts!$B$243, Inputs!$A$4:$A$328&amp;Inputs!$B$4:$B$328, 0), MATCH(Forecasts!O$244, Inputs!$A$4:$X$4, 0))</f>
        <v>4811.0667869335621</v>
      </c>
      <c r="P252" s="140"/>
      <c r="Q252" s="140"/>
      <c r="R252" s="140"/>
      <c r="S252" s="140"/>
      <c r="T252" s="140"/>
      <c r="U252" s="140"/>
      <c r="V252" s="144">
        <v>3776.8149493940414</v>
      </c>
      <c r="W252" s="144">
        <v>3776.8149493940414</v>
      </c>
      <c r="X252" s="144">
        <v>3776.8149493940414</v>
      </c>
      <c r="Y252" s="144">
        <v>3776.8149493940414</v>
      </c>
      <c r="Z252" s="144">
        <v>3776.8149493940414</v>
      </c>
      <c r="AA252" s="144">
        <v>3776.8149493940414</v>
      </c>
      <c r="AB252" s="85">
        <f t="shared" si="230"/>
        <v>3776.8149493940414</v>
      </c>
      <c r="AC252" s="85">
        <f t="shared" si="231"/>
        <v>3776.8149493940414</v>
      </c>
      <c r="AD252" s="85">
        <f t="shared" si="232"/>
        <v>3776.8149493940414</v>
      </c>
      <c r="AE252" s="85">
        <f t="shared" si="233"/>
        <v>3776.8149493940414</v>
      </c>
      <c r="AF252" s="85">
        <f t="shared" si="234"/>
        <v>3776.8149493940414</v>
      </c>
      <c r="AG252" s="85">
        <f t="shared" si="235"/>
        <v>3776.8149493940414</v>
      </c>
      <c r="AI252" s="86" t="s">
        <v>120</v>
      </c>
      <c r="AJ252" s="86" t="s">
        <v>120</v>
      </c>
      <c r="AK252" s="87" t="str">
        <f t="shared" si="236"/>
        <v>OK</v>
      </c>
    </row>
    <row r="253" spans="1:38" s="39" customFormat="1" ht="12.75" customHeight="1">
      <c r="B253" s="72" t="s">
        <v>104</v>
      </c>
      <c r="C253" s="63" cm="1">
        <f t="array" ref="C253">INDEX(Inputs!$A$4:$X$328, MATCH(Forecasts!$B253&amp;Forecasts!$B$243, Inputs!$A$4:$A$328&amp;Inputs!$B$4:$B$328, 0), MATCH(Forecasts!C$244, Inputs!$A$4:$X$4, 0))</f>
        <v>2873.8878518825923</v>
      </c>
      <c r="D253" s="63" cm="1">
        <f t="array" ref="D253">INDEX(Inputs!$A$4:$X$328, MATCH(Forecasts!$B253&amp;Forecasts!$B$243, Inputs!$A$4:$A$328&amp;Inputs!$B$4:$B$328, 0), MATCH(Forecasts!D$244, Inputs!$A$4:$X$4, 0))</f>
        <v>4687.4185816998715</v>
      </c>
      <c r="E253" s="63" cm="1">
        <f t="array" ref="E253">INDEX(Inputs!$A$4:$X$328, MATCH(Forecasts!$B253&amp;Forecasts!$B$243, Inputs!$A$4:$A$328&amp;Inputs!$B$4:$B$328, 0), MATCH(Forecasts!E$244, Inputs!$A$4:$X$4, 0))</f>
        <v>4119.5153810973488</v>
      </c>
      <c r="F253" s="63" cm="1">
        <f t="array" ref="F253">INDEX(Inputs!$A$4:$X$328, MATCH(Forecasts!$B253&amp;Forecasts!$B$243, Inputs!$A$4:$A$328&amp;Inputs!$B$4:$B$328, 0), MATCH(Forecasts!F$244, Inputs!$A$4:$X$4, 0))</f>
        <v>3470.5452811036494</v>
      </c>
      <c r="G253" s="63" cm="1">
        <f t="array" ref="G253">INDEX(Inputs!$A$4:$X$328, MATCH(Forecasts!$B253&amp;Forecasts!$B$243, Inputs!$A$4:$A$328&amp;Inputs!$B$4:$B$328, 0), MATCH(Forecasts!G$244, Inputs!$A$4:$X$4, 0))</f>
        <v>4127.5303379828538</v>
      </c>
      <c r="H253" s="63" cm="1">
        <f t="array" ref="H253">INDEX(Inputs!$A$4:$X$328, MATCH(Forecasts!$B253&amp;Forecasts!$B$243, Inputs!$A$4:$A$328&amp;Inputs!$B$4:$B$328, 0), MATCH(Forecasts!H$244, Inputs!$A$4:$X$4, 0))</f>
        <v>2989.8182326612032</v>
      </c>
      <c r="I253" s="63" cm="1">
        <f t="array" ref="I253">INDEX(Inputs!$A$4:$X$328, MATCH(Forecasts!$B253&amp;Forecasts!$B$243, Inputs!$A$4:$A$328&amp;Inputs!$B$4:$B$328, 0), MATCH(Forecasts!I$244, Inputs!$A$4:$X$4, 0))</f>
        <v>3384.0606165736353</v>
      </c>
      <c r="J253" s="63" cm="1">
        <f t="array" ref="J253">INDEX(Inputs!$A$4:$X$328, MATCH(Forecasts!$B253&amp;Forecasts!$B$243, Inputs!$A$4:$A$328&amp;Inputs!$B$4:$B$328, 0), MATCH(Forecasts!J$244, Inputs!$A$4:$X$4, 0))</f>
        <v>3196.8357806575818</v>
      </c>
      <c r="K253" s="63" cm="1">
        <f t="array" ref="K253">INDEX(Inputs!$A$4:$X$328, MATCH(Forecasts!$B253&amp;Forecasts!$B$243, Inputs!$A$4:$A$328&amp;Inputs!$B$4:$B$328, 0), MATCH(Forecasts!K$244, Inputs!$A$4:$X$4, 0))</f>
        <v>4703.0679211112501</v>
      </c>
      <c r="L253" s="63" cm="1">
        <f t="array" ref="L253">INDEX(Inputs!$A$4:$X$328, MATCH(Forecasts!$B253&amp;Forecasts!$B$243, Inputs!$A$4:$A$328&amp;Inputs!$B$4:$B$328, 0), MATCH(Forecasts!L$244, Inputs!$A$4:$X$4, 0))</f>
        <v>4088.3489906311547</v>
      </c>
      <c r="M253" s="63" cm="1">
        <f t="array" ref="M253">INDEX(Inputs!$A$4:$X$328, MATCH(Forecasts!$B253&amp;Forecasts!$B$243, Inputs!$A$4:$A$328&amp;Inputs!$B$4:$B$328, 0), MATCH(Forecasts!M$244, Inputs!$A$4:$X$4, 0))</f>
        <v>3362.8771246674728</v>
      </c>
      <c r="N253" s="63" cm="1">
        <f t="array" ref="N253">INDEX(Inputs!$A$4:$X$328, MATCH(Forecasts!$B253&amp;Forecasts!$B$243, Inputs!$A$4:$A$328&amp;Inputs!$B$4:$B$328, 0), MATCH(Forecasts!N$244, Inputs!$A$4:$X$4, 0))</f>
        <v>3570.8064729601429</v>
      </c>
      <c r="O253" s="63" cm="1">
        <f t="array" ref="O253">INDEX(Inputs!$A$4:$X$328, MATCH(Forecasts!$B253&amp;Forecasts!$B$243, Inputs!$A$4:$A$328&amp;Inputs!$B$4:$B$328, 0), MATCH(Forecasts!O$244, Inputs!$A$4:$X$4, 0))</f>
        <v>4571.6809240858811</v>
      </c>
      <c r="P253" s="140"/>
      <c r="Q253" s="140"/>
      <c r="R253" s="140"/>
      <c r="S253" s="140"/>
      <c r="T253" s="140"/>
      <c r="U253" s="140"/>
      <c r="V253" s="144">
        <v>3710.2127554597901</v>
      </c>
      <c r="W253" s="144">
        <v>3710.2127554597901</v>
      </c>
      <c r="X253" s="144">
        <v>3710.2127554597901</v>
      </c>
      <c r="Y253" s="144">
        <v>3710.2127554597901</v>
      </c>
      <c r="Z253" s="144">
        <v>3710.2127554597901</v>
      </c>
      <c r="AA253" s="144">
        <v>3710.2127554597901</v>
      </c>
      <c r="AB253" s="85">
        <f t="shared" si="230"/>
        <v>3710.2127554597901</v>
      </c>
      <c r="AC253" s="85">
        <f t="shared" si="231"/>
        <v>3710.2127554597901</v>
      </c>
      <c r="AD253" s="85">
        <f t="shared" si="232"/>
        <v>3710.2127554597901</v>
      </c>
      <c r="AE253" s="85">
        <f t="shared" si="233"/>
        <v>3710.2127554597901</v>
      </c>
      <c r="AF253" s="85">
        <f t="shared" si="234"/>
        <v>3710.2127554597901</v>
      </c>
      <c r="AG253" s="85">
        <f t="shared" si="235"/>
        <v>3710.2127554597901</v>
      </c>
      <c r="AI253" s="86" t="s">
        <v>120</v>
      </c>
      <c r="AJ253" s="86" t="s">
        <v>120</v>
      </c>
      <c r="AK253" s="87" t="str">
        <f t="shared" si="236"/>
        <v>OK</v>
      </c>
    </row>
    <row r="254" spans="1:38" s="39" customFormat="1" ht="12.75" customHeight="1">
      <c r="B254" s="72" t="s">
        <v>105</v>
      </c>
      <c r="C254" s="63" cm="1">
        <f t="array" ref="C254">INDEX(Inputs!$A$4:$X$328, MATCH(Forecasts!$B254&amp;Forecasts!$B$243, Inputs!$A$4:$A$328&amp;Inputs!$B$4:$B$328, 0), MATCH(Forecasts!C$244, Inputs!$A$4:$X$4, 0))</f>
        <v>1190.2131520568219</v>
      </c>
      <c r="D254" s="63" cm="1">
        <f t="array" ref="D254">INDEX(Inputs!$A$4:$X$328, MATCH(Forecasts!$B254&amp;Forecasts!$B$243, Inputs!$A$4:$A$328&amp;Inputs!$B$4:$B$328, 0), MATCH(Forecasts!D$244, Inputs!$A$4:$X$4, 0))</f>
        <v>2379.4591381591313</v>
      </c>
      <c r="E254" s="63" cm="1">
        <f t="array" ref="E254">INDEX(Inputs!$A$4:$X$328, MATCH(Forecasts!$B254&amp;Forecasts!$B$243, Inputs!$A$4:$A$328&amp;Inputs!$B$4:$B$328, 0), MATCH(Forecasts!E$244, Inputs!$A$4:$X$4, 0))</f>
        <v>1871.4482142695308</v>
      </c>
      <c r="F254" s="63" cm="1">
        <f t="array" ref="F254">INDEX(Inputs!$A$4:$X$328, MATCH(Forecasts!$B254&amp;Forecasts!$B$243, Inputs!$A$4:$A$328&amp;Inputs!$B$4:$B$328, 0), MATCH(Forecasts!F$244, Inputs!$A$4:$X$4, 0))</f>
        <v>1557.0350897484063</v>
      </c>
      <c r="G254" s="63" cm="1">
        <f t="array" ref="G254">INDEX(Inputs!$A$4:$X$328, MATCH(Forecasts!$B254&amp;Forecasts!$B$243, Inputs!$A$4:$A$328&amp;Inputs!$B$4:$B$328, 0), MATCH(Forecasts!G$244, Inputs!$A$4:$X$4, 0))</f>
        <v>1638.2804922880691</v>
      </c>
      <c r="H254" s="63" cm="1">
        <f t="array" ref="H254">INDEX(Inputs!$A$4:$X$328, MATCH(Forecasts!$B254&amp;Forecasts!$B$243, Inputs!$A$4:$A$328&amp;Inputs!$B$4:$B$328, 0), MATCH(Forecasts!H$244, Inputs!$A$4:$X$4, 0))</f>
        <v>1292.8873491541578</v>
      </c>
      <c r="I254" s="63" cm="1">
        <f t="array" ref="I254">INDEX(Inputs!$A$4:$X$328, MATCH(Forecasts!$B254&amp;Forecasts!$B$243, Inputs!$A$4:$A$328&amp;Inputs!$B$4:$B$328, 0), MATCH(Forecasts!I$244, Inputs!$A$4:$X$4, 0))</f>
        <v>1562.2154237436475</v>
      </c>
      <c r="J254" s="63" cm="1">
        <f t="array" ref="J254">INDEX(Inputs!$A$4:$X$328, MATCH(Forecasts!$B254&amp;Forecasts!$B$243, Inputs!$A$4:$A$328&amp;Inputs!$B$4:$B$328, 0), MATCH(Forecasts!J$244, Inputs!$A$4:$X$4, 0))</f>
        <v>1297.1835285695934</v>
      </c>
      <c r="K254" s="63" cm="1">
        <f t="array" ref="K254">INDEX(Inputs!$A$4:$X$328, MATCH(Forecasts!$B254&amp;Forecasts!$B$243, Inputs!$A$4:$A$328&amp;Inputs!$B$4:$B$328, 0), MATCH(Forecasts!K$244, Inputs!$A$4:$X$4, 0))</f>
        <v>1986.8835573242961</v>
      </c>
      <c r="L254" s="63" cm="1">
        <f t="array" ref="L254">INDEX(Inputs!$A$4:$X$328, MATCH(Forecasts!$B254&amp;Forecasts!$B$243, Inputs!$A$4:$A$328&amp;Inputs!$B$4:$B$328, 0), MATCH(Forecasts!L$244, Inputs!$A$4:$X$4, 0))</f>
        <v>1703.7665758711519</v>
      </c>
      <c r="M254" s="63" cm="1">
        <f t="array" ref="M254">INDEX(Inputs!$A$4:$X$328, MATCH(Forecasts!$B254&amp;Forecasts!$B$243, Inputs!$A$4:$A$328&amp;Inputs!$B$4:$B$328, 0), MATCH(Forecasts!M$244, Inputs!$A$4:$X$4, 0))</f>
        <v>1438.7086924898381</v>
      </c>
      <c r="N254" s="63" cm="1">
        <f t="array" ref="N254">INDEX(Inputs!$A$4:$X$328, MATCH(Forecasts!$B254&amp;Forecasts!$B$243, Inputs!$A$4:$A$328&amp;Inputs!$B$4:$B$328, 0), MATCH(Forecasts!N$244, Inputs!$A$4:$X$4, 0))</f>
        <v>1641.7148327485409</v>
      </c>
      <c r="O254" s="63" cm="1">
        <f t="array" ref="O254">INDEX(Inputs!$A$4:$X$328, MATCH(Forecasts!$B254&amp;Forecasts!$B$243, Inputs!$A$4:$A$328&amp;Inputs!$B$4:$B$328, 0), MATCH(Forecasts!O$244, Inputs!$A$4:$X$4, 0))</f>
        <v>2275.8075148739276</v>
      </c>
      <c r="P254" s="140"/>
      <c r="Q254" s="140"/>
      <c r="R254" s="140"/>
      <c r="S254" s="140"/>
      <c r="T254" s="140"/>
      <c r="U254" s="140"/>
      <c r="V254" s="144">
        <v>1649.9353960199926</v>
      </c>
      <c r="W254" s="144">
        <v>1649.9353960199926</v>
      </c>
      <c r="X254" s="144">
        <v>1649.9353960199926</v>
      </c>
      <c r="Y254" s="144">
        <v>1649.9353960199926</v>
      </c>
      <c r="Z254" s="144">
        <v>1649.9353960199926</v>
      </c>
      <c r="AA254" s="144">
        <v>1649.9353960199926</v>
      </c>
      <c r="AB254" s="85">
        <f t="shared" si="230"/>
        <v>1649.9353960199926</v>
      </c>
      <c r="AC254" s="85">
        <f t="shared" si="231"/>
        <v>1649.9353960199926</v>
      </c>
      <c r="AD254" s="85">
        <f t="shared" si="232"/>
        <v>1649.9353960199926</v>
      </c>
      <c r="AE254" s="85">
        <f t="shared" si="233"/>
        <v>1649.9353960199926</v>
      </c>
      <c r="AF254" s="85">
        <f t="shared" si="234"/>
        <v>1649.9353960199926</v>
      </c>
      <c r="AG254" s="85">
        <f t="shared" si="235"/>
        <v>1649.9353960199926</v>
      </c>
      <c r="AI254" s="86" t="s">
        <v>120</v>
      </c>
      <c r="AJ254" s="86" t="s">
        <v>120</v>
      </c>
      <c r="AK254" s="87" t="str">
        <f t="shared" si="236"/>
        <v>OK</v>
      </c>
    </row>
    <row r="255" spans="1:38" s="39" customFormat="1" ht="12.75" customHeight="1">
      <c r="B255" s="72" t="s">
        <v>106</v>
      </c>
      <c r="C255" s="63" cm="1">
        <f t="array" ref="C255">INDEX(Inputs!$A$4:$X$328, MATCH(Forecasts!$B255&amp;Forecasts!$B$243, Inputs!$A$4:$A$328&amp;Inputs!$B$4:$B$328, 0), MATCH(Forecasts!C$244, Inputs!$A$4:$X$4, 0))</f>
        <v>1986.1751190040159</v>
      </c>
      <c r="D255" s="63" cm="1">
        <f t="array" ref="D255">INDEX(Inputs!$A$4:$X$328, MATCH(Forecasts!$B255&amp;Forecasts!$B$243, Inputs!$A$4:$A$328&amp;Inputs!$B$4:$B$328, 0), MATCH(Forecasts!D$244, Inputs!$A$4:$X$4, 0))</f>
        <v>3819.7082601447523</v>
      </c>
      <c r="E255" s="63" cm="1">
        <f t="array" ref="E255">INDEX(Inputs!$A$4:$X$328, MATCH(Forecasts!$B255&amp;Forecasts!$B$243, Inputs!$A$4:$A$328&amp;Inputs!$B$4:$B$328, 0), MATCH(Forecasts!E$244, Inputs!$A$4:$X$4, 0))</f>
        <v>2632.009741611565</v>
      </c>
      <c r="F255" s="63" cm="1">
        <f t="array" ref="F255">INDEX(Inputs!$A$4:$X$328, MATCH(Forecasts!$B255&amp;Forecasts!$B$243, Inputs!$A$4:$A$328&amp;Inputs!$B$4:$B$328, 0), MATCH(Forecasts!F$244, Inputs!$A$4:$X$4, 0))</f>
        <v>2620.9573591769663</v>
      </c>
      <c r="G255" s="63" cm="1">
        <f t="array" ref="G255">INDEX(Inputs!$A$4:$X$328, MATCH(Forecasts!$B255&amp;Forecasts!$B$243, Inputs!$A$4:$A$328&amp;Inputs!$B$4:$B$328, 0), MATCH(Forecasts!G$244, Inputs!$A$4:$X$4, 0))</f>
        <v>3149.6165618659224</v>
      </c>
      <c r="H255" s="63" cm="1">
        <f t="array" ref="H255">INDEX(Inputs!$A$4:$X$328, MATCH(Forecasts!$B255&amp;Forecasts!$B$243, Inputs!$A$4:$A$328&amp;Inputs!$B$4:$B$328, 0), MATCH(Forecasts!H$244, Inputs!$A$4:$X$4, 0))</f>
        <v>2385.6841884453393</v>
      </c>
      <c r="I255" s="63" cm="1">
        <f t="array" ref="I255">INDEX(Inputs!$A$4:$X$328, MATCH(Forecasts!$B255&amp;Forecasts!$B$243, Inputs!$A$4:$A$328&amp;Inputs!$B$4:$B$328, 0), MATCH(Forecasts!I$244, Inputs!$A$4:$X$4, 0))</f>
        <v>2708.7225630908406</v>
      </c>
      <c r="J255" s="63" cm="1">
        <f t="array" ref="J255">INDEX(Inputs!$A$4:$X$328, MATCH(Forecasts!$B255&amp;Forecasts!$B$243, Inputs!$A$4:$A$328&amp;Inputs!$B$4:$B$328, 0), MATCH(Forecasts!J$244, Inputs!$A$4:$X$4, 0))</f>
        <v>2225.3669164663888</v>
      </c>
      <c r="K255" s="63" cm="1">
        <f t="array" ref="K255">INDEX(Inputs!$A$4:$X$328, MATCH(Forecasts!$B255&amp;Forecasts!$B$243, Inputs!$A$4:$A$328&amp;Inputs!$B$4:$B$328, 0), MATCH(Forecasts!K$244, Inputs!$A$4:$X$4, 0))</f>
        <v>3678.8700320399557</v>
      </c>
      <c r="L255" s="63" cm="1">
        <f t="array" ref="L255">INDEX(Inputs!$A$4:$X$328, MATCH(Forecasts!$B255&amp;Forecasts!$B$243, Inputs!$A$4:$A$328&amp;Inputs!$B$4:$B$328, 0), MATCH(Forecasts!L$244, Inputs!$A$4:$X$4, 0))</f>
        <v>2989.4697702685712</v>
      </c>
      <c r="M255" s="63" cm="1">
        <f t="array" ref="M255">INDEX(Inputs!$A$4:$X$328, MATCH(Forecasts!$B255&amp;Forecasts!$B$243, Inputs!$A$4:$A$328&amp;Inputs!$B$4:$B$328, 0), MATCH(Forecasts!M$244, Inputs!$A$4:$X$4, 0))</f>
        <v>2643.4816345754462</v>
      </c>
      <c r="N255" s="63" cm="1">
        <f t="array" ref="N255">INDEX(Inputs!$A$4:$X$328, MATCH(Forecasts!$B255&amp;Forecasts!$B$243, Inputs!$A$4:$A$328&amp;Inputs!$B$4:$B$328, 0), MATCH(Forecasts!N$244, Inputs!$A$4:$X$4, 0))</f>
        <v>2440.870020787268</v>
      </c>
      <c r="O255" s="63" cm="1">
        <f t="array" ref="O255">INDEX(Inputs!$A$4:$X$328, MATCH(Forecasts!$B255&amp;Forecasts!$B$243, Inputs!$A$4:$A$328&amp;Inputs!$B$4:$B$328, 0), MATCH(Forecasts!O$244, Inputs!$A$4:$X$4, 0))</f>
        <v>3676.7565516007116</v>
      </c>
      <c r="P255" s="140"/>
      <c r="Q255" s="140"/>
      <c r="R255" s="140"/>
      <c r="S255" s="140"/>
      <c r="T255" s="140"/>
      <c r="U255" s="140"/>
      <c r="V255" s="144">
        <v>2794.2061384299855</v>
      </c>
      <c r="W255" s="144">
        <v>2794.2061384299855</v>
      </c>
      <c r="X255" s="144">
        <v>2794.2061384299855</v>
      </c>
      <c r="Y255" s="144">
        <v>2794.2061384299855</v>
      </c>
      <c r="Z255" s="144">
        <v>2794.2061384299855</v>
      </c>
      <c r="AA255" s="144">
        <v>2794.2061384299855</v>
      </c>
      <c r="AB255" s="85">
        <f t="shared" si="230"/>
        <v>2794.2061384299855</v>
      </c>
      <c r="AC255" s="85">
        <f t="shared" si="231"/>
        <v>2794.2061384299855</v>
      </c>
      <c r="AD255" s="85">
        <f t="shared" si="232"/>
        <v>2794.2061384299855</v>
      </c>
      <c r="AE255" s="85">
        <f t="shared" si="233"/>
        <v>2794.2061384299855</v>
      </c>
      <c r="AF255" s="85">
        <f t="shared" si="234"/>
        <v>2794.2061384299855</v>
      </c>
      <c r="AG255" s="85">
        <f t="shared" si="235"/>
        <v>2794.2061384299855</v>
      </c>
      <c r="AI255" s="86" t="s">
        <v>120</v>
      </c>
      <c r="AJ255" s="86" t="s">
        <v>120</v>
      </c>
      <c r="AK255" s="87" t="str">
        <f t="shared" si="236"/>
        <v>OK</v>
      </c>
    </row>
    <row r="256" spans="1:38" s="39" customFormat="1" ht="12.75" customHeight="1">
      <c r="B256" s="113" t="s">
        <v>114</v>
      </c>
      <c r="C256" s="75">
        <f t="shared" ref="C256:H256" si="237">SUM(C246:C255)</f>
        <v>20402.069759879854</v>
      </c>
      <c r="D256" s="75">
        <f t="shared" si="237"/>
        <v>37521.768188533868</v>
      </c>
      <c r="E256" s="75">
        <f t="shared" si="237"/>
        <v>29876.841431059926</v>
      </c>
      <c r="F256" s="75">
        <f t="shared" si="237"/>
        <v>26699.946155171456</v>
      </c>
      <c r="G256" s="75">
        <f t="shared" si="237"/>
        <v>29385.021418348497</v>
      </c>
      <c r="H256" s="75">
        <f t="shared" si="237"/>
        <v>23571.593456181621</v>
      </c>
      <c r="I256" s="75">
        <f>SUM(I246:I255)</f>
        <v>27148.901835989098</v>
      </c>
      <c r="J256" s="75">
        <f t="shared" ref="J256:M256" si="238">SUM(J246:J255)</f>
        <v>22769.107556421819</v>
      </c>
      <c r="K256" s="75">
        <f t="shared" si="238"/>
        <v>34722.784818328895</v>
      </c>
      <c r="L256" s="75">
        <f t="shared" si="238"/>
        <v>29941.136857551926</v>
      </c>
      <c r="M256" s="75">
        <f t="shared" si="238"/>
        <v>25672.885258071903</v>
      </c>
      <c r="N256" s="141">
        <f t="shared" ref="N256:O256" si="239">SUM(N246:N255)</f>
        <v>26210.423694715952</v>
      </c>
      <c r="O256" s="141">
        <f t="shared" si="239"/>
        <v>36638.584159085345</v>
      </c>
      <c r="P256" s="142"/>
      <c r="Q256" s="142"/>
      <c r="R256" s="142"/>
      <c r="S256" s="142"/>
      <c r="T256" s="142"/>
      <c r="U256" s="142"/>
      <c r="V256" s="143">
        <f t="shared" ref="V256:AA256" si="240">SUM( V246:V255 )</f>
        <v>28088.614656355872</v>
      </c>
      <c r="W256" s="143">
        <f t="shared" si="240"/>
        <v>28088.614656355872</v>
      </c>
      <c r="X256" s="143">
        <f t="shared" si="240"/>
        <v>28088.614656355872</v>
      </c>
      <c r="Y256" s="143">
        <f t="shared" si="240"/>
        <v>28088.614656355872</v>
      </c>
      <c r="Z256" s="143">
        <f t="shared" si="240"/>
        <v>28088.614656355872</v>
      </c>
      <c r="AA256" s="143">
        <f t="shared" si="240"/>
        <v>28088.614656355872</v>
      </c>
      <c r="AB256" s="89">
        <f>SUM(AB246:AB255)</f>
        <v>28088.614656355872</v>
      </c>
      <c r="AC256" s="89">
        <f>SUM(AC246:AC255)</f>
        <v>28088.614656355872</v>
      </c>
      <c r="AD256" s="89">
        <f>SUM(AD246:AD255)</f>
        <v>28088.614656355872</v>
      </c>
      <c r="AE256" s="89">
        <f t="shared" ref="AE256:AF256" si="241">SUM(AE246:AE255)</f>
        <v>28088.614656355872</v>
      </c>
      <c r="AF256" s="89">
        <f t="shared" si="241"/>
        <v>28088.614656355872</v>
      </c>
      <c r="AG256" s="89">
        <f>SUM(AG246:AG255)</f>
        <v>28088.614656355872</v>
      </c>
      <c r="AI256" s="86" t="s">
        <v>120</v>
      </c>
      <c r="AJ256" s="86" t="s">
        <v>120</v>
      </c>
      <c r="AK256" s="87" t="str">
        <f t="shared" si="236"/>
        <v>OK</v>
      </c>
    </row>
    <row r="257" spans="1:38" s="39" customFormat="1" ht="12.75" customHeight="1">
      <c r="B257" s="115"/>
      <c r="C257" s="116"/>
      <c r="D257" s="116"/>
      <c r="E257" s="116"/>
      <c r="F257" s="116"/>
      <c r="G257" s="116"/>
      <c r="H257" s="116"/>
      <c r="I257" s="116"/>
      <c r="J257" s="116"/>
      <c r="K257" s="116"/>
      <c r="L257" s="116"/>
      <c r="M257" s="116"/>
      <c r="N257" s="116"/>
      <c r="O257" s="117"/>
      <c r="P257" s="117"/>
      <c r="Q257" s="118"/>
      <c r="R257" s="118"/>
      <c r="S257" s="118"/>
      <c r="T257" s="118"/>
      <c r="U257" s="118"/>
      <c r="V257" s="119"/>
      <c r="W257" s="119"/>
      <c r="X257" s="119"/>
      <c r="Y257" s="119"/>
      <c r="Z257" s="119"/>
      <c r="AA257" s="119"/>
      <c r="AB257" s="120"/>
      <c r="AC257" s="120"/>
      <c r="AD257" s="120"/>
      <c r="AE257" s="120"/>
      <c r="AF257" s="120"/>
      <c r="AG257" s="120"/>
      <c r="AI257" s="121"/>
      <c r="AJ257" s="122"/>
      <c r="AK257" s="61"/>
    </row>
    <row r="258" spans="1:38" s="41" customFormat="1" ht="13.15">
      <c r="A258" s="40" t="s">
        <v>130</v>
      </c>
      <c r="D258" s="42"/>
      <c r="E258" s="42"/>
      <c r="F258" s="42"/>
      <c r="G258" s="42"/>
      <c r="H258" s="42"/>
      <c r="I258" s="42"/>
      <c r="J258" s="42"/>
      <c r="K258" s="42"/>
      <c r="L258" s="42"/>
      <c r="M258" s="42"/>
      <c r="N258" s="42"/>
      <c r="O258" s="42"/>
      <c r="P258" s="42"/>
      <c r="Q258" s="42"/>
      <c r="R258" s="42"/>
      <c r="S258" s="42"/>
      <c r="T258" s="42"/>
      <c r="U258" s="42"/>
      <c r="V258" s="42"/>
      <c r="W258" s="42"/>
      <c r="X258" s="42"/>
      <c r="Y258" s="42"/>
      <c r="Z258" s="42"/>
      <c r="AA258" s="42"/>
      <c r="AB258" s="42"/>
      <c r="AC258" s="42"/>
      <c r="AD258" s="42"/>
      <c r="AE258" s="42"/>
      <c r="AF258" s="42"/>
      <c r="AG258" s="42"/>
      <c r="AH258" s="42"/>
      <c r="AI258" s="42"/>
      <c r="AJ258" s="42"/>
      <c r="AK258" s="42"/>
      <c r="AL258" s="42"/>
    </row>
    <row r="259" spans="1:38" s="39" customFormat="1" ht="13.15">
      <c r="A259" s="90"/>
    </row>
    <row r="260" spans="1:38" s="39" customFormat="1" ht="13.15" customHeight="1">
      <c r="B260" s="43" t="s">
        <v>82</v>
      </c>
      <c r="C260" s="183" t="s">
        <v>112</v>
      </c>
      <c r="D260" s="183"/>
      <c r="E260" s="183"/>
      <c r="F260" s="183"/>
      <c r="G260" s="183"/>
      <c r="H260" s="183"/>
      <c r="I260" s="183"/>
      <c r="J260" s="183"/>
      <c r="K260" s="183"/>
      <c r="L260" s="183"/>
      <c r="M260" s="183"/>
      <c r="N260" s="183"/>
      <c r="O260" s="183"/>
      <c r="P260" s="186" t="s">
        <v>113</v>
      </c>
      <c r="Q260" s="186"/>
      <c r="R260" s="186"/>
      <c r="S260" s="186"/>
      <c r="T260" s="186"/>
      <c r="U260" s="187"/>
      <c r="V260" s="190"/>
      <c r="W260" s="190"/>
      <c r="X260" s="190"/>
      <c r="Y260" s="190"/>
      <c r="Z260" s="190"/>
      <c r="AA260" s="191"/>
      <c r="AB260" s="188"/>
      <c r="AC260" s="188"/>
      <c r="AD260" s="188"/>
      <c r="AE260" s="188"/>
      <c r="AF260" s="188"/>
      <c r="AG260" s="189"/>
      <c r="AI260" s="194" t="s">
        <v>116</v>
      </c>
      <c r="AJ260" s="192" t="s">
        <v>125</v>
      </c>
      <c r="AK260" s="194" t="s">
        <v>118</v>
      </c>
    </row>
    <row r="261" spans="1:38" s="39" customFormat="1" ht="13.15">
      <c r="C261" s="45" t="s">
        <v>14</v>
      </c>
      <c r="D261" s="45" t="s">
        <v>15</v>
      </c>
      <c r="E261" s="45" t="s">
        <v>16</v>
      </c>
      <c r="F261" s="45" t="s">
        <v>17</v>
      </c>
      <c r="G261" s="45" t="s">
        <v>18</v>
      </c>
      <c r="H261" s="45" t="s">
        <v>19</v>
      </c>
      <c r="I261" s="45" t="s">
        <v>20</v>
      </c>
      <c r="J261" s="45" t="s">
        <v>21</v>
      </c>
      <c r="K261" s="47" t="s">
        <v>22</v>
      </c>
      <c r="L261" s="47" t="s">
        <v>23</v>
      </c>
      <c r="M261" s="46" t="s">
        <v>24</v>
      </c>
      <c r="N261" s="46" t="s">
        <v>25</v>
      </c>
      <c r="O261" s="47" t="s">
        <v>26</v>
      </c>
      <c r="P261" s="48" t="s">
        <v>27</v>
      </c>
      <c r="Q261" s="48" t="s">
        <v>28</v>
      </c>
      <c r="R261" s="48" t="s">
        <v>29</v>
      </c>
      <c r="S261" s="48" t="s">
        <v>30</v>
      </c>
      <c r="T261" s="48" t="s">
        <v>31</v>
      </c>
      <c r="U261" s="49" t="s">
        <v>32</v>
      </c>
      <c r="V261" s="50" t="s">
        <v>27</v>
      </c>
      <c r="W261" s="50" t="s">
        <v>28</v>
      </c>
      <c r="X261" s="50" t="s">
        <v>29</v>
      </c>
      <c r="Y261" s="50" t="s">
        <v>30</v>
      </c>
      <c r="Z261" s="50" t="s">
        <v>31</v>
      </c>
      <c r="AA261" s="50" t="s">
        <v>32</v>
      </c>
      <c r="AB261" s="44" t="s">
        <v>27</v>
      </c>
      <c r="AC261" s="44" t="s">
        <v>28</v>
      </c>
      <c r="AD261" s="44" t="s">
        <v>29</v>
      </c>
      <c r="AE261" s="44" t="s">
        <v>30</v>
      </c>
      <c r="AF261" s="44" t="s">
        <v>31</v>
      </c>
      <c r="AG261" s="51" t="s">
        <v>32</v>
      </c>
      <c r="AI261" s="194"/>
      <c r="AJ261" s="193"/>
      <c r="AK261" s="194"/>
    </row>
    <row r="262" spans="1:38" s="39" customFormat="1" ht="13.15">
      <c r="B262" s="91"/>
      <c r="C262" s="55">
        <v>1</v>
      </c>
      <c r="D262" s="55">
        <v>2</v>
      </c>
      <c r="E262" s="55">
        <v>3</v>
      </c>
      <c r="F262" s="55">
        <v>4</v>
      </c>
      <c r="G262" s="55">
        <v>5</v>
      </c>
      <c r="H262" s="55">
        <v>6</v>
      </c>
      <c r="I262" s="55">
        <v>7</v>
      </c>
      <c r="J262" s="55">
        <v>8</v>
      </c>
      <c r="K262" s="56">
        <v>9</v>
      </c>
      <c r="L262" s="56">
        <v>10</v>
      </c>
      <c r="M262" s="56">
        <v>11</v>
      </c>
      <c r="N262" s="56">
        <v>12</v>
      </c>
      <c r="O262" s="56">
        <v>13</v>
      </c>
      <c r="P262" s="57">
        <v>14</v>
      </c>
      <c r="Q262" s="57">
        <v>15</v>
      </c>
      <c r="R262" s="57">
        <v>16</v>
      </c>
      <c r="S262" s="57">
        <v>17</v>
      </c>
      <c r="T262" s="57">
        <v>18</v>
      </c>
      <c r="U262" s="58">
        <v>19</v>
      </c>
      <c r="V262" s="59">
        <v>14</v>
      </c>
      <c r="W262" s="59">
        <v>15</v>
      </c>
      <c r="X262" s="59">
        <v>16</v>
      </c>
      <c r="Y262" s="59">
        <v>17</v>
      </c>
      <c r="Z262" s="59">
        <v>18</v>
      </c>
      <c r="AA262" s="59">
        <v>19</v>
      </c>
      <c r="AB262" s="44">
        <v>14</v>
      </c>
      <c r="AC262" s="44">
        <v>15</v>
      </c>
      <c r="AD262" s="44">
        <v>16</v>
      </c>
      <c r="AE262" s="44">
        <v>17</v>
      </c>
      <c r="AF262" s="44">
        <v>18</v>
      </c>
      <c r="AG262" s="60">
        <v>19</v>
      </c>
      <c r="AI262" s="53"/>
      <c r="AJ262" s="53"/>
      <c r="AK262" s="53"/>
    </row>
    <row r="263" spans="1:38" s="39" customFormat="1" ht="12.75" customHeight="1">
      <c r="B263" s="72" t="s">
        <v>33</v>
      </c>
      <c r="C263" s="127" cm="1">
        <f t="array" ref="C263">INDEX(Inputs!$A$4:$X$328, MATCH(Forecasts!$B263&amp;Forecasts!$B$260, Inputs!$A$4:$A$328&amp;Inputs!$B$4:$B$328, 0), MATCH(Forecasts!C$261, Inputs!$A$4:$X$4, 0))</f>
        <v>2.3061464467017713E-2</v>
      </c>
      <c r="D263" s="127" cm="1">
        <f t="array" ref="D263">INDEX(Inputs!$A$4:$X$328, MATCH(Forecasts!$B263&amp;Forecasts!$B$260, Inputs!$A$4:$A$328&amp;Inputs!$B$4:$B$328, 0), MATCH(Forecasts!D$261, Inputs!$A$4:$X$4, 0))</f>
        <v>4.7673335918651506E-2</v>
      </c>
      <c r="E263" s="127" cm="1">
        <f t="array" ref="E263">INDEX(Inputs!$A$4:$X$328, MATCH(Forecasts!$B263&amp;Forecasts!$B$260, Inputs!$A$4:$A$328&amp;Inputs!$B$4:$B$328, 0), MATCH(Forecasts!E$261, Inputs!$A$4:$X$4, 0))</f>
        <v>3.4733572233626289E-2</v>
      </c>
      <c r="F263" s="127" cm="1">
        <f t="array" ref="F263">INDEX(Inputs!$A$4:$X$328, MATCH(Forecasts!$B263&amp;Forecasts!$B$260, Inputs!$A$4:$A$328&amp;Inputs!$B$4:$B$328, 0), MATCH(Forecasts!F$261, Inputs!$A$4:$X$4, 0))</f>
        <v>3.5574408314560178E-2</v>
      </c>
      <c r="G263" s="127" cm="1">
        <f t="array" ref="G263">INDEX(Inputs!$A$4:$X$328, MATCH(Forecasts!$B263&amp;Forecasts!$B$260, Inputs!$A$4:$A$328&amp;Inputs!$B$4:$B$328, 0), MATCH(Forecasts!G$261, Inputs!$A$4:$X$4, 0))</f>
        <v>3.2916318151735235E-2</v>
      </c>
      <c r="H263" s="127" cm="1">
        <f t="array" ref="H263">INDEX(Inputs!$A$4:$X$328, MATCH(Forecasts!$B263&amp;Forecasts!$B$260, Inputs!$A$4:$A$328&amp;Inputs!$B$4:$B$328, 0), MATCH(Forecasts!H$261, Inputs!$A$4:$X$4, 0))</f>
        <v>2.9421656677206368E-2</v>
      </c>
      <c r="I263" s="127" cm="1">
        <f t="array" ref="I263">INDEX(Inputs!$A$4:$X$328, MATCH(Forecasts!$B263&amp;Forecasts!$B$260, Inputs!$A$4:$A$328&amp;Inputs!$B$4:$B$328, 0), MATCH(Forecasts!I$261, Inputs!$A$4:$X$4, 0))</f>
        <v>3.456088353874303E-2</v>
      </c>
      <c r="J263" s="127" cm="1">
        <f t="array" ref="J263">INDEX(Inputs!$A$4:$X$328, MATCH(Forecasts!$B263&amp;Forecasts!$B$260, Inputs!$A$4:$A$328&amp;Inputs!$B$4:$B$328, 0), MATCH(Forecasts!J$261, Inputs!$A$4:$X$4, 0))</f>
        <v>2.6820333812432397E-2</v>
      </c>
      <c r="K263" s="127" cm="1">
        <f t="array" ref="K263">INDEX(Inputs!$A$4:$X$328, MATCH(Forecasts!$B263&amp;Forecasts!$B$260, Inputs!$A$4:$A$328&amp;Inputs!$B$4:$B$328, 0), MATCH(Forecasts!K$261, Inputs!$A$4:$X$4, 0))</f>
        <v>3.9899688542260531E-2</v>
      </c>
      <c r="L263" s="127" cm="1">
        <f t="array" ref="L263">INDEX(Inputs!$A$4:$X$328, MATCH(Forecasts!$B263&amp;Forecasts!$B$260, Inputs!$A$4:$A$328&amp;Inputs!$B$4:$B$328, 0), MATCH(Forecasts!L$261, Inputs!$A$4:$X$4, 0))</f>
        <v>3.7612328543660957E-2</v>
      </c>
      <c r="M263" s="127" cm="1">
        <f t="array" ref="M263">INDEX(Inputs!$A$4:$X$328, MATCH(Forecasts!$B263&amp;Forecasts!$B$260, Inputs!$A$4:$A$328&amp;Inputs!$B$4:$B$328, 0), MATCH(Forecasts!M$261, Inputs!$A$4:$X$4, 0))</f>
        <v>3.0286677284969709E-2</v>
      </c>
      <c r="N263" s="127" cm="1">
        <f t="array" ref="N263">INDEX(Inputs!$A$4:$X$328, MATCH(Forecasts!$B263&amp;Forecasts!$B$260, Inputs!$A$4:$A$328&amp;Inputs!$B$4:$B$328, 0), MATCH(Forecasts!N$261, Inputs!$A$4:$X$4, 0))</f>
        <v>2.9829063777592403E-2</v>
      </c>
      <c r="O263" s="127" cm="1">
        <f t="array" ref="O263">INDEX(Inputs!$A$4:$X$328, MATCH(Forecasts!$B263&amp;Forecasts!$B$260, Inputs!$A$4:$A$328&amp;Inputs!$B$4:$B$328, 0), MATCH(Forecasts!O$261, Inputs!$A$4:$X$4, 0))</f>
        <v>4.4395250860590534E-2</v>
      </c>
      <c r="P263" s="128"/>
      <c r="Q263" s="128"/>
      <c r="R263" s="128"/>
      <c r="S263" s="128"/>
      <c r="T263" s="128"/>
      <c r="U263" s="128"/>
      <c r="V263" s="129">
        <f t="shared" ref="V263:V272" si="242" xml:space="preserve"> V246 / AB42</f>
        <v>3.3996892568787171E-2</v>
      </c>
      <c r="W263" s="129">
        <f t="shared" ref="W263:W272" si="243" xml:space="preserve"> W246 / AC42</f>
        <v>3.3948943315241085E-2</v>
      </c>
      <c r="X263" s="129">
        <f t="shared" ref="X263:X272" si="244" xml:space="preserve"> X246 / AD42</f>
        <v>3.3908509791154291E-2</v>
      </c>
      <c r="Y263" s="129">
        <f t="shared" ref="Y263:Y272" si="245" xml:space="preserve"> Y246 / AE42</f>
        <v>3.3866439679750872E-2</v>
      </c>
      <c r="Z263" s="129">
        <f t="shared" ref="Z263:Z272" si="246" xml:space="preserve"> Z246 / AF42</f>
        <v>3.3829227615913053E-2</v>
      </c>
      <c r="AA263" s="129">
        <f t="shared" ref="AA263:AA272" si="247" xml:space="preserve"> AA246 / AG42</f>
        <v>3.3790803464174006E-2</v>
      </c>
      <c r="AB263" s="130">
        <f t="shared" ref="AB263:AB272" si="248">IF($AI263="Company forecast",P263, IF($AI263="Ofwat forecast",V263))</f>
        <v>3.3996892568787171E-2</v>
      </c>
      <c r="AC263" s="130">
        <f t="shared" ref="AC263:AC272" si="249">IF($AI263="Company forecast",Q263, IF($AI263="Ofwat forecast",W263))</f>
        <v>3.3948943315241085E-2</v>
      </c>
      <c r="AD263" s="130">
        <f t="shared" ref="AD263:AD272" si="250">IF($AI263="Company forecast",R263, IF($AI263="Ofwat forecast",X263))</f>
        <v>3.3908509791154291E-2</v>
      </c>
      <c r="AE263" s="130">
        <f t="shared" ref="AE263:AE272" si="251">IF($AI263="Company forecast",S263, IF($AI263="Ofwat forecast",Y263))</f>
        <v>3.3866439679750872E-2</v>
      </c>
      <c r="AF263" s="130">
        <f t="shared" ref="AF263:AF272" si="252">IF($AI263="Company forecast",T263, IF($AI263="Ofwat forecast",Z263))</f>
        <v>3.3829227615913053E-2</v>
      </c>
      <c r="AG263" s="130">
        <f t="shared" ref="AG263:AG272" si="253">IF($AI263="Company forecast",U263, IF($AI263="Ofwat forecast",AA263))</f>
        <v>3.3790803464174006E-2</v>
      </c>
      <c r="AI263" s="86" t="s">
        <v>120</v>
      </c>
      <c r="AJ263" s="86" t="s">
        <v>120</v>
      </c>
      <c r="AK263" s="87" t="str">
        <f t="shared" ref="AK263:AK273" si="254" xml:space="preserve"> IF(AI263=AJ263, "OK", "error")</f>
        <v>OK</v>
      </c>
    </row>
    <row r="264" spans="1:38" s="39" customFormat="1" ht="12.75" customHeight="1">
      <c r="B264" s="72" t="s">
        <v>98</v>
      </c>
      <c r="C264" s="127" cm="1">
        <f t="array" ref="C264">INDEX(Inputs!$A$4:$X$328, MATCH(Forecasts!$B264&amp;Forecasts!$B$260, Inputs!$A$4:$A$328&amp;Inputs!$B$4:$B$328, 0), MATCH(Forecasts!C$261, Inputs!$A$4:$X$4, 0))</f>
        <v>2.5240087521916543E-2</v>
      </c>
      <c r="D264" s="127" cm="1">
        <f t="array" ref="D264">INDEX(Inputs!$A$4:$X$328, MATCH(Forecasts!$B264&amp;Forecasts!$B$260, Inputs!$A$4:$A$328&amp;Inputs!$B$4:$B$328, 0), MATCH(Forecasts!D$261, Inputs!$A$4:$X$4, 0))</f>
        <v>5.4176280518379569E-2</v>
      </c>
      <c r="E264" s="127" cm="1">
        <f t="array" ref="E264">INDEX(Inputs!$A$4:$X$328, MATCH(Forecasts!$B264&amp;Forecasts!$B$260, Inputs!$A$4:$A$328&amp;Inputs!$B$4:$B$328, 0), MATCH(Forecasts!E$261, Inputs!$A$4:$X$4, 0))</f>
        <v>3.4901864771878545E-2</v>
      </c>
      <c r="F264" s="127" cm="1">
        <f t="array" ref="F264">INDEX(Inputs!$A$4:$X$328, MATCH(Forecasts!$B264&amp;Forecasts!$B$260, Inputs!$A$4:$A$328&amp;Inputs!$B$4:$B$328, 0), MATCH(Forecasts!F$261, Inputs!$A$4:$X$4, 0))</f>
        <v>2.924065893030901E-2</v>
      </c>
      <c r="G264" s="127" cm="1">
        <f t="array" ref="G264">INDEX(Inputs!$A$4:$X$328, MATCH(Forecasts!$B264&amp;Forecasts!$B$260, Inputs!$A$4:$A$328&amp;Inputs!$B$4:$B$328, 0), MATCH(Forecasts!G$261, Inputs!$A$4:$X$4, 0))</f>
        <v>4.0365799462571544E-2</v>
      </c>
      <c r="H264" s="127" cm="1">
        <f t="array" ref="H264">INDEX(Inputs!$A$4:$X$328, MATCH(Forecasts!$B264&amp;Forecasts!$B$260, Inputs!$A$4:$A$328&amp;Inputs!$B$4:$B$328, 0), MATCH(Forecasts!H$261, Inputs!$A$4:$X$4, 0))</f>
        <v>3.0838065451276753E-2</v>
      </c>
      <c r="I264" s="127" cm="1">
        <f t="array" ref="I264">INDEX(Inputs!$A$4:$X$328, MATCH(Forecasts!$B264&amp;Forecasts!$B$260, Inputs!$A$4:$A$328&amp;Inputs!$B$4:$B$328, 0), MATCH(Forecasts!I$261, Inputs!$A$4:$X$4, 0))</f>
        <v>3.6047164779712322E-2</v>
      </c>
      <c r="J264" s="127" cm="1">
        <f t="array" ref="J264">INDEX(Inputs!$A$4:$X$328, MATCH(Forecasts!$B264&amp;Forecasts!$B$260, Inputs!$A$4:$A$328&amp;Inputs!$B$4:$B$328, 0), MATCH(Forecasts!J$261, Inputs!$A$4:$X$4, 0))</f>
        <v>2.5854288826380058E-2</v>
      </c>
      <c r="K264" s="127" cm="1">
        <f t="array" ref="K264">INDEX(Inputs!$A$4:$X$328, MATCH(Forecasts!$B264&amp;Forecasts!$B$260, Inputs!$A$4:$A$328&amp;Inputs!$B$4:$B$328, 0), MATCH(Forecasts!K$261, Inputs!$A$4:$X$4, 0))</f>
        <v>4.220374015388581E-2</v>
      </c>
      <c r="L264" s="127" cm="1">
        <f t="array" ref="L264">INDEX(Inputs!$A$4:$X$328, MATCH(Forecasts!$B264&amp;Forecasts!$B$260, Inputs!$A$4:$A$328&amp;Inputs!$B$4:$B$328, 0), MATCH(Forecasts!L$261, Inputs!$A$4:$X$4, 0))</f>
        <v>3.8730120948506676E-2</v>
      </c>
      <c r="M264" s="127" cm="1">
        <f t="array" ref="M264">INDEX(Inputs!$A$4:$X$328, MATCH(Forecasts!$B264&amp;Forecasts!$B$260, Inputs!$A$4:$A$328&amp;Inputs!$B$4:$B$328, 0), MATCH(Forecasts!M$261, Inputs!$A$4:$X$4, 0))</f>
        <v>2.9133762415675224E-2</v>
      </c>
      <c r="N264" s="127" cm="1">
        <f t="array" ref="N264">INDEX(Inputs!$A$4:$X$328, MATCH(Forecasts!$B264&amp;Forecasts!$B$260, Inputs!$A$4:$A$328&amp;Inputs!$B$4:$B$328, 0), MATCH(Forecasts!N$261, Inputs!$A$4:$X$4, 0))</f>
        <v>3.0026824306485473E-2</v>
      </c>
      <c r="O264" s="127" cm="1">
        <f t="array" ref="O264">INDEX(Inputs!$A$4:$X$328, MATCH(Forecasts!$B264&amp;Forecasts!$B$260, Inputs!$A$4:$A$328&amp;Inputs!$B$4:$B$328, 0), MATCH(Forecasts!O$261, Inputs!$A$4:$X$4, 0))</f>
        <v>4.5850527869139228E-2</v>
      </c>
      <c r="P264" s="128"/>
      <c r="Q264" s="128"/>
      <c r="R264" s="128"/>
      <c r="S264" s="128"/>
      <c r="T264" s="128"/>
      <c r="U264" s="128"/>
      <c r="V264" s="129">
        <f t="shared" si="242"/>
        <v>3.5562353868226218E-2</v>
      </c>
      <c r="W264" s="129">
        <f t="shared" si="243"/>
        <v>3.5521299630301956E-2</v>
      </c>
      <c r="X264" s="129">
        <f t="shared" si="244"/>
        <v>3.5480340071541355E-2</v>
      </c>
      <c r="Y264" s="129">
        <f t="shared" si="245"/>
        <v>3.5438308670620776E-2</v>
      </c>
      <c r="Z264" s="129">
        <f t="shared" si="246"/>
        <v>3.5395601154447273E-2</v>
      </c>
      <c r="AA264" s="129">
        <f t="shared" si="247"/>
        <v>3.5354930802285828E-2</v>
      </c>
      <c r="AB264" s="130">
        <f t="shared" si="248"/>
        <v>3.5562353868226218E-2</v>
      </c>
      <c r="AC264" s="130">
        <f t="shared" si="249"/>
        <v>3.5521299630301956E-2</v>
      </c>
      <c r="AD264" s="130">
        <f t="shared" si="250"/>
        <v>3.5480340071541355E-2</v>
      </c>
      <c r="AE264" s="130">
        <f t="shared" si="251"/>
        <v>3.5438308670620776E-2</v>
      </c>
      <c r="AF264" s="130">
        <f t="shared" si="252"/>
        <v>3.5395601154447273E-2</v>
      </c>
      <c r="AG264" s="130">
        <f t="shared" si="253"/>
        <v>3.5354930802285828E-2</v>
      </c>
      <c r="AI264" s="86" t="s">
        <v>120</v>
      </c>
      <c r="AJ264" s="86" t="s">
        <v>120</v>
      </c>
      <c r="AK264" s="87" t="str">
        <f t="shared" si="254"/>
        <v>OK</v>
      </c>
    </row>
    <row r="265" spans="1:38" s="39" customFormat="1" ht="12.75" customHeight="1">
      <c r="B265" s="72" t="s">
        <v>99</v>
      </c>
      <c r="C265" s="127" cm="1">
        <f t="array" ref="C265">INDEX(Inputs!$A$4:$X$328, MATCH(Forecasts!$B265&amp;Forecasts!$B$260, Inputs!$A$4:$A$328&amp;Inputs!$B$4:$B$328, 0), MATCH(Forecasts!C$261, Inputs!$A$4:$X$4, 0))</f>
        <v>5.7439468854098556E-2</v>
      </c>
      <c r="D265" s="127" cm="1">
        <f t="array" ref="D265">INDEX(Inputs!$A$4:$X$328, MATCH(Forecasts!$B265&amp;Forecasts!$B$260, Inputs!$A$4:$A$328&amp;Inputs!$B$4:$B$328, 0), MATCH(Forecasts!D$261, Inputs!$A$4:$X$4, 0))</f>
        <v>7.9099146501015877E-2</v>
      </c>
      <c r="E265" s="127" cm="1">
        <f t="array" ref="E265">INDEX(Inputs!$A$4:$X$328, MATCH(Forecasts!$B265&amp;Forecasts!$B$260, Inputs!$A$4:$A$328&amp;Inputs!$B$4:$B$328, 0), MATCH(Forecasts!E$261, Inputs!$A$4:$X$4, 0))</f>
        <v>6.0257574434709124E-2</v>
      </c>
      <c r="F265" s="127" cm="1">
        <f t="array" ref="F265">INDEX(Inputs!$A$4:$X$328, MATCH(Forecasts!$B265&amp;Forecasts!$B$260, Inputs!$A$4:$A$328&amp;Inputs!$B$4:$B$328, 0), MATCH(Forecasts!F$261, Inputs!$A$4:$X$4, 0))</f>
        <v>5.6373257597644118E-2</v>
      </c>
      <c r="G265" s="127" cm="1">
        <f t="array" ref="G265">INDEX(Inputs!$A$4:$X$328, MATCH(Forecasts!$B265&amp;Forecasts!$B$260, Inputs!$A$4:$A$328&amp;Inputs!$B$4:$B$328, 0), MATCH(Forecasts!G$261, Inputs!$A$4:$X$4, 0))</f>
        <v>7.073678264372274E-2</v>
      </c>
      <c r="H265" s="127" cm="1">
        <f t="array" ref="H265">INDEX(Inputs!$A$4:$X$328, MATCH(Forecasts!$B265&amp;Forecasts!$B$260, Inputs!$A$4:$A$328&amp;Inputs!$B$4:$B$328, 0), MATCH(Forecasts!H$261, Inputs!$A$4:$X$4, 0))</f>
        <v>5.7268067024180823E-2</v>
      </c>
      <c r="I265" s="127" cm="1">
        <f t="array" ref="I265">INDEX(Inputs!$A$4:$X$328, MATCH(Forecasts!$B265&amp;Forecasts!$B$260, Inputs!$A$4:$A$328&amp;Inputs!$B$4:$B$328, 0), MATCH(Forecasts!I$261, Inputs!$A$4:$X$4, 0))</f>
        <v>6.4417777832596626E-2</v>
      </c>
      <c r="J265" s="127" cm="1">
        <f t="array" ref="J265">INDEX(Inputs!$A$4:$X$328, MATCH(Forecasts!$B265&amp;Forecasts!$B$260, Inputs!$A$4:$A$328&amp;Inputs!$B$4:$B$328, 0), MATCH(Forecasts!J$261, Inputs!$A$4:$X$4, 0))</f>
        <v>5.0668110118383056E-2</v>
      </c>
      <c r="K265" s="127" cm="1">
        <f t="array" ref="K265">INDEX(Inputs!$A$4:$X$328, MATCH(Forecasts!$B265&amp;Forecasts!$B$260, Inputs!$A$4:$A$328&amp;Inputs!$B$4:$B$328, 0), MATCH(Forecasts!K$261, Inputs!$A$4:$X$4, 0))</f>
        <v>7.8035597869051537E-2</v>
      </c>
      <c r="L265" s="127" cm="1">
        <f t="array" ref="L265">INDEX(Inputs!$A$4:$X$328, MATCH(Forecasts!$B265&amp;Forecasts!$B$260, Inputs!$A$4:$A$328&amp;Inputs!$B$4:$B$328, 0), MATCH(Forecasts!L$261, Inputs!$A$4:$X$4, 0))</f>
        <v>6.9813381083821041E-2</v>
      </c>
      <c r="M265" s="127" cm="1">
        <f t="array" ref="M265">INDEX(Inputs!$A$4:$X$328, MATCH(Forecasts!$B265&amp;Forecasts!$B$260, Inputs!$A$4:$A$328&amp;Inputs!$B$4:$B$328, 0), MATCH(Forecasts!M$261, Inputs!$A$4:$X$4, 0))</f>
        <v>5.8210553607404764E-2</v>
      </c>
      <c r="N265" s="127" cm="1">
        <f t="array" ref="N265">INDEX(Inputs!$A$4:$X$328, MATCH(Forecasts!$B265&amp;Forecasts!$B$260, Inputs!$A$4:$A$328&amp;Inputs!$B$4:$B$328, 0), MATCH(Forecasts!N$261, Inputs!$A$4:$X$4, 0))</f>
        <v>5.5545217491048231E-2</v>
      </c>
      <c r="O265" s="127" cm="1">
        <f t="array" ref="O265">INDEX(Inputs!$A$4:$X$328, MATCH(Forecasts!$B265&amp;Forecasts!$B$260, Inputs!$A$4:$A$328&amp;Inputs!$B$4:$B$328, 0), MATCH(Forecasts!O$261, Inputs!$A$4:$X$4, 0))</f>
        <v>8.0214894430854305E-2</v>
      </c>
      <c r="P265" s="128"/>
      <c r="Q265" s="128"/>
      <c r="R265" s="128"/>
      <c r="S265" s="128"/>
      <c r="T265" s="128"/>
      <c r="U265" s="128"/>
      <c r="V265" s="129">
        <f t="shared" si="242"/>
        <v>6.1638000137483454E-2</v>
      </c>
      <c r="W265" s="129">
        <f t="shared" si="243"/>
        <v>6.1548141311141204E-2</v>
      </c>
      <c r="X265" s="129">
        <f t="shared" si="244"/>
        <v>6.1458544104392034E-2</v>
      </c>
      <c r="Y265" s="129">
        <f t="shared" si="245"/>
        <v>6.1369207376357697E-2</v>
      </c>
      <c r="Z265" s="129">
        <f t="shared" si="246"/>
        <v>6.1280129992783906E-2</v>
      </c>
      <c r="AA265" s="129">
        <f t="shared" si="247"/>
        <v>6.1191310825992294E-2</v>
      </c>
      <c r="AB265" s="130">
        <f t="shared" si="248"/>
        <v>6.1638000137483454E-2</v>
      </c>
      <c r="AC265" s="130">
        <f t="shared" si="249"/>
        <v>6.1548141311141204E-2</v>
      </c>
      <c r="AD265" s="130">
        <f t="shared" si="250"/>
        <v>6.1458544104392034E-2</v>
      </c>
      <c r="AE265" s="130">
        <f t="shared" si="251"/>
        <v>6.1369207376357697E-2</v>
      </c>
      <c r="AF265" s="130">
        <f t="shared" si="252"/>
        <v>6.1280129992783906E-2</v>
      </c>
      <c r="AG265" s="130">
        <f t="shared" si="253"/>
        <v>6.1191310825992294E-2</v>
      </c>
      <c r="AI265" s="86" t="s">
        <v>120</v>
      </c>
      <c r="AJ265" s="86" t="s">
        <v>120</v>
      </c>
      <c r="AK265" s="87" t="str">
        <f t="shared" si="254"/>
        <v>OK</v>
      </c>
    </row>
    <row r="266" spans="1:38" s="39" customFormat="1" ht="12.75" customHeight="1">
      <c r="B266" s="72" t="s">
        <v>100</v>
      </c>
      <c r="C266" s="127" cm="1">
        <f t="array" ref="C266">INDEX(Inputs!$A$4:$X$328, MATCH(Forecasts!$B266&amp;Forecasts!$B$260, Inputs!$A$4:$A$328&amp;Inputs!$B$4:$B$328, 0), MATCH(Forecasts!C$261, Inputs!$A$4:$X$4, 0))</f>
        <v>4.18190629976758E-2</v>
      </c>
      <c r="D266" s="127" cm="1">
        <f t="array" ref="D266">INDEX(Inputs!$A$4:$X$328, MATCH(Forecasts!$B266&amp;Forecasts!$B$260, Inputs!$A$4:$A$328&amp;Inputs!$B$4:$B$328, 0), MATCH(Forecasts!D$261, Inputs!$A$4:$X$4, 0))</f>
        <v>8.5723277661074612E-2</v>
      </c>
      <c r="E266" s="127" cm="1">
        <f t="array" ref="E266">INDEX(Inputs!$A$4:$X$328, MATCH(Forecasts!$B266&amp;Forecasts!$B$260, Inputs!$A$4:$A$328&amp;Inputs!$B$4:$B$328, 0), MATCH(Forecasts!E$261, Inputs!$A$4:$X$4, 0))</f>
        <v>7.8017801695022121E-2</v>
      </c>
      <c r="F266" s="127" cm="1">
        <f t="array" ref="F266">INDEX(Inputs!$A$4:$X$328, MATCH(Forecasts!$B266&amp;Forecasts!$B$260, Inputs!$A$4:$A$328&amp;Inputs!$B$4:$B$328, 0), MATCH(Forecasts!F$261, Inputs!$A$4:$X$4, 0))</f>
        <v>6.4770496122696503E-2</v>
      </c>
      <c r="G266" s="127" cm="1">
        <f t="array" ref="G266">INDEX(Inputs!$A$4:$X$328, MATCH(Forecasts!$B266&amp;Forecasts!$B$260, Inputs!$A$4:$A$328&amp;Inputs!$B$4:$B$328, 0), MATCH(Forecasts!G$261, Inputs!$A$4:$X$4, 0))</f>
        <v>6.4693936811803437E-2</v>
      </c>
      <c r="H266" s="127" cm="1">
        <f t="array" ref="H266">INDEX(Inputs!$A$4:$X$328, MATCH(Forecasts!$B266&amp;Forecasts!$B$260, Inputs!$A$4:$A$328&amp;Inputs!$B$4:$B$328, 0), MATCH(Forecasts!H$261, Inputs!$A$4:$X$4, 0))</f>
        <v>4.7526690918874313E-2</v>
      </c>
      <c r="I266" s="127" cm="1">
        <f t="array" ref="I266">INDEX(Inputs!$A$4:$X$328, MATCH(Forecasts!$B266&amp;Forecasts!$B$260, Inputs!$A$4:$A$328&amp;Inputs!$B$4:$B$328, 0), MATCH(Forecasts!I$261, Inputs!$A$4:$X$4, 0))</f>
        <v>5.9789596947078257E-2</v>
      </c>
      <c r="J266" s="127" cm="1">
        <f t="array" ref="J266">INDEX(Inputs!$A$4:$X$328, MATCH(Forecasts!$B266&amp;Forecasts!$B$260, Inputs!$A$4:$A$328&amp;Inputs!$B$4:$B$328, 0), MATCH(Forecasts!J$261, Inputs!$A$4:$X$4, 0))</f>
        <v>5.3623539791896498E-2</v>
      </c>
      <c r="K266" s="127" cm="1">
        <f t="array" ref="K266">INDEX(Inputs!$A$4:$X$328, MATCH(Forecasts!$B266&amp;Forecasts!$B$260, Inputs!$A$4:$A$328&amp;Inputs!$B$4:$B$328, 0), MATCH(Forecasts!K$261, Inputs!$A$4:$X$4, 0))</f>
        <v>7.3706044485313829E-2</v>
      </c>
      <c r="L266" s="127" cm="1">
        <f t="array" ref="L266">INDEX(Inputs!$A$4:$X$328, MATCH(Forecasts!$B266&amp;Forecasts!$B$260, Inputs!$A$4:$A$328&amp;Inputs!$B$4:$B$328, 0), MATCH(Forecasts!L$261, Inputs!$A$4:$X$4, 0))</f>
        <v>6.2080227116366786E-2</v>
      </c>
      <c r="M266" s="127" cm="1">
        <f t="array" ref="M266">INDEX(Inputs!$A$4:$X$328, MATCH(Forecasts!$B266&amp;Forecasts!$B$260, Inputs!$A$4:$A$328&amp;Inputs!$B$4:$B$328, 0), MATCH(Forecasts!M$261, Inputs!$A$4:$X$4, 0))</f>
        <v>5.6115322218253827E-2</v>
      </c>
      <c r="N266" s="127" cm="1">
        <f t="array" ref="N266">INDEX(Inputs!$A$4:$X$328, MATCH(Forecasts!$B266&amp;Forecasts!$B$260, Inputs!$A$4:$A$328&amp;Inputs!$B$4:$B$328, 0), MATCH(Forecasts!N$261, Inputs!$A$4:$X$4, 0))</f>
        <v>6.6132664982159056E-2</v>
      </c>
      <c r="O266" s="127" cm="1">
        <f t="array" ref="O266">INDEX(Inputs!$A$4:$X$328, MATCH(Forecasts!$B266&amp;Forecasts!$B$260, Inputs!$A$4:$A$328&amp;Inputs!$B$4:$B$328, 0), MATCH(Forecasts!O$261, Inputs!$A$4:$X$4, 0))</f>
        <v>8.570330884881211E-2</v>
      </c>
      <c r="P266" s="128"/>
      <c r="Q266" s="128"/>
      <c r="R266" s="128"/>
      <c r="S266" s="128"/>
      <c r="T266" s="128"/>
      <c r="U266" s="128"/>
      <c r="V266" s="129">
        <f t="shared" si="242"/>
        <v>6.2577536589051797E-2</v>
      </c>
      <c r="W266" s="129">
        <f t="shared" si="243"/>
        <v>6.2473142013296942E-2</v>
      </c>
      <c r="X266" s="129">
        <f t="shared" si="244"/>
        <v>6.2370645558765828E-2</v>
      </c>
      <c r="Y266" s="129">
        <f t="shared" si="245"/>
        <v>6.2266939559201685E-2</v>
      </c>
      <c r="Z266" s="129">
        <f t="shared" si="246"/>
        <v>6.2168198655517523E-2</v>
      </c>
      <c r="AA266" s="129">
        <f t="shared" si="247"/>
        <v>6.206362899888767E-2</v>
      </c>
      <c r="AB266" s="130">
        <f t="shared" si="248"/>
        <v>6.2577536589051797E-2</v>
      </c>
      <c r="AC266" s="130">
        <f t="shared" si="249"/>
        <v>6.2473142013296942E-2</v>
      </c>
      <c r="AD266" s="130">
        <f t="shared" si="250"/>
        <v>6.2370645558765828E-2</v>
      </c>
      <c r="AE266" s="130">
        <f t="shared" si="251"/>
        <v>6.2266939559201685E-2</v>
      </c>
      <c r="AF266" s="130">
        <f t="shared" si="252"/>
        <v>6.2168198655517523E-2</v>
      </c>
      <c r="AG266" s="130">
        <f t="shared" si="253"/>
        <v>6.206362899888767E-2</v>
      </c>
      <c r="AI266" s="86" t="s">
        <v>120</v>
      </c>
      <c r="AJ266" s="86" t="s">
        <v>120</v>
      </c>
      <c r="AK266" s="87" t="str">
        <f t="shared" si="254"/>
        <v>OK</v>
      </c>
    </row>
    <row r="267" spans="1:38" s="39" customFormat="1" ht="12.75" customHeight="1">
      <c r="B267" s="72" t="s">
        <v>101</v>
      </c>
      <c r="C267" s="127" cm="1">
        <f t="array" ref="C267">INDEX(Inputs!$A$4:$X$328, MATCH(Forecasts!$B267&amp;Forecasts!$B$260, Inputs!$A$4:$A$328&amp;Inputs!$B$4:$B$328, 0), MATCH(Forecasts!C$261, Inputs!$A$4:$X$4, 0))</f>
        <v>2.7840391442766583E-2</v>
      </c>
      <c r="D267" s="127" cm="1">
        <f t="array" ref="D267">INDEX(Inputs!$A$4:$X$328, MATCH(Forecasts!$B267&amp;Forecasts!$B$260, Inputs!$A$4:$A$328&amp;Inputs!$B$4:$B$328, 0), MATCH(Forecasts!D$261, Inputs!$A$4:$X$4, 0))</f>
        <v>6.071386776921478E-2</v>
      </c>
      <c r="E267" s="127" cm="1">
        <f t="array" ref="E267">INDEX(Inputs!$A$4:$X$328, MATCH(Forecasts!$B267&amp;Forecasts!$B$260, Inputs!$A$4:$A$328&amp;Inputs!$B$4:$B$328, 0), MATCH(Forecasts!E$261, Inputs!$A$4:$X$4, 0))</f>
        <v>4.6299679619772098E-2</v>
      </c>
      <c r="F267" s="127" cm="1">
        <f t="array" ref="F267">INDEX(Inputs!$A$4:$X$328, MATCH(Forecasts!$B267&amp;Forecasts!$B$260, Inputs!$A$4:$A$328&amp;Inputs!$B$4:$B$328, 0), MATCH(Forecasts!F$261, Inputs!$A$4:$X$4, 0))</f>
        <v>4.2146864059686248E-2</v>
      </c>
      <c r="G267" s="127" cm="1">
        <f t="array" ref="G267">INDEX(Inputs!$A$4:$X$328, MATCH(Forecasts!$B267&amp;Forecasts!$B$260, Inputs!$A$4:$A$328&amp;Inputs!$B$4:$B$328, 0), MATCH(Forecasts!G$261, Inputs!$A$4:$X$4, 0))</f>
        <v>4.3321379972911689E-2</v>
      </c>
      <c r="H267" s="127" cm="1">
        <f t="array" ref="H267">INDEX(Inputs!$A$4:$X$328, MATCH(Forecasts!$B267&amp;Forecasts!$B$260, Inputs!$A$4:$A$328&amp;Inputs!$B$4:$B$328, 0), MATCH(Forecasts!H$261, Inputs!$A$4:$X$4, 0))</f>
        <v>3.873529862233617E-2</v>
      </c>
      <c r="I267" s="127" cm="1">
        <f t="array" ref="I267">INDEX(Inputs!$A$4:$X$328, MATCH(Forecasts!$B267&amp;Forecasts!$B$260, Inputs!$A$4:$A$328&amp;Inputs!$B$4:$B$328, 0), MATCH(Forecasts!I$261, Inputs!$A$4:$X$4, 0))</f>
        <v>4.0912402908539917E-2</v>
      </c>
      <c r="J267" s="127" cm="1">
        <f t="array" ref="J267">INDEX(Inputs!$A$4:$X$328, MATCH(Forecasts!$B267&amp;Forecasts!$B$260, Inputs!$A$4:$A$328&amp;Inputs!$B$4:$B$328, 0), MATCH(Forecasts!J$261, Inputs!$A$4:$X$4, 0))</f>
        <v>3.4438837785159583E-2</v>
      </c>
      <c r="K267" s="127" cm="1">
        <f t="array" ref="K267">INDEX(Inputs!$A$4:$X$328, MATCH(Forecasts!$B267&amp;Forecasts!$B$260, Inputs!$A$4:$A$328&amp;Inputs!$B$4:$B$328, 0), MATCH(Forecasts!K$261, Inputs!$A$4:$X$4, 0))</f>
        <v>5.8980148163578869E-2</v>
      </c>
      <c r="L267" s="127" cm="1">
        <f t="array" ref="L267">INDEX(Inputs!$A$4:$X$328, MATCH(Forecasts!$B267&amp;Forecasts!$B$260, Inputs!$A$4:$A$328&amp;Inputs!$B$4:$B$328, 0), MATCH(Forecasts!L$261, Inputs!$A$4:$X$4, 0))</f>
        <v>4.487806819336345E-2</v>
      </c>
      <c r="M267" s="127" cm="1">
        <f t="array" ref="M267">INDEX(Inputs!$A$4:$X$328, MATCH(Forecasts!$B267&amp;Forecasts!$B$260, Inputs!$A$4:$A$328&amp;Inputs!$B$4:$B$328, 0), MATCH(Forecasts!M$261, Inputs!$A$4:$X$4, 0))</f>
        <v>3.9943089310709036E-2</v>
      </c>
      <c r="N267" s="127" cm="1">
        <f t="array" ref="N267">INDEX(Inputs!$A$4:$X$328, MATCH(Forecasts!$B267&amp;Forecasts!$B$260, Inputs!$A$4:$A$328&amp;Inputs!$B$4:$B$328, 0), MATCH(Forecasts!N$261, Inputs!$A$4:$X$4, 0))</f>
        <v>3.9309132316034529E-2</v>
      </c>
      <c r="O267" s="127" cm="1">
        <f t="array" ref="O267">INDEX(Inputs!$A$4:$X$328, MATCH(Forecasts!$B267&amp;Forecasts!$B$260, Inputs!$A$4:$A$328&amp;Inputs!$B$4:$B$328, 0), MATCH(Forecasts!O$261, Inputs!$A$4:$X$4, 0))</f>
        <v>5.7898736037975178E-2</v>
      </c>
      <c r="P267" s="128"/>
      <c r="Q267" s="128"/>
      <c r="R267" s="128"/>
      <c r="S267" s="128"/>
      <c r="T267" s="128"/>
      <c r="U267" s="128"/>
      <c r="V267" s="129">
        <f t="shared" si="242"/>
        <v>4.3322796599076931E-2</v>
      </c>
      <c r="W267" s="129">
        <f t="shared" si="243"/>
        <v>4.3168098634686417E-2</v>
      </c>
      <c r="X267" s="129">
        <f t="shared" si="244"/>
        <v>4.3017690327026244E-2</v>
      </c>
      <c r="Y267" s="129">
        <f t="shared" si="245"/>
        <v>4.287058870414942E-2</v>
      </c>
      <c r="Z267" s="129">
        <f t="shared" si="246"/>
        <v>4.2727635633448904E-2</v>
      </c>
      <c r="AA267" s="129">
        <f t="shared" si="247"/>
        <v>4.2588311743181832E-2</v>
      </c>
      <c r="AB267" s="130">
        <f t="shared" si="248"/>
        <v>4.3322796599076931E-2</v>
      </c>
      <c r="AC267" s="130">
        <f t="shared" si="249"/>
        <v>4.3168098634686417E-2</v>
      </c>
      <c r="AD267" s="130">
        <f t="shared" si="250"/>
        <v>4.3017690327026244E-2</v>
      </c>
      <c r="AE267" s="130">
        <f t="shared" si="251"/>
        <v>4.287058870414942E-2</v>
      </c>
      <c r="AF267" s="130">
        <f t="shared" si="252"/>
        <v>4.2727635633448904E-2</v>
      </c>
      <c r="AG267" s="130">
        <f t="shared" si="253"/>
        <v>4.2588311743181832E-2</v>
      </c>
      <c r="AI267" s="86" t="s">
        <v>120</v>
      </c>
      <c r="AJ267" s="86" t="s">
        <v>120</v>
      </c>
      <c r="AK267" s="87" t="str">
        <f t="shared" si="254"/>
        <v>OK</v>
      </c>
    </row>
    <row r="268" spans="1:38" s="39" customFormat="1" ht="12.75" customHeight="1">
      <c r="B268" s="72" t="s">
        <v>102</v>
      </c>
      <c r="C268" s="127" cm="1">
        <f t="array" ref="C268">INDEX(Inputs!$A$4:$X$328, MATCH(Forecasts!$B268&amp;Forecasts!$B$260, Inputs!$A$4:$A$328&amp;Inputs!$B$4:$B$328, 0), MATCH(Forecasts!C$261, Inputs!$A$4:$X$4, 0))</f>
        <v>3.0612309968916205E-2</v>
      </c>
      <c r="D268" s="127" cm="1">
        <f t="array" ref="D268">INDEX(Inputs!$A$4:$X$328, MATCH(Forecasts!$B268&amp;Forecasts!$B$260, Inputs!$A$4:$A$328&amp;Inputs!$B$4:$B$328, 0), MATCH(Forecasts!D$261, Inputs!$A$4:$X$4, 0))</f>
        <v>6.0986116414362204E-2</v>
      </c>
      <c r="E268" s="127" cm="1">
        <f t="array" ref="E268">INDEX(Inputs!$A$4:$X$328, MATCH(Forecasts!$B268&amp;Forecasts!$B$260, Inputs!$A$4:$A$328&amp;Inputs!$B$4:$B$328, 0), MATCH(Forecasts!E$261, Inputs!$A$4:$X$4, 0))</f>
        <v>4.942810464899941E-2</v>
      </c>
      <c r="F268" s="127" cm="1">
        <f t="array" ref="F268">INDEX(Inputs!$A$4:$X$328, MATCH(Forecasts!$B268&amp;Forecasts!$B$260, Inputs!$A$4:$A$328&amp;Inputs!$B$4:$B$328, 0), MATCH(Forecasts!F$261, Inputs!$A$4:$X$4, 0))</f>
        <v>3.9148965524272064E-2</v>
      </c>
      <c r="G268" s="127" cm="1">
        <f t="array" ref="G268">INDEX(Inputs!$A$4:$X$328, MATCH(Forecasts!$B268&amp;Forecasts!$B$260, Inputs!$A$4:$A$328&amp;Inputs!$B$4:$B$328, 0), MATCH(Forecasts!G$261, Inputs!$A$4:$X$4, 0))</f>
        <v>4.7012483599778658E-2</v>
      </c>
      <c r="H268" s="127" cm="1">
        <f t="array" ref="H268">INDEX(Inputs!$A$4:$X$328, MATCH(Forecasts!$B268&amp;Forecasts!$B$260, Inputs!$A$4:$A$328&amp;Inputs!$B$4:$B$328, 0), MATCH(Forecasts!H$261, Inputs!$A$4:$X$4, 0))</f>
        <v>3.2748655279996319E-2</v>
      </c>
      <c r="I268" s="127" cm="1">
        <f t="array" ref="I268">INDEX(Inputs!$A$4:$X$328, MATCH(Forecasts!$B268&amp;Forecasts!$B$260, Inputs!$A$4:$A$328&amp;Inputs!$B$4:$B$328, 0), MATCH(Forecasts!I$261, Inputs!$A$4:$X$4, 0))</f>
        <v>4.4223750523628209E-2</v>
      </c>
      <c r="J268" s="127" cm="1">
        <f t="array" ref="J268">INDEX(Inputs!$A$4:$X$328, MATCH(Forecasts!$B268&amp;Forecasts!$B$260, Inputs!$A$4:$A$328&amp;Inputs!$B$4:$B$328, 0), MATCH(Forecasts!J$261, Inputs!$A$4:$X$4, 0))</f>
        <v>3.7902704899143547E-2</v>
      </c>
      <c r="K268" s="127" cm="1">
        <f t="array" ref="K268">INDEX(Inputs!$A$4:$X$328, MATCH(Forecasts!$B268&amp;Forecasts!$B$260, Inputs!$A$4:$A$328&amp;Inputs!$B$4:$B$328, 0), MATCH(Forecasts!K$261, Inputs!$A$4:$X$4, 0))</f>
        <v>5.2165884327648938E-2</v>
      </c>
      <c r="L268" s="127" cm="1">
        <f t="array" ref="L268">INDEX(Inputs!$A$4:$X$328, MATCH(Forecasts!$B268&amp;Forecasts!$B$260, Inputs!$A$4:$A$328&amp;Inputs!$B$4:$B$328, 0), MATCH(Forecasts!L$261, Inputs!$A$4:$X$4, 0))</f>
        <v>4.3889847763259868E-2</v>
      </c>
      <c r="M268" s="127" cm="1">
        <f t="array" ref="M268">INDEX(Inputs!$A$4:$X$328, MATCH(Forecasts!$B268&amp;Forecasts!$B$260, Inputs!$A$4:$A$328&amp;Inputs!$B$4:$B$328, 0), MATCH(Forecasts!M$261, Inputs!$A$4:$X$4, 0))</f>
        <v>4.0308528737590825E-2</v>
      </c>
      <c r="N268" s="127" cm="1">
        <f t="array" ref="N268">INDEX(Inputs!$A$4:$X$328, MATCH(Forecasts!$B268&amp;Forecasts!$B$260, Inputs!$A$4:$A$328&amp;Inputs!$B$4:$B$328, 0), MATCH(Forecasts!N$261, Inputs!$A$4:$X$4, 0))</f>
        <v>4.1706276111085697E-2</v>
      </c>
      <c r="O268" s="127" cm="1">
        <f t="array" ref="O268">INDEX(Inputs!$A$4:$X$328, MATCH(Forecasts!$B268&amp;Forecasts!$B$260, Inputs!$A$4:$A$328&amp;Inputs!$B$4:$B$328, 0), MATCH(Forecasts!O$261, Inputs!$A$4:$X$4, 0))</f>
        <v>5.5579031074291782E-2</v>
      </c>
      <c r="P268" s="128"/>
      <c r="Q268" s="128"/>
      <c r="R268" s="128"/>
      <c r="S268" s="128"/>
      <c r="T268" s="128"/>
      <c r="U268" s="128"/>
      <c r="V268" s="129">
        <f t="shared" si="242"/>
        <v>4.2285086881781217E-2</v>
      </c>
      <c r="W268" s="129">
        <f t="shared" si="243"/>
        <v>4.2197649444642576E-2</v>
      </c>
      <c r="X268" s="129">
        <f t="shared" si="244"/>
        <v>4.2110572868960083E-2</v>
      </c>
      <c r="Y268" s="129">
        <f t="shared" si="245"/>
        <v>4.202385492537699E-2</v>
      </c>
      <c r="Z268" s="129">
        <f t="shared" si="246"/>
        <v>4.1937493402862389E-2</v>
      </c>
      <c r="AA268" s="129">
        <f t="shared" si="247"/>
        <v>4.1851486108523274E-2</v>
      </c>
      <c r="AB268" s="130">
        <f t="shared" si="248"/>
        <v>4.2285086881781217E-2</v>
      </c>
      <c r="AC268" s="130">
        <f t="shared" si="249"/>
        <v>4.2197649444642576E-2</v>
      </c>
      <c r="AD268" s="130">
        <f t="shared" si="250"/>
        <v>4.2110572868960083E-2</v>
      </c>
      <c r="AE268" s="130">
        <f t="shared" si="251"/>
        <v>4.202385492537699E-2</v>
      </c>
      <c r="AF268" s="130">
        <f t="shared" si="252"/>
        <v>4.1937493402862389E-2</v>
      </c>
      <c r="AG268" s="130">
        <f t="shared" si="253"/>
        <v>4.1851486108523274E-2</v>
      </c>
      <c r="AI268" s="86" t="s">
        <v>120</v>
      </c>
      <c r="AJ268" s="86" t="s">
        <v>120</v>
      </c>
      <c r="AK268" s="87" t="str">
        <f t="shared" si="254"/>
        <v>OK</v>
      </c>
    </row>
    <row r="269" spans="1:38" s="39" customFormat="1" ht="12.75" customHeight="1">
      <c r="B269" s="72" t="s">
        <v>103</v>
      </c>
      <c r="C269" s="127" cm="1">
        <f t="array" ref="C269">INDEX(Inputs!$A$4:$X$328, MATCH(Forecasts!$B269&amp;Forecasts!$B$260, Inputs!$A$4:$A$328&amp;Inputs!$B$4:$B$328, 0), MATCH(Forecasts!C$261, Inputs!$A$4:$X$4, 0))</f>
        <v>2.3580046813813572E-2</v>
      </c>
      <c r="D269" s="127" cm="1">
        <f t="array" ref="D269">INDEX(Inputs!$A$4:$X$328, MATCH(Forecasts!$B269&amp;Forecasts!$B$260, Inputs!$A$4:$A$328&amp;Inputs!$B$4:$B$328, 0), MATCH(Forecasts!D$261, Inputs!$A$4:$X$4, 0))</f>
        <v>4.5577337040204655E-2</v>
      </c>
      <c r="E269" s="127" cm="1">
        <f t="array" ref="E269">INDEX(Inputs!$A$4:$X$328, MATCH(Forecasts!$B269&amp;Forecasts!$B$260, Inputs!$A$4:$A$328&amp;Inputs!$B$4:$B$328, 0), MATCH(Forecasts!E$261, Inputs!$A$4:$X$4, 0))</f>
        <v>4.0673905448951587E-2</v>
      </c>
      <c r="F269" s="127" cm="1">
        <f t="array" ref="F269">INDEX(Inputs!$A$4:$X$328, MATCH(Forecasts!$B269&amp;Forecasts!$B$260, Inputs!$A$4:$A$328&amp;Inputs!$B$4:$B$328, 0), MATCH(Forecasts!F$261, Inputs!$A$4:$X$4, 0))</f>
        <v>3.4471467638882487E-2</v>
      </c>
      <c r="G269" s="127" cm="1">
        <f t="array" ref="G269">INDEX(Inputs!$A$4:$X$328, MATCH(Forecasts!$B269&amp;Forecasts!$B$260, Inputs!$A$4:$A$328&amp;Inputs!$B$4:$B$328, 0), MATCH(Forecasts!G$261, Inputs!$A$4:$X$4, 0))</f>
        <v>3.3305247502858092E-2</v>
      </c>
      <c r="H269" s="127" cm="1">
        <f t="array" ref="H269">INDEX(Inputs!$A$4:$X$328, MATCH(Forecasts!$B269&amp;Forecasts!$B$260, Inputs!$A$4:$A$328&amp;Inputs!$B$4:$B$328, 0), MATCH(Forecasts!H$261, Inputs!$A$4:$X$4, 0))</f>
        <v>2.7948166547268449E-2</v>
      </c>
      <c r="I269" s="127" cm="1">
        <f t="array" ref="I269">INDEX(Inputs!$A$4:$X$328, MATCH(Forecasts!$B269&amp;Forecasts!$B$260, Inputs!$A$4:$A$328&amp;Inputs!$B$4:$B$328, 0), MATCH(Forecasts!I$261, Inputs!$A$4:$X$4, 0))</f>
        <v>3.2780327485541619E-2</v>
      </c>
      <c r="J269" s="127" cm="1">
        <f t="array" ref="J269">INDEX(Inputs!$A$4:$X$328, MATCH(Forecasts!$B269&amp;Forecasts!$B$260, Inputs!$A$4:$A$328&amp;Inputs!$B$4:$B$328, 0), MATCH(Forecasts!J$261, Inputs!$A$4:$X$4, 0))</f>
        <v>2.8067660693921005E-2</v>
      </c>
      <c r="K269" s="127" cm="1">
        <f t="array" ref="K269">INDEX(Inputs!$A$4:$X$328, MATCH(Forecasts!$B269&amp;Forecasts!$B$260, Inputs!$A$4:$A$328&amp;Inputs!$B$4:$B$328, 0), MATCH(Forecasts!K$261, Inputs!$A$4:$X$4, 0))</f>
        <v>3.9284620943509582E-2</v>
      </c>
      <c r="L269" s="127" cm="1">
        <f t="array" ref="L269">INDEX(Inputs!$A$4:$X$328, MATCH(Forecasts!$B269&amp;Forecasts!$B$260, Inputs!$A$4:$A$328&amp;Inputs!$B$4:$B$328, 0), MATCH(Forecasts!L$261, Inputs!$A$4:$X$4, 0))</f>
        <v>3.5953548602711674E-2</v>
      </c>
      <c r="M269" s="127" cm="1">
        <f t="array" ref="M269">INDEX(Inputs!$A$4:$X$328, MATCH(Forecasts!$B269&amp;Forecasts!$B$260, Inputs!$A$4:$A$328&amp;Inputs!$B$4:$B$328, 0), MATCH(Forecasts!M$261, Inputs!$A$4:$X$4, 0))</f>
        <v>3.2465718325709561E-2</v>
      </c>
      <c r="N269" s="127" cm="1">
        <f t="array" ref="N269">INDEX(Inputs!$A$4:$X$328, MATCH(Forecasts!$B269&amp;Forecasts!$B$260, Inputs!$A$4:$A$328&amp;Inputs!$B$4:$B$328, 0), MATCH(Forecasts!N$261, Inputs!$A$4:$X$4, 0))</f>
        <v>3.3753327575309286E-2</v>
      </c>
      <c r="O269" s="127" cm="1">
        <f t="array" ref="O269">INDEX(Inputs!$A$4:$X$328, MATCH(Forecasts!$B269&amp;Forecasts!$B$260, Inputs!$A$4:$A$328&amp;Inputs!$B$4:$B$328, 0), MATCH(Forecasts!O$261, Inputs!$A$4:$X$4, 0))</f>
        <v>4.3976442509058987E-2</v>
      </c>
      <c r="P269" s="128"/>
      <c r="Q269" s="128"/>
      <c r="R269" s="128"/>
      <c r="S269" s="128"/>
      <c r="T269" s="128"/>
      <c r="U269" s="128"/>
      <c r="V269" s="129">
        <f t="shared" si="242"/>
        <v>3.4511947269100757E-2</v>
      </c>
      <c r="W269" s="129">
        <f t="shared" si="243"/>
        <v>3.4497761686098298E-2</v>
      </c>
      <c r="X269" s="129">
        <f t="shared" si="244"/>
        <v>3.4484847192721407E-2</v>
      </c>
      <c r="Y269" s="129">
        <f t="shared" si="245"/>
        <v>3.4471627733760862E-2</v>
      </c>
      <c r="Z269" s="129">
        <f t="shared" si="246"/>
        <v>3.4459361593712171E-2</v>
      </c>
      <c r="AA269" s="129">
        <f t="shared" si="247"/>
        <v>3.444710417995131E-2</v>
      </c>
      <c r="AB269" s="130">
        <f t="shared" si="248"/>
        <v>3.4511947269100757E-2</v>
      </c>
      <c r="AC269" s="130">
        <f t="shared" si="249"/>
        <v>3.4497761686098298E-2</v>
      </c>
      <c r="AD269" s="130">
        <f t="shared" si="250"/>
        <v>3.4484847192721407E-2</v>
      </c>
      <c r="AE269" s="130">
        <f t="shared" si="251"/>
        <v>3.4471627733760862E-2</v>
      </c>
      <c r="AF269" s="130">
        <f t="shared" si="252"/>
        <v>3.4459361593712171E-2</v>
      </c>
      <c r="AG269" s="130">
        <f t="shared" si="253"/>
        <v>3.444710417995131E-2</v>
      </c>
      <c r="AI269" s="86" t="s">
        <v>120</v>
      </c>
      <c r="AJ269" s="86" t="s">
        <v>120</v>
      </c>
      <c r="AK269" s="87" t="str">
        <f t="shared" si="254"/>
        <v>OK</v>
      </c>
    </row>
    <row r="270" spans="1:38" s="39" customFormat="1" ht="12.75" customHeight="1">
      <c r="B270" s="72" t="s">
        <v>104</v>
      </c>
      <c r="C270" s="127" cm="1">
        <f t="array" ref="C270">INDEX(Inputs!$A$4:$X$328, MATCH(Forecasts!$B270&amp;Forecasts!$B$260, Inputs!$A$4:$A$328&amp;Inputs!$B$4:$B$328, 0), MATCH(Forecasts!C$261, Inputs!$A$4:$X$4, 0))</f>
        <v>8.0346668639046326E-2</v>
      </c>
      <c r="D270" s="127" cm="1">
        <f t="array" ref="D270">INDEX(Inputs!$A$4:$X$328, MATCH(Forecasts!$B270&amp;Forecasts!$B$260, Inputs!$A$4:$A$328&amp;Inputs!$B$4:$B$328, 0), MATCH(Forecasts!D$261, Inputs!$A$4:$X$4, 0))</f>
        <v>0.13078661898370744</v>
      </c>
      <c r="E270" s="127" cm="1">
        <f t="array" ref="E270">INDEX(Inputs!$A$4:$X$328, MATCH(Forecasts!$B270&amp;Forecasts!$B$260, Inputs!$A$4:$A$328&amp;Inputs!$B$4:$B$328, 0), MATCH(Forecasts!E$261, Inputs!$A$4:$X$4, 0))</f>
        <v>0.11466569711994805</v>
      </c>
      <c r="F270" s="127" cm="1">
        <f t="array" ref="F270">INDEX(Inputs!$A$4:$X$328, MATCH(Forecasts!$B270&amp;Forecasts!$B$260, Inputs!$A$4:$A$328&amp;Inputs!$B$4:$B$328, 0), MATCH(Forecasts!F$261, Inputs!$A$4:$X$4, 0))</f>
        <v>9.6438860730365117E-2</v>
      </c>
      <c r="G270" s="127" cm="1">
        <f t="array" ref="G270">INDEX(Inputs!$A$4:$X$328, MATCH(Forecasts!$B270&amp;Forecasts!$B$260, Inputs!$A$4:$A$328&amp;Inputs!$B$4:$B$328, 0), MATCH(Forecasts!G$261, Inputs!$A$4:$X$4, 0))</f>
        <v>0.1144939650260707</v>
      </c>
      <c r="H270" s="127" cm="1">
        <f t="array" ref="H270">INDEX(Inputs!$A$4:$X$328, MATCH(Forecasts!$B270&amp;Forecasts!$B$260, Inputs!$A$4:$A$328&amp;Inputs!$B$4:$B$328, 0), MATCH(Forecasts!H$261, Inputs!$A$4:$X$4, 0))</f>
        <v>8.2778028784728133E-2</v>
      </c>
      <c r="I270" s="127" cm="1">
        <f t="array" ref="I270">INDEX(Inputs!$A$4:$X$328, MATCH(Forecasts!$B270&amp;Forecasts!$B$260, Inputs!$A$4:$A$328&amp;Inputs!$B$4:$B$328, 0), MATCH(Forecasts!I$261, Inputs!$A$4:$X$4, 0))</f>
        <v>9.3327650760442235E-2</v>
      </c>
      <c r="J270" s="127" cm="1">
        <f t="array" ref="J270">INDEX(Inputs!$A$4:$X$328, MATCH(Forecasts!$B270&amp;Forecasts!$B$260, Inputs!$A$4:$A$328&amp;Inputs!$B$4:$B$328, 0), MATCH(Forecasts!J$261, Inputs!$A$4:$X$4, 0))</f>
        <v>8.7695061739660449E-2</v>
      </c>
      <c r="K270" s="127" cm="1">
        <f t="array" ref="K270">INDEX(Inputs!$A$4:$X$328, MATCH(Forecasts!$B270&amp;Forecasts!$B$260, Inputs!$A$4:$A$328&amp;Inputs!$B$4:$B$328, 0), MATCH(Forecasts!K$261, Inputs!$A$4:$X$4, 0))</f>
        <v>0.12839388264021978</v>
      </c>
      <c r="L270" s="127" cm="1">
        <f t="array" ref="L270">INDEX(Inputs!$A$4:$X$328, MATCH(Forecasts!$B270&amp;Forecasts!$B$260, Inputs!$A$4:$A$328&amp;Inputs!$B$4:$B$328, 0), MATCH(Forecasts!L$261, Inputs!$A$4:$X$4, 0))</f>
        <v>0.11115080720545796</v>
      </c>
      <c r="M270" s="127" cm="1">
        <f t="array" ref="M270">INDEX(Inputs!$A$4:$X$328, MATCH(Forecasts!$B270&amp;Forecasts!$B$260, Inputs!$A$4:$A$328&amp;Inputs!$B$4:$B$328, 0), MATCH(Forecasts!M$261, Inputs!$A$4:$X$4, 0))</f>
        <v>9.0989397025554614E-2</v>
      </c>
      <c r="N270" s="127" cm="1">
        <f t="array" ref="N270">INDEX(Inputs!$A$4:$X$328, MATCH(Forecasts!$B270&amp;Forecasts!$B$260, Inputs!$A$4:$A$328&amp;Inputs!$B$4:$B$328, 0), MATCH(Forecasts!N$261, Inputs!$A$4:$X$4, 0))</f>
        <v>9.6183339338993742E-2</v>
      </c>
      <c r="O270" s="127" cm="1">
        <f t="array" ref="O270">INDEX(Inputs!$A$4:$X$328, MATCH(Forecasts!$B270&amp;Forecasts!$B$260, Inputs!$A$4:$A$328&amp;Inputs!$B$4:$B$328, 0), MATCH(Forecasts!O$261, Inputs!$A$4:$X$4, 0))</f>
        <v>0.12226361050721761</v>
      </c>
      <c r="P270" s="128"/>
      <c r="Q270" s="128"/>
      <c r="R270" s="128"/>
      <c r="S270" s="128"/>
      <c r="T270" s="128"/>
      <c r="U270" s="128"/>
      <c r="V270" s="129">
        <f t="shared" si="242"/>
        <v>9.8786217462585604E-2</v>
      </c>
      <c r="W270" s="129">
        <f t="shared" si="243"/>
        <v>9.8607684990692349E-2</v>
      </c>
      <c r="X270" s="129">
        <f t="shared" si="244"/>
        <v>9.84193526303727E-2</v>
      </c>
      <c r="Y270" s="129">
        <f t="shared" si="245"/>
        <v>9.823173829652608E-2</v>
      </c>
      <c r="Z270" s="129">
        <f t="shared" si="246"/>
        <v>9.8031885102116148E-2</v>
      </c>
      <c r="AA270" s="129">
        <f t="shared" si="247"/>
        <v>9.7848324158969088E-2</v>
      </c>
      <c r="AB270" s="130">
        <f t="shared" si="248"/>
        <v>9.8786217462585604E-2</v>
      </c>
      <c r="AC270" s="130">
        <f t="shared" si="249"/>
        <v>9.8607684990692349E-2</v>
      </c>
      <c r="AD270" s="130">
        <f t="shared" si="250"/>
        <v>9.84193526303727E-2</v>
      </c>
      <c r="AE270" s="130">
        <f t="shared" si="251"/>
        <v>9.823173829652608E-2</v>
      </c>
      <c r="AF270" s="130">
        <f t="shared" si="252"/>
        <v>9.8031885102116148E-2</v>
      </c>
      <c r="AG270" s="130">
        <f t="shared" si="253"/>
        <v>9.7848324158969088E-2</v>
      </c>
      <c r="AI270" s="86" t="s">
        <v>120</v>
      </c>
      <c r="AJ270" s="86" t="s">
        <v>120</v>
      </c>
      <c r="AK270" s="87" t="str">
        <f t="shared" si="254"/>
        <v>OK</v>
      </c>
    </row>
    <row r="271" spans="1:38" s="39" customFormat="1" ht="12.75" customHeight="1">
      <c r="B271" s="72" t="s">
        <v>105</v>
      </c>
      <c r="C271" s="127" cm="1">
        <f t="array" ref="C271">INDEX(Inputs!$A$4:$X$328, MATCH(Forecasts!$B271&amp;Forecasts!$B$260, Inputs!$A$4:$A$328&amp;Inputs!$B$4:$B$328, 0), MATCH(Forecasts!C$261, Inputs!$A$4:$X$4, 0))</f>
        <v>3.4712195624387446E-2</v>
      </c>
      <c r="D271" s="127" cm="1">
        <f t="array" ref="D271">INDEX(Inputs!$A$4:$X$328, MATCH(Forecasts!$B271&amp;Forecasts!$B$260, Inputs!$A$4:$A$328&amp;Inputs!$B$4:$B$328, 0), MATCH(Forecasts!D$261, Inputs!$A$4:$X$4, 0))</f>
        <v>6.8862384811152089E-2</v>
      </c>
      <c r="E271" s="127" cm="1">
        <f t="array" ref="E271">INDEX(Inputs!$A$4:$X$328, MATCH(Forecasts!$B271&amp;Forecasts!$B$260, Inputs!$A$4:$A$328&amp;Inputs!$B$4:$B$328, 0), MATCH(Forecasts!E$261, Inputs!$A$4:$X$4, 0))</f>
        <v>5.4123811007943418E-2</v>
      </c>
      <c r="F271" s="127" cm="1">
        <f t="array" ref="F271">INDEX(Inputs!$A$4:$X$328, MATCH(Forecasts!$B271&amp;Forecasts!$B$260, Inputs!$A$4:$A$328&amp;Inputs!$B$4:$B$328, 0), MATCH(Forecasts!F$261, Inputs!$A$4:$X$4, 0))</f>
        <v>4.4958823027881241E-2</v>
      </c>
      <c r="G271" s="127" cm="1">
        <f t="array" ref="G271">INDEX(Inputs!$A$4:$X$328, MATCH(Forecasts!$B271&amp;Forecasts!$B$260, Inputs!$A$4:$A$328&amp;Inputs!$B$4:$B$328, 0), MATCH(Forecasts!G$261, Inputs!$A$4:$X$4, 0))</f>
        <v>4.7198453155145093E-2</v>
      </c>
      <c r="H271" s="127" cm="1">
        <f t="array" ref="H271">INDEX(Inputs!$A$4:$X$328, MATCH(Forecasts!$B271&amp;Forecasts!$B$260, Inputs!$A$4:$A$328&amp;Inputs!$B$4:$B$328, 0), MATCH(Forecasts!H$261, Inputs!$A$4:$X$4, 0))</f>
        <v>3.7167175998725856E-2</v>
      </c>
      <c r="I271" s="127" cm="1">
        <f t="array" ref="I271">INDEX(Inputs!$A$4:$X$328, MATCH(Forecasts!$B271&amp;Forecasts!$B$260, Inputs!$A$4:$A$328&amp;Inputs!$B$4:$B$328, 0), MATCH(Forecasts!I$261, Inputs!$A$4:$X$4, 0))</f>
        <v>4.4705629521096094E-2</v>
      </c>
      <c r="J271" s="127" cm="1">
        <f t="array" ref="J271">INDEX(Inputs!$A$4:$X$328, MATCH(Forecasts!$B271&amp;Forecasts!$B$260, Inputs!$A$4:$A$328&amp;Inputs!$B$4:$B$328, 0), MATCH(Forecasts!J$261, Inputs!$A$4:$X$4, 0))</f>
        <v>3.7245175209006991E-2</v>
      </c>
      <c r="K271" s="127" cm="1">
        <f t="array" ref="K271">INDEX(Inputs!$A$4:$X$328, MATCH(Forecasts!$B271&amp;Forecasts!$B$260, Inputs!$A$4:$A$328&amp;Inputs!$B$4:$B$328, 0), MATCH(Forecasts!K$261, Inputs!$A$4:$X$4, 0))</f>
        <v>5.6884015007847309E-2</v>
      </c>
      <c r="L271" s="127" cm="1">
        <f t="array" ref="L271">INDEX(Inputs!$A$4:$X$328, MATCH(Forecasts!$B271&amp;Forecasts!$B$260, Inputs!$A$4:$A$328&amp;Inputs!$B$4:$B$328, 0), MATCH(Forecasts!L$261, Inputs!$A$4:$X$4, 0))</f>
        <v>4.8726769415048561E-2</v>
      </c>
      <c r="M271" s="127" cm="1">
        <f t="array" ref="M271">INDEX(Inputs!$A$4:$X$328, MATCH(Forecasts!$B271&amp;Forecasts!$B$260, Inputs!$A$4:$A$328&amp;Inputs!$B$4:$B$328, 0), MATCH(Forecasts!M$261, Inputs!$A$4:$X$4, 0))</f>
        <v>4.1077912296741313E-2</v>
      </c>
      <c r="N271" s="127" cm="1">
        <f t="array" ref="N271">INDEX(Inputs!$A$4:$X$328, MATCH(Forecasts!$B271&amp;Forecasts!$B$260, Inputs!$A$4:$A$328&amp;Inputs!$B$4:$B$328, 0), MATCH(Forecasts!N$261, Inputs!$A$4:$X$4, 0))</f>
        <v>4.6787165001810849E-2</v>
      </c>
      <c r="O271" s="127" cm="1">
        <f t="array" ref="O271">INDEX(Inputs!$A$4:$X$328, MATCH(Forecasts!$B271&amp;Forecasts!$B$260, Inputs!$A$4:$A$328&amp;Inputs!$B$4:$B$328, 0), MATCH(Forecasts!O$261, Inputs!$A$4:$X$4, 0))</f>
        <v>6.4768104218951211E-2</v>
      </c>
      <c r="P271" s="128"/>
      <c r="Q271" s="128"/>
      <c r="R271" s="128"/>
      <c r="S271" s="128"/>
      <c r="T271" s="128"/>
      <c r="U271" s="128"/>
      <c r="V271" s="129">
        <f t="shared" si="242"/>
        <v>4.6886366757250685E-2</v>
      </c>
      <c r="W271" s="129">
        <f t="shared" si="243"/>
        <v>4.6816577813319514E-2</v>
      </c>
      <c r="X271" s="129">
        <f t="shared" si="244"/>
        <v>4.6746796042740811E-2</v>
      </c>
      <c r="Y271" s="129">
        <f t="shared" si="245"/>
        <v>4.6677021733447517E-2</v>
      </c>
      <c r="Z271" s="129">
        <f t="shared" si="246"/>
        <v>4.6607255173249172E-2</v>
      </c>
      <c r="AA271" s="129">
        <f t="shared" si="247"/>
        <v>4.6537496649827217E-2</v>
      </c>
      <c r="AB271" s="130">
        <f t="shared" si="248"/>
        <v>4.6886366757250685E-2</v>
      </c>
      <c r="AC271" s="130">
        <f t="shared" si="249"/>
        <v>4.6816577813319514E-2</v>
      </c>
      <c r="AD271" s="130">
        <f t="shared" si="250"/>
        <v>4.6746796042740811E-2</v>
      </c>
      <c r="AE271" s="130">
        <f t="shared" si="251"/>
        <v>4.6677021733447517E-2</v>
      </c>
      <c r="AF271" s="130">
        <f t="shared" si="252"/>
        <v>4.6607255173249172E-2</v>
      </c>
      <c r="AG271" s="130">
        <f t="shared" si="253"/>
        <v>4.6537496649827217E-2</v>
      </c>
      <c r="AI271" s="86" t="s">
        <v>120</v>
      </c>
      <c r="AJ271" s="86" t="s">
        <v>120</v>
      </c>
      <c r="AK271" s="87" t="str">
        <f t="shared" si="254"/>
        <v>OK</v>
      </c>
    </row>
    <row r="272" spans="1:38" s="39" customFormat="1" ht="12.75" customHeight="1">
      <c r="B272" s="72" t="s">
        <v>106</v>
      </c>
      <c r="C272" s="127" cm="1">
        <f t="array" ref="C272">INDEX(Inputs!$A$4:$X$328, MATCH(Forecasts!$B272&amp;Forecasts!$B$260, Inputs!$A$4:$A$328&amp;Inputs!$B$4:$B$328, 0), MATCH(Forecasts!C$261, Inputs!$A$4:$X$4, 0))</f>
        <v>3.8188645404928813E-2</v>
      </c>
      <c r="D272" s="127" cm="1">
        <f t="array" ref="D272">INDEX(Inputs!$A$4:$X$328, MATCH(Forecasts!$B272&amp;Forecasts!$B$260, Inputs!$A$4:$A$328&amp;Inputs!$B$4:$B$328, 0), MATCH(Forecasts!D$261, Inputs!$A$4:$X$4, 0))</f>
        <v>7.339269543587916E-2</v>
      </c>
      <c r="E272" s="127" cm="1">
        <f t="array" ref="E272">INDEX(Inputs!$A$4:$X$328, MATCH(Forecasts!$B272&amp;Forecasts!$B$260, Inputs!$A$4:$A$328&amp;Inputs!$B$4:$B$328, 0), MATCH(Forecasts!E$261, Inputs!$A$4:$X$4, 0))</f>
        <v>5.0527000561183255E-2</v>
      </c>
      <c r="F272" s="127" cm="1">
        <f t="array" ref="F272">INDEX(Inputs!$A$4:$X$328, MATCH(Forecasts!$B272&amp;Forecasts!$B$260, Inputs!$A$4:$A$328&amp;Inputs!$B$4:$B$328, 0), MATCH(Forecasts!F$261, Inputs!$A$4:$X$4, 0))</f>
        <v>5.0283671079206116E-2</v>
      </c>
      <c r="G272" s="127" cm="1">
        <f t="array" ref="G272">INDEX(Inputs!$A$4:$X$328, MATCH(Forecasts!$B272&amp;Forecasts!$B$260, Inputs!$A$4:$A$328&amp;Inputs!$B$4:$B$328, 0), MATCH(Forecasts!G$261, Inputs!$A$4:$X$4, 0))</f>
        <v>6.0360606594474092E-2</v>
      </c>
      <c r="H272" s="127" cm="1">
        <f t="array" ref="H272">INDEX(Inputs!$A$4:$X$328, MATCH(Forecasts!$B272&amp;Forecasts!$B$260, Inputs!$A$4:$A$328&amp;Inputs!$B$4:$B$328, 0), MATCH(Forecasts!H$261, Inputs!$A$4:$X$4, 0))</f>
        <v>4.567711993834201E-2</v>
      </c>
      <c r="I272" s="127" cm="1">
        <f t="array" ref="I272">INDEX(Inputs!$A$4:$X$328, MATCH(Forecasts!$B272&amp;Forecasts!$B$260, Inputs!$A$4:$A$328&amp;Inputs!$B$4:$B$328, 0), MATCH(Forecasts!I$261, Inputs!$A$4:$X$4, 0))</f>
        <v>5.1827693308794595E-2</v>
      </c>
      <c r="J272" s="127" cm="1">
        <f t="array" ref="J272">INDEX(Inputs!$A$4:$X$328, MATCH(Forecasts!$B272&amp;Forecasts!$B$260, Inputs!$A$4:$A$328&amp;Inputs!$B$4:$B$328, 0), MATCH(Forecasts!J$261, Inputs!$A$4:$X$4, 0))</f>
        <v>4.255622151283793E-2</v>
      </c>
      <c r="K272" s="127" cm="1">
        <f t="array" ref="K272">INDEX(Inputs!$A$4:$X$328, MATCH(Forecasts!$B272&amp;Forecasts!$B$260, Inputs!$A$4:$A$328&amp;Inputs!$B$4:$B$328, 0), MATCH(Forecasts!K$261, Inputs!$A$4:$X$4, 0))</f>
        <v>7.0321514518588465E-2</v>
      </c>
      <c r="L272" s="127" cm="1">
        <f t="array" ref="L272">INDEX(Inputs!$A$4:$X$328, MATCH(Forecasts!$B272&amp;Forecasts!$B$260, Inputs!$A$4:$A$328&amp;Inputs!$B$4:$B$328, 0), MATCH(Forecasts!L$261, Inputs!$A$4:$X$4, 0))</f>
        <v>5.706946471696106E-2</v>
      </c>
      <c r="M272" s="127" cm="1">
        <f t="array" ref="M272">INDEX(Inputs!$A$4:$X$328, MATCH(Forecasts!$B272&amp;Forecasts!$B$260, Inputs!$A$4:$A$328&amp;Inputs!$B$4:$B$328, 0), MATCH(Forecasts!M$261, Inputs!$A$4:$X$4, 0))</f>
        <v>5.0418295179863938E-2</v>
      </c>
      <c r="N272" s="127" cm="1">
        <f t="array" ref="N272">INDEX(Inputs!$A$4:$X$328, MATCH(Forecasts!$B272&amp;Forecasts!$B$260, Inputs!$A$4:$A$328&amp;Inputs!$B$4:$B$328, 0), MATCH(Forecasts!N$261, Inputs!$A$4:$X$4, 0))</f>
        <v>4.6463556636538325E-2</v>
      </c>
      <c r="O272" s="127" cm="1">
        <f t="array" ref="O272">INDEX(Inputs!$A$4:$X$328, MATCH(Forecasts!$B272&amp;Forecasts!$B$260, Inputs!$A$4:$A$328&amp;Inputs!$B$4:$B$328, 0), MATCH(Forecasts!O$261, Inputs!$A$4:$X$4, 0))</f>
        <v>6.9891013583757142E-2</v>
      </c>
      <c r="P272" s="128"/>
      <c r="Q272" s="128"/>
      <c r="R272" s="128"/>
      <c r="S272" s="128"/>
      <c r="T272" s="128"/>
      <c r="U272" s="128"/>
      <c r="V272" s="129">
        <f t="shared" si="242"/>
        <v>5.3085113289345447E-2</v>
      </c>
      <c r="W272" s="129">
        <f t="shared" si="243"/>
        <v>5.3026453748183558E-2</v>
      </c>
      <c r="X272" s="129">
        <f t="shared" si="244"/>
        <v>5.2967923702598896E-2</v>
      </c>
      <c r="Y272" s="129">
        <f t="shared" si="245"/>
        <v>5.2909522724256662E-2</v>
      </c>
      <c r="Z272" s="129">
        <f t="shared" si="246"/>
        <v>5.2851250386709042E-2</v>
      </c>
      <c r="AA272" s="129">
        <f t="shared" si="247"/>
        <v>5.2793106265384866E-2</v>
      </c>
      <c r="AB272" s="130">
        <f t="shared" si="248"/>
        <v>5.3085113289345447E-2</v>
      </c>
      <c r="AC272" s="130">
        <f t="shared" si="249"/>
        <v>5.3026453748183558E-2</v>
      </c>
      <c r="AD272" s="130">
        <f t="shared" si="250"/>
        <v>5.2967923702598896E-2</v>
      </c>
      <c r="AE272" s="130">
        <f t="shared" si="251"/>
        <v>5.2909522724256662E-2</v>
      </c>
      <c r="AF272" s="130">
        <f t="shared" si="252"/>
        <v>5.2851250386709042E-2</v>
      </c>
      <c r="AG272" s="130">
        <f t="shared" si="253"/>
        <v>5.2793106265384866E-2</v>
      </c>
      <c r="AI272" s="86" t="s">
        <v>120</v>
      </c>
      <c r="AJ272" s="86" t="s">
        <v>120</v>
      </c>
      <c r="AK272" s="87" t="str">
        <f t="shared" si="254"/>
        <v>OK</v>
      </c>
    </row>
    <row r="273" spans="1:38" s="39" customFormat="1" ht="12.75" customHeight="1">
      <c r="B273" s="113" t="s">
        <v>114</v>
      </c>
      <c r="C273" s="131">
        <f t="shared" ref="C273:H273" si="255">SUM(C263:C272)</f>
        <v>0.38284034173456755</v>
      </c>
      <c r="D273" s="131">
        <f t="shared" si="255"/>
        <v>0.70699106105364196</v>
      </c>
      <c r="E273" s="131">
        <f t="shared" si="255"/>
        <v>0.56362901154203393</v>
      </c>
      <c r="F273" s="131">
        <f t="shared" si="255"/>
        <v>0.49340747302550303</v>
      </c>
      <c r="G273" s="131">
        <f t="shared" si="255"/>
        <v>0.55440497292107127</v>
      </c>
      <c r="H273" s="131">
        <f t="shared" si="255"/>
        <v>0.4301089252429352</v>
      </c>
      <c r="I273" s="131">
        <f>SUM(I263:I272)</f>
        <v>0.50259287760617288</v>
      </c>
      <c r="J273" s="131">
        <f t="shared" ref="J273:O273" si="256">SUM(J263:J272)</f>
        <v>0.42487193438882154</v>
      </c>
      <c r="K273" s="131">
        <f t="shared" si="256"/>
        <v>0.63987513665190476</v>
      </c>
      <c r="L273" s="131">
        <f t="shared" si="256"/>
        <v>0.54990456358915796</v>
      </c>
      <c r="M273" s="131">
        <f t="shared" si="256"/>
        <v>0.46894925640247276</v>
      </c>
      <c r="N273" s="132">
        <f t="shared" si="256"/>
        <v>0.48573656753705763</v>
      </c>
      <c r="O273" s="132">
        <f t="shared" si="256"/>
        <v>0.67054091994064802</v>
      </c>
      <c r="P273" s="133"/>
      <c r="Q273" s="133"/>
      <c r="R273" s="133"/>
      <c r="S273" s="133"/>
      <c r="T273" s="133"/>
      <c r="U273" s="133"/>
      <c r="V273" s="134">
        <f t="shared" ref="V273:AA273" si="257">SUM(V263:V272)</f>
        <v>0.51265231142268919</v>
      </c>
      <c r="W273" s="134">
        <f t="shared" si="257"/>
        <v>0.51180575258760386</v>
      </c>
      <c r="X273" s="134">
        <f t="shared" si="257"/>
        <v>0.51096522229027364</v>
      </c>
      <c r="Y273" s="134">
        <f t="shared" si="257"/>
        <v>0.51012524940344861</v>
      </c>
      <c r="Z273" s="134">
        <f t="shared" si="257"/>
        <v>0.50928803871075956</v>
      </c>
      <c r="AA273" s="134">
        <f t="shared" si="257"/>
        <v>0.50846650319717746</v>
      </c>
      <c r="AB273" s="135">
        <f>SUM(AB263:AB272)</f>
        <v>0.51265231142268919</v>
      </c>
      <c r="AC273" s="135">
        <f>SUM(AC263:AC272)</f>
        <v>0.51180575258760386</v>
      </c>
      <c r="AD273" s="135">
        <f>SUM(AD263:AD272)</f>
        <v>0.51096522229027364</v>
      </c>
      <c r="AE273" s="135">
        <f t="shared" ref="AE273:AF273" si="258">SUM(AE263:AE272)</f>
        <v>0.51012524940344861</v>
      </c>
      <c r="AF273" s="135">
        <f t="shared" si="258"/>
        <v>0.50928803871075956</v>
      </c>
      <c r="AG273" s="135">
        <f>SUM(AG263:AG272)</f>
        <v>0.50846650319717746</v>
      </c>
      <c r="AI273" s="86" t="s">
        <v>120</v>
      </c>
      <c r="AJ273" s="86" t="s">
        <v>120</v>
      </c>
      <c r="AK273" s="87" t="str">
        <f t="shared" si="254"/>
        <v>OK</v>
      </c>
    </row>
    <row r="274" spans="1:38" s="39" customFormat="1" ht="12.75" customHeight="1">
      <c r="B274" s="145"/>
      <c r="C274" s="146"/>
      <c r="D274" s="146"/>
      <c r="E274" s="146"/>
      <c r="F274" s="146"/>
      <c r="G274" s="146"/>
      <c r="H274" s="146"/>
      <c r="I274" s="146"/>
      <c r="J274" s="146"/>
      <c r="K274" s="146"/>
      <c r="L274" s="146"/>
      <c r="M274" s="146"/>
      <c r="N274" s="147"/>
      <c r="O274" s="147"/>
      <c r="P274" s="147"/>
      <c r="Q274" s="147"/>
      <c r="R274" s="147"/>
      <c r="S274" s="147"/>
      <c r="T274" s="147"/>
      <c r="U274" s="147"/>
      <c r="V274" s="148"/>
      <c r="W274" s="148"/>
      <c r="X274" s="148"/>
      <c r="Y274" s="148"/>
      <c r="Z274" s="148"/>
      <c r="AA274" s="148"/>
      <c r="AB274" s="149"/>
      <c r="AC274" s="149"/>
      <c r="AD274" s="149"/>
      <c r="AE274" s="149"/>
      <c r="AF274" s="149"/>
      <c r="AG274" s="149"/>
      <c r="AI274" s="121"/>
      <c r="AJ274" s="122"/>
      <c r="AK274" s="61"/>
    </row>
    <row r="275" spans="1:38">
      <c r="A275" s="2" t="s">
        <v>131</v>
      </c>
      <c r="B275" s="3"/>
      <c r="C275" s="3"/>
      <c r="D275" s="3"/>
      <c r="E275" s="3"/>
      <c r="F275" s="3"/>
      <c r="G275" s="3"/>
      <c r="H275" s="3"/>
      <c r="I275" s="3"/>
      <c r="J275" s="3"/>
      <c r="K275" s="3"/>
      <c r="L275" s="3"/>
      <c r="M275" s="3"/>
      <c r="N275" s="2"/>
      <c r="O275" s="3"/>
      <c r="P275" s="3"/>
      <c r="Q275" s="3"/>
      <c r="R275" s="3"/>
      <c r="S275" s="3"/>
      <c r="T275" s="3"/>
      <c r="U275" s="3"/>
      <c r="V275" s="3"/>
      <c r="W275" s="3"/>
      <c r="X275" s="3"/>
      <c r="Y275" s="3"/>
      <c r="Z275" s="3"/>
      <c r="AA275" s="3"/>
      <c r="AB275" s="3"/>
      <c r="AC275" s="3"/>
      <c r="AD275" s="3"/>
      <c r="AE275" s="3"/>
      <c r="AF275" s="3"/>
      <c r="AG275" s="3"/>
      <c r="AH275" s="3"/>
      <c r="AI275" s="3"/>
      <c r="AJ275" s="3"/>
      <c r="AK275" s="3"/>
      <c r="AL275" s="3"/>
    </row>
  </sheetData>
  <mergeCells count="109">
    <mergeCell ref="AB158:AG158"/>
    <mergeCell ref="P192:U192"/>
    <mergeCell ref="P209:U209"/>
    <mergeCell ref="V175:AA175"/>
    <mergeCell ref="P175:U175"/>
    <mergeCell ref="AJ226:AJ227"/>
    <mergeCell ref="AK226:AK227"/>
    <mergeCell ref="AK209:AK210"/>
    <mergeCell ref="AI192:AI193"/>
    <mergeCell ref="AJ192:AJ193"/>
    <mergeCell ref="AK192:AK193"/>
    <mergeCell ref="AJ209:AJ210"/>
    <mergeCell ref="AB209:AG209"/>
    <mergeCell ref="AB192:AG192"/>
    <mergeCell ref="AI209:AI210"/>
    <mergeCell ref="AI226:AI227"/>
    <mergeCell ref="AJ56:AJ57"/>
    <mergeCell ref="AI73:AI74"/>
    <mergeCell ref="AK107:AK108"/>
    <mergeCell ref="AJ90:AJ91"/>
    <mergeCell ref="AK90:AK91"/>
    <mergeCell ref="AJ107:AJ108"/>
    <mergeCell ref="AK243:AK244"/>
    <mergeCell ref="V260:AA260"/>
    <mergeCell ref="AB260:AG260"/>
    <mergeCell ref="AI260:AI261"/>
    <mergeCell ref="AJ260:AJ261"/>
    <mergeCell ref="AK260:AK261"/>
    <mergeCell ref="V243:AA243"/>
    <mergeCell ref="AB243:AG243"/>
    <mergeCell ref="AI243:AI244"/>
    <mergeCell ref="AJ243:AJ244"/>
    <mergeCell ref="AB175:AG175"/>
    <mergeCell ref="V209:AA209"/>
    <mergeCell ref="V192:AA192"/>
    <mergeCell ref="V124:AA124"/>
    <mergeCell ref="AB124:AG124"/>
    <mergeCell ref="AB141:AG141"/>
    <mergeCell ref="V226:AA226"/>
    <mergeCell ref="AB226:AG226"/>
    <mergeCell ref="AJ22:AJ23"/>
    <mergeCell ref="AJ124:AJ125"/>
    <mergeCell ref="AK124:AK125"/>
    <mergeCell ref="AJ141:AJ142"/>
    <mergeCell ref="AK141:AK142"/>
    <mergeCell ref="AK175:AK176"/>
    <mergeCell ref="AJ158:AJ159"/>
    <mergeCell ref="AI158:AI159"/>
    <mergeCell ref="AK158:AK159"/>
    <mergeCell ref="AI175:AI176"/>
    <mergeCell ref="AI124:AI125"/>
    <mergeCell ref="AI141:AI142"/>
    <mergeCell ref="AJ175:AJ176"/>
    <mergeCell ref="AK22:AK23"/>
    <mergeCell ref="AK56:AK57"/>
    <mergeCell ref="AJ73:AJ74"/>
    <mergeCell ref="AK73:AK74"/>
    <mergeCell ref="AJ39:AJ40"/>
    <mergeCell ref="AI107:AI108"/>
    <mergeCell ref="AI22:AI23"/>
    <mergeCell ref="AI39:AI40"/>
    <mergeCell ref="AI56:AI57"/>
    <mergeCell ref="AI90:AI91"/>
    <mergeCell ref="AK39:AK40"/>
    <mergeCell ref="AB73:AG73"/>
    <mergeCell ref="AB107:AG107"/>
    <mergeCell ref="AB90:AG90"/>
    <mergeCell ref="P5:U5"/>
    <mergeCell ref="P22:U22"/>
    <mergeCell ref="V158:AA158"/>
    <mergeCell ref="V73:AA73"/>
    <mergeCell ref="P73:U73"/>
    <mergeCell ref="P90:U90"/>
    <mergeCell ref="P107:U107"/>
    <mergeCell ref="P158:U158"/>
    <mergeCell ref="V107:AA107"/>
    <mergeCell ref="V90:AA90"/>
    <mergeCell ref="V141:AA141"/>
    <mergeCell ref="P39:U39"/>
    <mergeCell ref="P56:U56"/>
    <mergeCell ref="AB56:AG56"/>
    <mergeCell ref="V22:AA22"/>
    <mergeCell ref="V56:AA56"/>
    <mergeCell ref="V5:AA5"/>
    <mergeCell ref="AB5:AG5"/>
    <mergeCell ref="V39:AA39"/>
    <mergeCell ref="AB39:AG39"/>
    <mergeCell ref="AB22:AG22"/>
    <mergeCell ref="C107:O107"/>
    <mergeCell ref="C90:O90"/>
    <mergeCell ref="C73:O73"/>
    <mergeCell ref="C56:O56"/>
    <mergeCell ref="C39:O39"/>
    <mergeCell ref="C5:O5"/>
    <mergeCell ref="P226:U226"/>
    <mergeCell ref="P243:U243"/>
    <mergeCell ref="P260:U260"/>
    <mergeCell ref="P141:U141"/>
    <mergeCell ref="P124:U124"/>
    <mergeCell ref="C260:O260"/>
    <mergeCell ref="C243:O243"/>
    <mergeCell ref="C226:O226"/>
    <mergeCell ref="C209:O209"/>
    <mergeCell ref="C192:O192"/>
    <mergeCell ref="C175:O175"/>
    <mergeCell ref="C158:O158"/>
    <mergeCell ref="C141:O141"/>
    <mergeCell ref="C124:O124"/>
    <mergeCell ref="C22:O22"/>
  </mergeCells>
  <phoneticPr fontId="45" type="noConversion"/>
  <conditionalFormatting sqref="B59:B70">
    <cfRule type="cellIs" dxfId="69" priority="325" operator="equal">
      <formula>0</formula>
    </cfRule>
  </conditionalFormatting>
  <conditionalFormatting sqref="B246:B257">
    <cfRule type="cellIs" dxfId="68" priority="307" operator="equal">
      <formula>0</formula>
    </cfRule>
  </conditionalFormatting>
  <conditionalFormatting sqref="B8:I18">
    <cfRule type="cellIs" dxfId="67" priority="226" operator="equal">
      <formula>0</formula>
    </cfRule>
  </conditionalFormatting>
  <conditionalFormatting sqref="B161:N171">
    <cfRule type="cellIs" dxfId="66" priority="63" operator="equal">
      <formula>0</formula>
    </cfRule>
  </conditionalFormatting>
  <conditionalFormatting sqref="B178:N188">
    <cfRule type="cellIs" dxfId="65" priority="60" operator="equal">
      <formula>0</formula>
    </cfRule>
  </conditionalFormatting>
  <conditionalFormatting sqref="B263:O273">
    <cfRule type="cellIs" dxfId="64" priority="1" operator="equal">
      <formula>0</formula>
    </cfRule>
  </conditionalFormatting>
  <conditionalFormatting sqref="C171:J171">
    <cfRule type="cellIs" dxfId="63" priority="229" operator="equal">
      <formula>0</formula>
    </cfRule>
  </conditionalFormatting>
  <conditionalFormatting sqref="C188:J189 C256:J257">
    <cfRule type="cellIs" dxfId="62" priority="228" operator="equal">
      <formula>0</formula>
    </cfRule>
  </conditionalFormatting>
  <conditionalFormatting sqref="C161:M170">
    <cfRule type="cellIs" dxfId="61" priority="89" operator="equal">
      <formula>0</formula>
    </cfRule>
  </conditionalFormatting>
  <conditionalFormatting sqref="C178:M187">
    <cfRule type="cellIs" dxfId="60" priority="175" operator="equal">
      <formula>0</formula>
    </cfRule>
  </conditionalFormatting>
  <conditionalFormatting sqref="C246:M255">
    <cfRule type="cellIs" dxfId="59" priority="132" operator="equal">
      <formula>0</formula>
    </cfRule>
  </conditionalFormatting>
  <conditionalFormatting sqref="C42:N51">
    <cfRule type="cellIs" dxfId="58" priority="79" operator="equal">
      <formula>0</formula>
    </cfRule>
  </conditionalFormatting>
  <conditionalFormatting sqref="C59:N69">
    <cfRule type="cellIs" dxfId="57" priority="75" operator="equal">
      <formula>0</formula>
    </cfRule>
  </conditionalFormatting>
  <conditionalFormatting sqref="C76:N86">
    <cfRule type="cellIs" dxfId="56" priority="72" operator="equal">
      <formula>0</formula>
    </cfRule>
  </conditionalFormatting>
  <conditionalFormatting sqref="C93:N103">
    <cfRule type="cellIs" dxfId="55" priority="69" operator="equal">
      <formula>0</formula>
    </cfRule>
  </conditionalFormatting>
  <conditionalFormatting sqref="C110:N120">
    <cfRule type="cellIs" dxfId="54" priority="66" operator="equal">
      <formula>0</formula>
    </cfRule>
  </conditionalFormatting>
  <conditionalFormatting sqref="C195:N205">
    <cfRule type="cellIs" dxfId="53" priority="57" operator="equal">
      <formula>0</formula>
    </cfRule>
  </conditionalFormatting>
  <conditionalFormatting sqref="C212:N222">
    <cfRule type="cellIs" dxfId="52" priority="54" operator="equal">
      <formula>0</formula>
    </cfRule>
  </conditionalFormatting>
  <conditionalFormatting sqref="C25:O34">
    <cfRule type="cellIs" dxfId="51" priority="6" operator="equal">
      <formula>0</formula>
    </cfRule>
  </conditionalFormatting>
  <conditionalFormatting sqref="C229:O239">
    <cfRule type="cellIs" dxfId="50" priority="42" operator="equal">
      <formula>0</formula>
    </cfRule>
  </conditionalFormatting>
  <conditionalFormatting sqref="C127:P136">
    <cfRule type="cellIs" dxfId="49" priority="102" operator="equal">
      <formula>0</formula>
    </cfRule>
  </conditionalFormatting>
  <conditionalFormatting sqref="C144:P153">
    <cfRule type="cellIs" dxfId="48" priority="96" operator="equal">
      <formula>0</formula>
    </cfRule>
  </conditionalFormatting>
  <conditionalFormatting sqref="D59:M59">
    <cfRule type="cellIs" dxfId="47" priority="94" operator="equal">
      <formula>0</formula>
    </cfRule>
  </conditionalFormatting>
  <conditionalFormatting sqref="D76:M76">
    <cfRule type="cellIs" dxfId="46" priority="181" operator="equal">
      <formula>0</formula>
    </cfRule>
  </conditionalFormatting>
  <conditionalFormatting sqref="D110:M110">
    <cfRule type="cellIs" dxfId="45" priority="180" operator="equal">
      <formula>0</formula>
    </cfRule>
  </conditionalFormatting>
  <conditionalFormatting sqref="D161:M161">
    <cfRule type="cellIs" dxfId="44" priority="176" operator="equal">
      <formula>0</formula>
    </cfRule>
  </conditionalFormatting>
  <conditionalFormatting sqref="J18:N18 P18:U18">
    <cfRule type="cellIs" dxfId="43" priority="268" operator="equal">
      <formula>0</formula>
    </cfRule>
  </conditionalFormatting>
  <conditionalFormatting sqref="N246:O256">
    <cfRule type="cellIs" dxfId="42" priority="3" operator="equal">
      <formula>0</formula>
    </cfRule>
  </conditionalFormatting>
  <conditionalFormatting sqref="O171:U171">
    <cfRule type="cellIs" dxfId="41" priority="62" operator="equal">
      <formula>0</formula>
    </cfRule>
  </conditionalFormatting>
  <conditionalFormatting sqref="O188:U188">
    <cfRule type="cellIs" dxfId="40" priority="59" operator="equal">
      <formula>0</formula>
    </cfRule>
  </conditionalFormatting>
  <conditionalFormatting sqref="P256:U256">
    <cfRule type="cellIs" dxfId="39" priority="38" operator="equal">
      <formula>0</formula>
    </cfRule>
  </conditionalFormatting>
  <conditionalFormatting sqref="P273:U273">
    <cfRule type="cellIs" dxfId="38" priority="35" operator="equal">
      <formula>0</formula>
    </cfRule>
  </conditionalFormatting>
  <conditionalFormatting sqref="V8:AE18 C35:AA35 B42:B53 C52:AA52 O69:AA69 B76:B206 O86:AA86 O103:AA103 O120:AA120 C137:AA138 B154:AA157 V158:AA171 B159:U160 B172:AA174 V175:AA188 B176:U177 B189:AA189 O205:AA205 B212:B240 O222:AA222 P239:AA239 C240:AA240 V246:AA256 K257:AA257 V263:AA274 B274:U274 AI274:AK274">
    <cfRule type="cellIs" dxfId="37" priority="331" operator="equal">
      <formula>0</formula>
    </cfRule>
  </conditionalFormatting>
  <conditionalFormatting sqref="AI42:AJ52">
    <cfRule type="cellIs" dxfId="36" priority="20" operator="equal">
      <formula>0</formula>
    </cfRule>
  </conditionalFormatting>
  <conditionalFormatting sqref="AI59:AJ69">
    <cfRule type="cellIs" dxfId="35" priority="19" operator="equal">
      <formula>0</formula>
    </cfRule>
  </conditionalFormatting>
  <conditionalFormatting sqref="AI76:AJ86">
    <cfRule type="cellIs" dxfId="34" priority="18" operator="equal">
      <formula>0</formula>
    </cfRule>
  </conditionalFormatting>
  <conditionalFormatting sqref="AI93:AJ103">
    <cfRule type="cellIs" dxfId="33" priority="16" operator="equal">
      <formula>0</formula>
    </cfRule>
  </conditionalFormatting>
  <conditionalFormatting sqref="AI110:AJ120">
    <cfRule type="cellIs" dxfId="32" priority="15" operator="equal">
      <formula>0</formula>
    </cfRule>
  </conditionalFormatting>
  <conditionalFormatting sqref="AI127:AJ137">
    <cfRule type="cellIs" dxfId="31" priority="14" operator="equal">
      <formula>0</formula>
    </cfRule>
  </conditionalFormatting>
  <conditionalFormatting sqref="AI144:AJ154">
    <cfRule type="cellIs" dxfId="30" priority="13" operator="equal">
      <formula>0</formula>
    </cfRule>
  </conditionalFormatting>
  <conditionalFormatting sqref="AI161:AJ171">
    <cfRule type="cellIs" dxfId="29" priority="12" operator="equal">
      <formula>0</formula>
    </cfRule>
  </conditionalFormatting>
  <conditionalFormatting sqref="AI178:AJ188">
    <cfRule type="cellIs" dxfId="28" priority="11" operator="equal">
      <formula>0</formula>
    </cfRule>
  </conditionalFormatting>
  <conditionalFormatting sqref="AI195:AJ205">
    <cfRule type="cellIs" dxfId="27" priority="10" operator="equal">
      <formula>0</formula>
    </cfRule>
  </conditionalFormatting>
  <conditionalFormatting sqref="AI212:AJ222">
    <cfRule type="cellIs" dxfId="26" priority="9" operator="equal">
      <formula>0</formula>
    </cfRule>
  </conditionalFormatting>
  <conditionalFormatting sqref="AI229:AJ239">
    <cfRule type="cellIs" dxfId="25" priority="8" operator="equal">
      <formula>0</formula>
    </cfRule>
  </conditionalFormatting>
  <conditionalFormatting sqref="AI246:AJ256">
    <cfRule type="cellIs" dxfId="24" priority="7" operator="equal">
      <formula>0</formula>
    </cfRule>
  </conditionalFormatting>
  <conditionalFormatting sqref="AJ8">
    <cfRule type="cellIs" dxfId="23" priority="269" operator="equal">
      <formula>0</formula>
    </cfRule>
  </conditionalFormatting>
  <conditionalFormatting sqref="AJ9:AK12">
    <cfRule type="cellIs" dxfId="22" priority="267" operator="equal">
      <formula>0</formula>
    </cfRule>
  </conditionalFormatting>
  <conditionalFormatting sqref="AK42:AK52">
    <cfRule type="expression" dxfId="21" priority="187">
      <formula>AK42="OK"</formula>
    </cfRule>
    <cfRule type="expression" dxfId="20" priority="186">
      <formula>AK42="error"</formula>
    </cfRule>
  </conditionalFormatting>
  <conditionalFormatting sqref="AK43:AK52">
    <cfRule type="cellIs" dxfId="19" priority="188" operator="equal">
      <formula>0</formula>
    </cfRule>
  </conditionalFormatting>
  <conditionalFormatting sqref="AK60:AK63">
    <cfRule type="cellIs" dxfId="18" priority="299" operator="equal">
      <formula>0</formula>
    </cfRule>
  </conditionalFormatting>
  <conditionalFormatting sqref="AK94:AK97">
    <cfRule type="cellIs" dxfId="17" priority="293" operator="equal">
      <formula>0</formula>
    </cfRule>
  </conditionalFormatting>
  <conditionalFormatting sqref="AK111:AK114">
    <cfRule type="cellIs" dxfId="16" priority="296" operator="equal">
      <formula>0</formula>
    </cfRule>
  </conditionalFormatting>
  <conditionalFormatting sqref="AK128:AK131">
    <cfRule type="cellIs" dxfId="15" priority="105" operator="equal">
      <formula>0</formula>
    </cfRule>
  </conditionalFormatting>
  <conditionalFormatting sqref="AK145:AK148">
    <cfRule type="cellIs" dxfId="14" priority="99" operator="equal">
      <formula>0</formula>
    </cfRule>
  </conditionalFormatting>
  <conditionalFormatting sqref="AK162:AK165">
    <cfRule type="cellIs" dxfId="13" priority="278" operator="equal">
      <formula>0</formula>
    </cfRule>
  </conditionalFormatting>
  <conditionalFormatting sqref="AK179:AK182">
    <cfRule type="cellIs" dxfId="12" priority="275" operator="equal">
      <formula>0</formula>
    </cfRule>
  </conditionalFormatting>
  <conditionalFormatting sqref="AK196:AK199">
    <cfRule type="cellIs" dxfId="11" priority="287" operator="equal">
      <formula>0</formula>
    </cfRule>
  </conditionalFormatting>
  <conditionalFormatting sqref="AK213:AK216">
    <cfRule type="cellIs" dxfId="10" priority="290" operator="equal">
      <formula>0</formula>
    </cfRule>
  </conditionalFormatting>
  <conditionalFormatting sqref="AK230:AK233">
    <cfRule type="cellIs" dxfId="9" priority="142" operator="equal">
      <formula>0</formula>
    </cfRule>
  </conditionalFormatting>
  <conditionalFormatting sqref="AK247:AK250">
    <cfRule type="cellIs" dxfId="8" priority="172" operator="equal">
      <formula>0</formula>
    </cfRule>
  </conditionalFormatting>
  <conditionalFormatting sqref="AK263:AK274 AK59:AK69 AK110:AK120 AK93:AK103 AK212:AK222 AK195:AK205 AK144:AK189 AK8:AL18 AK246:AK257 AK229:AK240 AK127:AK138 AK25:AK35 AK76:AK86">
    <cfRule type="expression" dxfId="7" priority="343">
      <formula>AK8="error"</formula>
    </cfRule>
  </conditionalFormatting>
  <conditionalFormatting sqref="AK264:AK267">
    <cfRule type="cellIs" dxfId="6" priority="166" operator="equal">
      <formula>0</formula>
    </cfRule>
  </conditionalFormatting>
  <conditionalFormatting sqref="AK8:AL18 AK25:AK35 AK59:AK69 AK76:AK86 AK93:AK103 AK110:AK120 AK127:AK138 AK144:AK189 AK195:AK205 AK212:AK222 AK229:AK240 AK246:AK257 AK263:AK274">
    <cfRule type="expression" dxfId="5" priority="344">
      <formula>AK8="OK"</formula>
    </cfRule>
  </conditionalFormatting>
  <conditionalFormatting sqref="AL7">
    <cfRule type="expression" dxfId="4" priority="270">
      <formula>AL7="error"</formula>
    </cfRule>
    <cfRule type="expression" dxfId="3" priority="271">
      <formula>AL7="OK"</formula>
    </cfRule>
  </conditionalFormatting>
  <conditionalFormatting sqref="AL8:AL18 AJ13:AK18 AK26:AK35 AK64:AK69 AK77:AK86 AK98:AK103 AK115:AK120 AK132:AK137 AI138:AK138 AK149:AK154 AI155:AK160 AK161:AK171 AI172:AK177 AK178:AK188 AI189:AK189 AK200:AK205 AK217:AK222 AK234:AK239 AI240:AK240 AK251:AK256 AI257:AK257 AK268:AK273 J8:K17 N8:N17 P8:P17 O8:O18 AI8:AI18 B25:B35 AI25:AJ35 B158:C158 P158 B175:C175 P175 K256:M256 AI263:AJ273">
    <cfRule type="cellIs" dxfId="2" priority="345" operator="equal">
      <formula>0</formula>
    </cfRule>
  </conditionalFormatting>
  <dataValidations count="2">
    <dataValidation type="list" allowBlank="1" showInputMessage="1" showErrorMessage="1" promptTitle="Ofwat forecast" prompt="Please choose a forecasting approach. The decision will be used to populate the block &quot;Final decision&quot;." sqref="AI263:AI274 AJ263:AJ273 AL42:AL52 AI25:AI35 AI42:AI52 AI76:AI86 AI212:AI222 AI59:AI69 AI246:AI257 AI144:AI189 AI127:AI138 AI93:AI103 AI195:AI205 AI229:AI240 AI110:AI120" xr:uid="{00000000-0002-0000-0600-000000000000}">
      <formula1>"Company forecast, Ofwat forecast"</formula1>
    </dataValidation>
    <dataValidation allowBlank="1" showInputMessage="1" showErrorMessage="1" promptTitle="Ofwat forecast" prompt="Please choose a forecasting approach. The decision will be used to populate the block &quot;Final decision&quot;." sqref="AJ25:AJ35 AJ42:AJ52 AJ59:AJ69 AJ76:AJ86 AJ93:AJ103 AJ110:AJ120 AJ127:AJ137 AJ144:AJ154 AJ161:AJ171 AJ178:AJ188 AJ195:AJ205 AJ212:AJ222 AJ229:AJ239 AJ246:AJ256" xr:uid="{D91273FE-4251-4688-902C-97FF758B7709}"/>
  </dataValidation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
    <tabColor rgb="FF98C561"/>
  </sheetPr>
  <dimension ref="A1:S79"/>
  <sheetViews>
    <sheetView showGridLines="0" zoomScale="80" zoomScaleNormal="80" workbookViewId="0">
      <pane xSplit="3" ySplit="3" topLeftCell="D4" activePane="bottomRight" state="frozen"/>
      <selection pane="topRight"/>
      <selection pane="bottomLeft"/>
      <selection pane="bottomRight"/>
    </sheetView>
  </sheetViews>
  <sheetFormatPr defaultColWidth="8.625" defaultRowHeight="13.15"/>
  <cols>
    <col min="1" max="3" width="11.625" style="38" customWidth="1"/>
    <col min="4" max="18" width="14.625" style="38" customWidth="1"/>
    <col min="19" max="16384" width="8.625" style="38"/>
  </cols>
  <sheetData>
    <row r="1" spans="1:19" ht="26.25">
      <c r="A1" s="150" t="s">
        <v>132</v>
      </c>
      <c r="B1" s="150" t="s">
        <v>133</v>
      </c>
      <c r="C1" s="150" t="s">
        <v>134</v>
      </c>
      <c r="D1" s="151" t="s">
        <v>135</v>
      </c>
      <c r="E1" s="151" t="s">
        <v>136</v>
      </c>
      <c r="F1" s="151" t="s">
        <v>137</v>
      </c>
      <c r="G1" s="151" t="s">
        <v>138</v>
      </c>
      <c r="H1" s="151" t="s">
        <v>139</v>
      </c>
      <c r="I1" s="151" t="s">
        <v>140</v>
      </c>
      <c r="J1" s="152" t="s">
        <v>141</v>
      </c>
      <c r="K1" s="152" t="s">
        <v>142</v>
      </c>
      <c r="L1" s="153" t="s">
        <v>143</v>
      </c>
      <c r="M1" s="153" t="s">
        <v>144</v>
      </c>
      <c r="N1" s="153" t="s">
        <v>145</v>
      </c>
      <c r="O1" s="153" t="s">
        <v>146</v>
      </c>
      <c r="P1" s="152" t="s">
        <v>147</v>
      </c>
      <c r="Q1" s="152" t="s">
        <v>148</v>
      </c>
      <c r="R1" s="152" t="s">
        <v>149</v>
      </c>
    </row>
    <row r="2" spans="1:19" ht="85.9" customHeight="1">
      <c r="A2" s="150" t="s">
        <v>152</v>
      </c>
      <c r="B2" s="150" t="s">
        <v>153</v>
      </c>
      <c r="C2" s="150" t="s">
        <v>154</v>
      </c>
      <c r="D2" s="154" t="s">
        <v>155</v>
      </c>
      <c r="E2" s="154" t="s">
        <v>156</v>
      </c>
      <c r="F2" s="154" t="s">
        <v>157</v>
      </c>
      <c r="G2" s="154" t="s">
        <v>158</v>
      </c>
      <c r="H2" s="154" t="s">
        <v>159</v>
      </c>
      <c r="I2" s="154" t="s">
        <v>160</v>
      </c>
      <c r="J2" s="154" t="s">
        <v>161</v>
      </c>
      <c r="K2" s="154" t="s">
        <v>162</v>
      </c>
      <c r="L2" s="154" t="s">
        <v>163</v>
      </c>
      <c r="M2" s="154" t="s">
        <v>164</v>
      </c>
      <c r="N2" s="154" t="s">
        <v>165</v>
      </c>
      <c r="O2" s="154" t="s">
        <v>166</v>
      </c>
      <c r="P2" s="154" t="s">
        <v>167</v>
      </c>
      <c r="Q2" s="154" t="s">
        <v>168</v>
      </c>
      <c r="R2" s="154" t="s">
        <v>169</v>
      </c>
    </row>
    <row r="3" spans="1:19">
      <c r="A3" s="155"/>
      <c r="B3" s="155"/>
      <c r="C3" s="155"/>
      <c r="D3" s="156" t="s">
        <v>36</v>
      </c>
      <c r="E3" s="156" t="s">
        <v>74</v>
      </c>
      <c r="F3" s="156" t="s">
        <v>40</v>
      </c>
      <c r="G3" s="156" t="s">
        <v>77</v>
      </c>
      <c r="H3" s="156" t="s">
        <v>36</v>
      </c>
      <c r="I3" s="156" t="s">
        <v>36</v>
      </c>
      <c r="J3" s="156" t="s">
        <v>36</v>
      </c>
      <c r="K3" s="156" t="s">
        <v>36</v>
      </c>
      <c r="L3" s="156" t="s">
        <v>36</v>
      </c>
      <c r="M3" s="156" t="s">
        <v>49</v>
      </c>
      <c r="N3" s="156" t="s">
        <v>49</v>
      </c>
      <c r="O3" s="156" t="s">
        <v>36</v>
      </c>
      <c r="P3" s="156" t="s">
        <v>36</v>
      </c>
      <c r="Q3" s="156" t="s">
        <v>91</v>
      </c>
      <c r="R3" s="156" t="s">
        <v>91</v>
      </c>
    </row>
    <row r="4" spans="1:19">
      <c r="A4" s="157" t="str">
        <f t="shared" ref="A4:A30" si="0">B4&amp;RIGHT(C4,2)</f>
        <v>ANH25</v>
      </c>
      <c r="B4" s="157" t="s">
        <v>33</v>
      </c>
      <c r="C4" s="157" t="s">
        <v>27</v>
      </c>
      <c r="D4" s="158">
        <f>INDEX(Forecasts!$AB$25:$AG$35,MATCH($B4,Forecasts!$B$25:$B$35,0),MATCH($C4,Forecasts!$AB$23:$AG$23,0))</f>
        <v>2973434.9999999995</v>
      </c>
      <c r="E4" s="158">
        <f>INDEX(Forecasts!$AB$42:$AG$52,MATCH($B4,Forecasts!$B$42:$B$52,0),MATCH($C4,Forecasts!$AB$40:$AG$40,0))</f>
        <v>77882</v>
      </c>
      <c r="F4" s="158">
        <f>INDEX(Forecasts!$AB$59:$AG$69,MATCH($B4,Forecasts!$B$59:$B$69,0),MATCH($C4,Forecasts!$AB$57:$AG$57,0))</f>
        <v>461773.87009523652</v>
      </c>
      <c r="G4" s="158">
        <f>INDEX(Forecasts!$AB$76:$AG$86,MATCH($B4,Forecasts!$B$76:$B$86,0),MATCH($C4,Forecasts!$AB$74:$AG$74,0))</f>
        <v>151.5</v>
      </c>
      <c r="H4" s="159">
        <f>INDEX(Forecasts!$AB$93:$AG$103,MATCH($B4,Forecasts!$B$93:$B$103,0),MATCH($C4,Forecasts!$AB$91:$AG$91,0))</f>
        <v>1.5724814462905421</v>
      </c>
      <c r="I4" s="158">
        <f>INDEX(Forecasts!$AB$110:$AG$120,MATCH($B4,Forecasts!$B$110:$B$120,0),MATCH($C4,Forecasts!$AB$108:$AG$108,0))</f>
        <v>38.178719087850844</v>
      </c>
      <c r="J4" s="160">
        <f>INDEX(Forecasts!$AB$127:$AG$136,MATCH($B4,Forecasts!$B$127:$B$136,0),MATCH($C4,Forecasts!$AB$125:$AG$125,0))</f>
        <v>762.20726596934844</v>
      </c>
      <c r="K4" s="160">
        <f>INDEX(Forecasts!$AB$144:$AG$153,MATCH($B4,Forecasts!$B$144:$B$153,0),MATCH($C4,Forecasts!$AB$142:$AG$142,0))</f>
        <v>1955.6197383572799</v>
      </c>
      <c r="L4" s="160">
        <f>INDEX(Forecasts!$AB$178:$AG$188,MATCH($B4,Forecasts!$B$178:$B$188,0),MATCH($C4,Forecasts!$AB$176:$AG$176,0))</f>
        <v>3.7734135772263396E-4</v>
      </c>
      <c r="M4" s="161">
        <f>INDEX(Forecasts!$AB$195:$AG$205,MATCH($B4,Forecasts!$B$195:$B$205,0),MATCH($C4,Forecasts!$AB$193:$AG$193,0))</f>
        <v>20.269031089285118</v>
      </c>
      <c r="N4" s="159">
        <f>INDEX(Forecasts!$AB$212:$AG$222,MATCH($B4,Forecasts!$B$212:$B$222,0),MATCH($C4,Forecasts!$AB$210:$AG$210,0))</f>
        <v>4.9731168677487219</v>
      </c>
      <c r="O4" s="160">
        <f>INDEX(Forecasts!$AB$229:$AG$238,MATCH($B4,Forecasts!$B$229:$B$238,0),MATCH($C4,Forecasts!$AB$227:$AG$227,0))</f>
        <v>7051.1216779019278</v>
      </c>
      <c r="P4" s="160">
        <f>INDEX(Forecasts!$AB$263:$AG$272,MATCH($B4,Forecasts!$B$263:$B$272,0),MATCH($C4,Forecasts!$AB$261:$AG$261,0))</f>
        <v>3.3996892568787171E-2</v>
      </c>
      <c r="Q4" s="160" t="str">
        <f t="shared" ref="Q4:Q58" ca="1" si="1">CONCATENATE("[…]", TEXT(NOW(),"dd/mm/yyy hh:mm:ss"))</f>
        <v>[…]13/12/2024 13:50:00</v>
      </c>
      <c r="R4" s="160" t="str">
        <f t="shared" ref="R4:R58" ca="1" si="2">MID(CELL("filename"),SEARCH("[",CELL("filename"))+1,SEARCH("]",CELL("filename"))-SEARCH("[",CELL("filename"))-1)</f>
        <v>PR24CA07 - WW2 - FD.xlsx</v>
      </c>
      <c r="S4" s="162"/>
    </row>
    <row r="5" spans="1:19">
      <c r="A5" s="157" t="str">
        <f t="shared" si="0"/>
        <v>ANH26</v>
      </c>
      <c r="B5" s="157" t="s">
        <v>33</v>
      </c>
      <c r="C5" s="157" t="str">
        <f>LEFT(C4,4)+1&amp;"-"&amp;RIGHT(C4,2)+1</f>
        <v>2025-26</v>
      </c>
      <c r="D5" s="158">
        <f>INDEX(Forecasts!$AB$25:$AG$35,MATCH($B5,Forecasts!$B$25:$B$35,0),MATCH($C5,Forecasts!$AB$23:$AG$23,0))</f>
        <v>2995915.0000000005</v>
      </c>
      <c r="E5" s="158">
        <f>INDEX(Forecasts!$AB$42:$AG$52,MATCH($B5,Forecasts!$B$42:$B$52,0),MATCH($C5,Forecasts!$AB$40:$AG$40,0))</f>
        <v>77992</v>
      </c>
      <c r="F5" s="158">
        <f>INDEX(Forecasts!$AB$59:$AG$69,MATCH($B5,Forecasts!$B$59:$B$69,0),MATCH($C5,Forecasts!$AB$57:$AG$57,0))</f>
        <v>465265.00966941292</v>
      </c>
      <c r="G5" s="158">
        <f>INDEX(Forecasts!$AB$76:$AG$86,MATCH($B5,Forecasts!$B$76:$B$86,0),MATCH($C5,Forecasts!$AB$74:$AG$74,0))</f>
        <v>155.9309667747724</v>
      </c>
      <c r="H5" s="159">
        <f>INDEX(Forecasts!$AB$93:$AG$103,MATCH($B5,Forecasts!$B$93:$B$103,0),MATCH($C5,Forecasts!$AB$91:$AG$91,0))</f>
        <v>1.5702636167812083</v>
      </c>
      <c r="I5" s="158">
        <f>INDEX(Forecasts!$AB$110:$AG$120,MATCH($B5,Forecasts!$B$110:$B$120,0),MATCH($C5,Forecasts!$AB$108:$AG$108,0))</f>
        <v>38.413106472458722</v>
      </c>
      <c r="J5" s="160">
        <f>INDEX(Forecasts!$AB$127:$AG$136,MATCH($B5,Forecasts!$B$127:$B$136,0),MATCH($C5,Forecasts!$AB$125:$AG$125,0))</f>
        <v>766.88662064305004</v>
      </c>
      <c r="K5" s="160">
        <f>INDEX(Forecasts!$AB$144:$AG$153,MATCH($B5,Forecasts!$B$144:$B$153,0),MATCH($C5,Forecasts!$AB$142:$AG$142,0))</f>
        <v>1967.6257093985389</v>
      </c>
      <c r="L5" s="160">
        <f>INDEX(Forecasts!$AB$178:$AG$188,MATCH($B5,Forecasts!$B$178:$B$188,0),MATCH($C5,Forecasts!$AB$176:$AG$176,0))</f>
        <v>3.7450995772576987E-4</v>
      </c>
      <c r="M5" s="161">
        <f>INDEX(Forecasts!$AB$195:$AG$205,MATCH($B5,Forecasts!$B$195:$B$205,0),MATCH($C5,Forecasts!$AB$193:$AG$193,0))</f>
        <v>20.269031089285118</v>
      </c>
      <c r="N5" s="159">
        <f>INDEX(Forecasts!$AB$212:$AG$222,MATCH($B5,Forecasts!$B$212:$B$222,0),MATCH($C5,Forecasts!$AB$210:$AG$210,0))</f>
        <v>4.9320027773863782</v>
      </c>
      <c r="O5" s="160">
        <f>INDEX(Forecasts!$AB$229:$AG$238,MATCH($B5,Forecasts!$B$229:$B$238,0),MATCH($C5,Forecasts!$AB$227:$AG$227,0))</f>
        <v>7051.1216779019278</v>
      </c>
      <c r="P5" s="160">
        <f>INDEX(Forecasts!$AB$263:$AG$272,MATCH($B5,Forecasts!$B$263:$B$272,0),MATCH($C5,Forecasts!$AB$261:$AG$261,0))</f>
        <v>3.3948943315241085E-2</v>
      </c>
      <c r="Q5" s="160" t="str">
        <f t="shared" ca="1" si="1"/>
        <v>[…]13/12/2024 13:50:00</v>
      </c>
      <c r="R5" s="160" t="str">
        <f t="shared" ca="1" si="2"/>
        <v>PR24CA07 - WW2 - FD.xlsx</v>
      </c>
      <c r="S5" s="162"/>
    </row>
    <row r="6" spans="1:19">
      <c r="A6" s="157" t="str">
        <f t="shared" si="0"/>
        <v>ANH27</v>
      </c>
      <c r="B6" s="157" t="s">
        <v>33</v>
      </c>
      <c r="C6" s="157" t="str">
        <f>LEFT(C5,4)+1&amp;"-"&amp;RIGHT(C5,2)+1</f>
        <v>2026-27</v>
      </c>
      <c r="D6" s="158">
        <f>INDEX(Forecasts!$AB$25:$AG$35,MATCH($B6,Forecasts!$B$25:$B$35,0),MATCH($C6,Forecasts!$AB$23:$AG$23,0))</f>
        <v>3017757</v>
      </c>
      <c r="E6" s="158">
        <f>INDEX(Forecasts!$AB$42:$AG$52,MATCH($B6,Forecasts!$B$42:$B$52,0),MATCH($C6,Forecasts!$AB$40:$AG$40,0))</f>
        <v>78085</v>
      </c>
      <c r="F6" s="158">
        <f>INDEX(Forecasts!$AB$59:$AG$69,MATCH($B6,Forecasts!$B$59:$B$69,0),MATCH($C6,Forecasts!$AB$57:$AG$57,0))</f>
        <v>468657.06796919747</v>
      </c>
      <c r="G6" s="158">
        <f>INDEX(Forecasts!$AB$76:$AG$86,MATCH($B6,Forecasts!$B$76:$B$86,0),MATCH($C6,Forecasts!$AB$74:$AG$74,0))</f>
        <v>157.4972675248238</v>
      </c>
      <c r="H6" s="159">
        <f>INDEX(Forecasts!$AB$93:$AG$103,MATCH($B6,Forecasts!$B$93:$B$103,0),MATCH($C6,Forecasts!$AB$91:$AG$91,0))</f>
        <v>1.5696996862393546</v>
      </c>
      <c r="I6" s="158">
        <f>INDEX(Forecasts!$AB$110:$AG$120,MATCH($B6,Forecasts!$B$110:$B$120,0),MATCH($C6,Forecasts!$AB$108:$AG$108,0))</f>
        <v>38.647076903374526</v>
      </c>
      <c r="J6" s="160">
        <f>INDEX(Forecasts!$AB$127:$AG$136,MATCH($B6,Forecasts!$B$127:$B$136,0),MATCH($C6,Forecasts!$AB$125:$AG$125,0))</f>
        <v>771.55765117332146</v>
      </c>
      <c r="K6" s="160">
        <f>INDEX(Forecasts!$AB$144:$AG$153,MATCH($B6,Forecasts!$B$144:$B$153,0),MATCH($C6,Forecasts!$AB$142:$AG$142,0))</f>
        <v>1979.61032291682</v>
      </c>
      <c r="L6" s="160">
        <f>INDEX(Forecasts!$AB$178:$AG$188,MATCH($B6,Forecasts!$B$178:$B$188,0),MATCH($C6,Forecasts!$AB$176:$AG$176,0))</f>
        <v>3.717993198259502E-4</v>
      </c>
      <c r="M6" s="161">
        <f>INDEX(Forecasts!$AB$195:$AG$205,MATCH($B6,Forecasts!$B$195:$B$205,0),MATCH($C6,Forecasts!$AB$193:$AG$193,0))</f>
        <v>20.269031089285118</v>
      </c>
      <c r="N6" s="159">
        <f>INDEX(Forecasts!$AB$212:$AG$222,MATCH($B6,Forecasts!$B$212:$B$222,0),MATCH($C6,Forecasts!$AB$210:$AG$210,0))</f>
        <v>4.83593549570758</v>
      </c>
      <c r="O6" s="160">
        <f>INDEX(Forecasts!$AB$229:$AG$238,MATCH($B6,Forecasts!$B$229:$B$238,0),MATCH($C6,Forecasts!$AB$227:$AG$227,0))</f>
        <v>7051.1216779019278</v>
      </c>
      <c r="P6" s="160">
        <f>INDEX(Forecasts!$AB$263:$AG$272,MATCH($B6,Forecasts!$B$263:$B$272,0),MATCH($C6,Forecasts!$AB$261:$AG$261,0))</f>
        <v>3.3908509791154291E-2</v>
      </c>
      <c r="Q6" s="160" t="str">
        <f t="shared" ca="1" si="1"/>
        <v>[…]13/12/2024 13:50:00</v>
      </c>
      <c r="R6" s="160" t="str">
        <f t="shared" ca="1" si="2"/>
        <v>PR24CA07 - WW2 - FD.xlsx</v>
      </c>
      <c r="S6" s="162"/>
    </row>
    <row r="7" spans="1:19">
      <c r="A7" s="157" t="str">
        <f t="shared" si="0"/>
        <v>ANH28</v>
      </c>
      <c r="B7" s="157" t="s">
        <v>33</v>
      </c>
      <c r="C7" s="157" t="str">
        <f>LEFT(C6,4)+1&amp;"-"&amp;RIGHT(C6,2)+1</f>
        <v>2027-28</v>
      </c>
      <c r="D7" s="158">
        <f>INDEX(Forecasts!$AB$25:$AG$35,MATCH($B7,Forecasts!$B$25:$B$35,0),MATCH($C7,Forecasts!$AB$23:$AG$23,0))</f>
        <v>3038802</v>
      </c>
      <c r="E7" s="158">
        <f>INDEX(Forecasts!$AB$42:$AG$52,MATCH($B7,Forecasts!$B$42:$B$52,0),MATCH($C7,Forecasts!$AB$40:$AG$40,0))</f>
        <v>78182</v>
      </c>
      <c r="F7" s="158">
        <f>INDEX(Forecasts!$AB$59:$AG$69,MATCH($B7,Forecasts!$B$59:$B$69,0),MATCH($C7,Forecasts!$AB$57:$AG$57,0))</f>
        <v>471925.35232589411</v>
      </c>
      <c r="G7" s="158">
        <f>INDEX(Forecasts!$AB$76:$AG$86,MATCH($B7,Forecasts!$B$76:$B$86,0),MATCH($C7,Forecasts!$AB$74:$AG$74,0))</f>
        <v>158.92392689634929</v>
      </c>
      <c r="H7" s="159">
        <f>INDEX(Forecasts!$AB$93:$AG$103,MATCH($B7,Forecasts!$B$93:$B$103,0),MATCH($C7,Forecasts!$AB$91:$AG$91,0))</f>
        <v>1.5688905374638664</v>
      </c>
      <c r="I7" s="158">
        <f>INDEX(Forecasts!$AB$110:$AG$120,MATCH($B7,Forecasts!$B$110:$B$120,0),MATCH($C7,Forecasts!$AB$108:$AG$108,0))</f>
        <v>38.868307283006317</v>
      </c>
      <c r="J7" s="160">
        <f>INDEX(Forecasts!$AB$127:$AG$136,MATCH($B7,Forecasts!$B$127:$B$136,0),MATCH($C7,Forecasts!$AB$125:$AG$125,0))</f>
        <v>775.9743368777448</v>
      </c>
      <c r="K7" s="160">
        <f>INDEX(Forecasts!$AB$144:$AG$153,MATCH($B7,Forecasts!$B$144:$B$153,0),MATCH($C7,Forecasts!$AB$142:$AG$142,0))</f>
        <v>1990.942355721186</v>
      </c>
      <c r="L7" s="160">
        <f>INDEX(Forecasts!$AB$178:$AG$188,MATCH($B7,Forecasts!$B$178:$B$188,0),MATCH($C7,Forecasts!$AB$176:$AG$176,0))</f>
        <v>3.6922445095139463E-4</v>
      </c>
      <c r="M7" s="161">
        <f>INDEX(Forecasts!$AB$195:$AG$205,MATCH($B7,Forecasts!$B$195:$B$205,0),MATCH($C7,Forecasts!$AB$193:$AG$193,0))</f>
        <v>20.269031089285118</v>
      </c>
      <c r="N7" s="159">
        <f>INDEX(Forecasts!$AB$212:$AG$222,MATCH($B7,Forecasts!$B$212:$B$222,0),MATCH($C7,Forecasts!$AB$210:$AG$210,0))</f>
        <v>4.7824811873913369</v>
      </c>
      <c r="O7" s="160">
        <f>INDEX(Forecasts!$AB$229:$AG$238,MATCH($B7,Forecasts!$B$229:$B$238,0),MATCH($C7,Forecasts!$AB$227:$AG$227,0))</f>
        <v>7051.1216779019278</v>
      </c>
      <c r="P7" s="160">
        <f>INDEX(Forecasts!$AB$263:$AG$272,MATCH($B7,Forecasts!$B$263:$B$272,0),MATCH($C7,Forecasts!$AB$261:$AG$261,0))</f>
        <v>3.3866439679750872E-2</v>
      </c>
      <c r="Q7" s="160" t="str">
        <f t="shared" ca="1" si="1"/>
        <v>[…]13/12/2024 13:50:00</v>
      </c>
      <c r="R7" s="160" t="str">
        <f t="shared" ca="1" si="2"/>
        <v>PR24CA07 - WW2 - FD.xlsx</v>
      </c>
      <c r="S7" s="162"/>
    </row>
    <row r="8" spans="1:19">
      <c r="A8" s="157" t="str">
        <f t="shared" si="0"/>
        <v>ANH29</v>
      </c>
      <c r="B8" s="157" t="s">
        <v>33</v>
      </c>
      <c r="C8" s="157" t="str">
        <f>LEFT(C7,4)+1&amp;"-"&amp;RIGHT(C7,2)+1</f>
        <v>2028-29</v>
      </c>
      <c r="D8" s="158">
        <f>INDEX(Forecasts!$AB$25:$AG$35,MATCH($B8,Forecasts!$B$25:$B$35,0),MATCH($C8,Forecasts!$AB$23:$AG$23,0))</f>
        <v>3059078</v>
      </c>
      <c r="E8" s="158">
        <f>INDEX(Forecasts!$AB$42:$AG$52,MATCH($B8,Forecasts!$B$42:$B$52,0),MATCH($C8,Forecasts!$AB$40:$AG$40,0))</f>
        <v>78268</v>
      </c>
      <c r="F8" s="158">
        <f>INDEX(Forecasts!$AB$59:$AG$69,MATCH($B8,Forecasts!$B$59:$B$69,0),MATCH($C8,Forecasts!$AB$57:$AG$57,0))</f>
        <v>475074.2111339902</v>
      </c>
      <c r="G8" s="158">
        <f>INDEX(Forecasts!$AB$76:$AG$86,MATCH($B8,Forecasts!$B$76:$B$86,0),MATCH($C8,Forecasts!$AB$74:$AG$74,0))</f>
        <v>162.4529694254405</v>
      </c>
      <c r="H8" s="159">
        <f>INDEX(Forecasts!$AB$93:$AG$103,MATCH($B8,Forecasts!$B$93:$B$103,0),MATCH($C8,Forecasts!$AB$91:$AG$91,0))</f>
        <v>1.5735294117647058</v>
      </c>
      <c r="I8" s="158">
        <f>INDEX(Forecasts!$AB$110:$AG$120,MATCH($B8,Forecasts!$B$110:$B$120,0),MATCH($C8,Forecasts!$AB$108:$AG$108,0))</f>
        <v>39.08465784228548</v>
      </c>
      <c r="J8" s="160">
        <f>INDEX(Forecasts!$AB$127:$AG$136,MATCH($B8,Forecasts!$B$127:$B$136,0),MATCH($C8,Forecasts!$AB$125:$AG$125,0))</f>
        <v>780.29360091328408</v>
      </c>
      <c r="K8" s="160">
        <f>INDEX(Forecasts!$AB$144:$AG$153,MATCH($B8,Forecasts!$B$144:$B$153,0),MATCH($C8,Forecasts!$AB$142:$AG$142,0))</f>
        <v>2002.0244306110585</v>
      </c>
      <c r="L8" s="160">
        <f>INDEX(Forecasts!$AB$178:$AG$188,MATCH($B8,Forecasts!$B$178:$B$188,0),MATCH($C8,Forecasts!$AB$176:$AG$176,0))</f>
        <v>3.6677717926774013E-4</v>
      </c>
      <c r="M8" s="161">
        <f>INDEX(Forecasts!$AB$195:$AG$205,MATCH($B8,Forecasts!$B$195:$B$205,0),MATCH($C8,Forecasts!$AB$193:$AG$193,0))</f>
        <v>20.269031089285118</v>
      </c>
      <c r="N8" s="159">
        <f>INDEX(Forecasts!$AB$212:$AG$222,MATCH($B8,Forecasts!$B$212:$B$222,0),MATCH($C8,Forecasts!$AB$210:$AG$210,0))</f>
        <v>4.7563494605266898</v>
      </c>
      <c r="O8" s="160">
        <f>INDEX(Forecasts!$AB$229:$AG$238,MATCH($B8,Forecasts!$B$229:$B$238,0),MATCH($C8,Forecasts!$AB$227:$AG$227,0))</f>
        <v>7051.1216779019278</v>
      </c>
      <c r="P8" s="160">
        <f>INDEX(Forecasts!$AB$263:$AG$272,MATCH($B8,Forecasts!$B$263:$B$272,0),MATCH($C8,Forecasts!$AB$261:$AG$261,0))</f>
        <v>3.3829227615913053E-2</v>
      </c>
      <c r="Q8" s="160" t="str">
        <f t="shared" ca="1" si="1"/>
        <v>[…]13/12/2024 13:50:00</v>
      </c>
      <c r="R8" s="160" t="str">
        <f t="shared" ca="1" si="2"/>
        <v>PR24CA07 - WW2 - FD.xlsx</v>
      </c>
      <c r="S8" s="162"/>
    </row>
    <row r="9" spans="1:19">
      <c r="A9" s="157" t="str">
        <f t="shared" si="0"/>
        <v>ANH30</v>
      </c>
      <c r="B9" s="157" t="s">
        <v>33</v>
      </c>
      <c r="C9" s="157" t="str">
        <f>LEFT(C8,4)+1&amp;"-"&amp;RIGHT(C8,2)+1</f>
        <v>2029-30</v>
      </c>
      <c r="D9" s="158">
        <f>INDEX(Forecasts!$AB$25:$AG$35,MATCH($B9,Forecasts!$B$25:$B$35,0),MATCH($C9,Forecasts!$AB$23:$AG$23,0))</f>
        <v>3079437.0000000005</v>
      </c>
      <c r="E9" s="158">
        <f>INDEX(Forecasts!$AB$42:$AG$52,MATCH($B9,Forecasts!$B$42:$B$52,0),MATCH($C9,Forecasts!$AB$40:$AG$40,0))</f>
        <v>78357</v>
      </c>
      <c r="F9" s="158">
        <f>INDEX(Forecasts!$AB$59:$AG$69,MATCH($B9,Forecasts!$B$59:$B$69,0),MATCH($C9,Forecasts!$AB$57:$AG$57,0))</f>
        <v>478235.95982574532</v>
      </c>
      <c r="G9" s="158">
        <f>INDEX(Forecasts!$AB$76:$AG$86,MATCH($B9,Forecasts!$B$76:$B$86,0),MATCH($C9,Forecasts!$AB$74:$AG$74,0))</f>
        <v>165.98201195453171</v>
      </c>
      <c r="H9" s="159">
        <f>INDEX(Forecasts!$AB$93:$AG$103,MATCH($B9,Forecasts!$B$93:$B$103,0),MATCH($C9,Forecasts!$AB$91:$AG$91,0))</f>
        <v>1.5746263894738186</v>
      </c>
      <c r="I9" s="158">
        <f>INDEX(Forecasts!$AB$110:$AG$120,MATCH($B9,Forecasts!$B$110:$B$120,0),MATCH($C9,Forecasts!$AB$108:$AG$108,0))</f>
        <v>39.30008805850148</v>
      </c>
      <c r="J9" s="160">
        <f>INDEX(Forecasts!$AB$127:$AG$136,MATCH($B9,Forecasts!$B$127:$B$136,0),MATCH($C9,Forecasts!$AB$125:$AG$125,0))</f>
        <v>784.59449104349892</v>
      </c>
      <c r="K9" s="160">
        <f>INDEX(Forecasts!$AB$144:$AG$153,MATCH($B9,Forecasts!$B$144:$B$153,0),MATCH($C9,Forecasts!$AB$142:$AG$142,0))</f>
        <v>2013.0593629800874</v>
      </c>
      <c r="L9" s="160">
        <f>INDEX(Forecasts!$AB$178:$AG$188,MATCH($B9,Forecasts!$B$178:$B$188,0),MATCH($C9,Forecasts!$AB$176:$AG$176,0))</f>
        <v>3.6435231504979639E-4</v>
      </c>
      <c r="M9" s="161">
        <f>INDEX(Forecasts!$AB$195:$AG$205,MATCH($B9,Forecasts!$B$195:$B$205,0),MATCH($C9,Forecasts!$AB$193:$AG$193,0))</f>
        <v>20.269031089285118</v>
      </c>
      <c r="N9" s="159">
        <f>INDEX(Forecasts!$AB$212:$AG$222,MATCH($B9,Forecasts!$B$212:$B$222,0),MATCH($C9,Forecasts!$AB$210:$AG$210,0))</f>
        <v>4.7563667527092548</v>
      </c>
      <c r="O9" s="160">
        <f>INDEX(Forecasts!$AB$229:$AG$238,MATCH($B9,Forecasts!$B$229:$B$238,0),MATCH($C9,Forecasts!$AB$227:$AG$227,0))</f>
        <v>7051.1216779019278</v>
      </c>
      <c r="P9" s="160">
        <f>INDEX(Forecasts!$AB$263:$AG$272,MATCH($B9,Forecasts!$B$263:$B$272,0),MATCH($C9,Forecasts!$AB$261:$AG$261,0))</f>
        <v>3.3790803464174006E-2</v>
      </c>
      <c r="Q9" s="160" t="str">
        <f t="shared" ca="1" si="1"/>
        <v>[…]13/12/2024 13:50:00</v>
      </c>
      <c r="R9" s="160" t="str">
        <f t="shared" ca="1" si="2"/>
        <v>PR24CA07 - WW2 - FD.xlsx</v>
      </c>
      <c r="S9" s="162"/>
    </row>
    <row r="10" spans="1:19">
      <c r="A10" s="157" t="str">
        <f t="shared" si="0"/>
        <v>NES25</v>
      </c>
      <c r="B10" s="157" t="s">
        <v>98</v>
      </c>
      <c r="C10" s="157" t="s">
        <v>27</v>
      </c>
      <c r="D10" s="158">
        <f>INDEX(Forecasts!$AB$25:$AG$35,MATCH($B10,Forecasts!$B$25:$B$35,0),MATCH($C10,Forecasts!$AB$23:$AG$23,0))</f>
        <v>1317716</v>
      </c>
      <c r="E10" s="158">
        <f>INDEX(Forecasts!$AB$42:$AG$52,MATCH($B10,Forecasts!$B$42:$B$52,0),MATCH($C10,Forecasts!$AB$40:$AG$40,0))</f>
        <v>30283</v>
      </c>
      <c r="F10" s="158">
        <f>INDEX(Forecasts!$AB$59:$AG$69,MATCH($B10,Forecasts!$B$59:$B$69,0),MATCH($C10,Forecasts!$AB$57:$AG$57,0))</f>
        <v>179012.21874833643</v>
      </c>
      <c r="G10" s="158">
        <f>INDEX(Forecasts!$AB$76:$AG$86,MATCH($B10,Forecasts!$B$76:$B$86,0),MATCH($C10,Forecasts!$AB$74:$AG$74,0))</f>
        <v>70.599999999999994</v>
      </c>
      <c r="H10" s="159">
        <f>INDEX(Forecasts!$AB$93:$AG$103,MATCH($B10,Forecasts!$B$93:$B$103,0),MATCH($C10,Forecasts!$AB$91:$AG$91,0))</f>
        <v>1.5179143413796519</v>
      </c>
      <c r="I10" s="158">
        <f>INDEX(Forecasts!$AB$110:$AG$120,MATCH($B10,Forecasts!$B$110:$B$120,0),MATCH($C10,Forecasts!$AB$108:$AG$108,0))</f>
        <v>43.513390351022025</v>
      </c>
      <c r="J10" s="160">
        <f>INDEX(Forecasts!$AB$127:$AG$136,MATCH($B10,Forecasts!$B$127:$B$136,0),MATCH($C10,Forecasts!$AB$125:$AG$125,0))</f>
        <v>1323.8802574923025</v>
      </c>
      <c r="K10" s="160">
        <f>INDEX(Forecasts!$AB$144:$AG$153,MATCH($B10,Forecasts!$B$144:$B$153,0),MATCH($C10,Forecasts!$AB$142:$AG$142,0))</f>
        <v>2637.8155840384766</v>
      </c>
      <c r="L10" s="160">
        <f>INDEX(Forecasts!$AB$178:$AG$188,MATCH($B10,Forecasts!$B$178:$B$188,0),MATCH($C10,Forecasts!$AB$176:$AG$176,0))</f>
        <v>3.0962665703383735E-4</v>
      </c>
      <c r="M10" s="161">
        <f>INDEX(Forecasts!$AB$195:$AG$205,MATCH($B10,Forecasts!$B$195:$B$205,0),MATCH($C10,Forecasts!$AB$193:$AG$193,0))</f>
        <v>5.3550313756331498</v>
      </c>
      <c r="N10" s="159">
        <f>INDEX(Forecasts!$AB$212:$AG$222,MATCH($B10,Forecasts!$B$212:$B$222,0),MATCH($C10,Forecasts!$AB$210:$AG$210,0))</f>
        <v>2.3533099780563056</v>
      </c>
      <c r="O10" s="160">
        <f>INDEX(Forecasts!$AB$229:$AG$238,MATCH($B10,Forecasts!$B$229:$B$238,0),MATCH($C10,Forecasts!$AB$227:$AG$227,0))</f>
        <v>21936.758175634797</v>
      </c>
      <c r="P10" s="160">
        <f>INDEX(Forecasts!$AB$263:$AG$272,MATCH($B10,Forecasts!$B$263:$B$272,0),MATCH($C10,Forecasts!$AB$261:$AG$261,0))</f>
        <v>3.5562353868226218E-2</v>
      </c>
      <c r="Q10" s="160" t="str">
        <f t="shared" ca="1" si="1"/>
        <v>[…]13/12/2024 13:50:00</v>
      </c>
      <c r="R10" s="160" t="str">
        <f t="shared" ca="1" si="2"/>
        <v>PR24CA07 - WW2 - FD.xlsx</v>
      </c>
      <c r="S10" s="162"/>
    </row>
    <row r="11" spans="1:19">
      <c r="A11" s="157" t="str">
        <f t="shared" si="0"/>
        <v>NES26</v>
      </c>
      <c r="B11" s="157" t="s">
        <v>98</v>
      </c>
      <c r="C11" s="157" t="str">
        <f>LEFT(C10,4)+1&amp;"-"&amp;RIGHT(C10,2)+1</f>
        <v>2025-26</v>
      </c>
      <c r="D11" s="158">
        <f>INDEX(Forecasts!$AB$25:$AG$35,MATCH($B11,Forecasts!$B$25:$B$35,0),MATCH($C11,Forecasts!$AB$23:$AG$23,0))</f>
        <v>1323330.0000000002</v>
      </c>
      <c r="E11" s="158">
        <f>INDEX(Forecasts!$AB$42:$AG$52,MATCH($B11,Forecasts!$B$42:$B$52,0),MATCH($C11,Forecasts!$AB$40:$AG$40,0))</f>
        <v>30318</v>
      </c>
      <c r="F11" s="158">
        <f>INDEX(Forecasts!$AB$59:$AG$69,MATCH($B11,Forecasts!$B$59:$B$69,0),MATCH($C11,Forecasts!$AB$57:$AG$57,0))</f>
        <v>179774.88277916945</v>
      </c>
      <c r="G11" s="158">
        <f>INDEX(Forecasts!$AB$76:$AG$86,MATCH($B11,Forecasts!$B$76:$B$86,0),MATCH($C11,Forecasts!$AB$74:$AG$74,0))</f>
        <v>70.900000000000006</v>
      </c>
      <c r="H11" s="159">
        <f>INDEX(Forecasts!$AB$93:$AG$103,MATCH($B11,Forecasts!$B$93:$B$103,0),MATCH($C11,Forecasts!$AB$91:$AG$91,0))</f>
        <v>1.5323240319282274</v>
      </c>
      <c r="I11" s="158">
        <f>INDEX(Forecasts!$AB$110:$AG$120,MATCH($B11,Forecasts!$B$110:$B$120,0),MATCH($C11,Forecasts!$AB$108:$AG$108,0))</f>
        <v>43.648327726103311</v>
      </c>
      <c r="J11" s="160">
        <f>INDEX(Forecasts!$AB$127:$AG$136,MATCH($B11,Forecasts!$B$127:$B$136,0),MATCH($C11,Forecasts!$AB$125:$AG$125,0))</f>
        <v>1327.9856817175089</v>
      </c>
      <c r="K11" s="160">
        <f>INDEX(Forecasts!$AB$144:$AG$153,MATCH($B11,Forecasts!$B$144:$B$153,0),MATCH($C11,Forecasts!$AB$142:$AG$142,0))</f>
        <v>2645.9955927205697</v>
      </c>
      <c r="L11" s="160">
        <f>INDEX(Forecasts!$AB$178:$AG$188,MATCH($B11,Forecasts!$B$178:$B$188,0),MATCH($C11,Forecasts!$AB$176:$AG$176,0))</f>
        <v>3.0831311917662256E-4</v>
      </c>
      <c r="M11" s="161">
        <f>INDEX(Forecasts!$AB$195:$AG$205,MATCH($B11,Forecasts!$B$195:$B$205,0),MATCH($C11,Forecasts!$AB$193:$AG$193,0))</f>
        <v>5.3550313756331498</v>
      </c>
      <c r="N11" s="159">
        <f>INDEX(Forecasts!$AB$212:$AG$222,MATCH($B11,Forecasts!$B$212:$B$222,0),MATCH($C11,Forecasts!$AB$210:$AG$210,0))</f>
        <v>2.3521276712509191</v>
      </c>
      <c r="O11" s="160">
        <f>INDEX(Forecasts!$AB$229:$AG$238,MATCH($B11,Forecasts!$B$229:$B$238,0),MATCH($C11,Forecasts!$AB$227:$AG$227,0))</f>
        <v>21936.758175634797</v>
      </c>
      <c r="P11" s="160">
        <f>INDEX(Forecasts!$AB$263:$AG$272,MATCH($B11,Forecasts!$B$263:$B$272,0),MATCH($C11,Forecasts!$AB$261:$AG$261,0))</f>
        <v>3.5521299630301956E-2</v>
      </c>
      <c r="Q11" s="160" t="str">
        <f t="shared" ca="1" si="1"/>
        <v>[…]13/12/2024 13:50:00</v>
      </c>
      <c r="R11" s="160" t="str">
        <f t="shared" ca="1" si="2"/>
        <v>PR24CA07 - WW2 - FD.xlsx</v>
      </c>
      <c r="S11" s="162"/>
    </row>
    <row r="12" spans="1:19">
      <c r="A12" s="157" t="str">
        <f t="shared" si="0"/>
        <v>NES27</v>
      </c>
      <c r="B12" s="157" t="s">
        <v>98</v>
      </c>
      <c r="C12" s="157" t="str">
        <f>LEFT(C11,4)+1&amp;"-"&amp;RIGHT(C11,2)+1</f>
        <v>2026-27</v>
      </c>
      <c r="D12" s="158">
        <f>INDEX(Forecasts!$AB$25:$AG$35,MATCH($B12,Forecasts!$B$25:$B$35,0),MATCH($C12,Forecasts!$AB$23:$AG$23,0))</f>
        <v>1329171</v>
      </c>
      <c r="E12" s="158">
        <f>INDEX(Forecasts!$AB$42:$AG$52,MATCH($B12,Forecasts!$B$42:$B$52,0),MATCH($C12,Forecasts!$AB$40:$AG$40,0))</f>
        <v>30353</v>
      </c>
      <c r="F12" s="158">
        <f>INDEX(Forecasts!$AB$59:$AG$69,MATCH($B12,Forecasts!$B$59:$B$69,0),MATCH($C12,Forecasts!$AB$57:$AG$57,0))</f>
        <v>180568.38484616191</v>
      </c>
      <c r="G12" s="158">
        <f>INDEX(Forecasts!$AB$76:$AG$86,MATCH($B12,Forecasts!$B$76:$B$86,0),MATCH($C12,Forecasts!$AB$74:$AG$74,0))</f>
        <v>71.3</v>
      </c>
      <c r="H12" s="159">
        <f>INDEX(Forecasts!$AB$93:$AG$103,MATCH($B12,Forecasts!$B$93:$B$103,0),MATCH($C12,Forecasts!$AB$91:$AG$91,0))</f>
        <v>1.5305571113234278</v>
      </c>
      <c r="I12" s="158">
        <f>INDEX(Forecasts!$AB$110:$AG$120,MATCH($B12,Forecasts!$B$110:$B$120,0),MATCH($C12,Forecasts!$AB$108:$AG$108,0))</f>
        <v>43.790432576681056</v>
      </c>
      <c r="J12" s="160">
        <f>INDEX(Forecasts!$AB$127:$AG$136,MATCH($B12,Forecasts!$B$127:$B$136,0),MATCH($C12,Forecasts!$AB$125:$AG$125,0))</f>
        <v>1332.3091739725623</v>
      </c>
      <c r="K12" s="160">
        <f>INDEX(Forecasts!$AB$144:$AG$153,MATCH($B12,Forecasts!$B$144:$B$153,0),MATCH($C12,Forecasts!$AB$142:$AG$142,0))</f>
        <v>2654.6100993447958</v>
      </c>
      <c r="L12" s="160">
        <f>INDEX(Forecasts!$AB$178:$AG$188,MATCH($B12,Forecasts!$B$178:$B$188,0),MATCH($C12,Forecasts!$AB$176:$AG$176,0))</f>
        <v>3.0695824690728278E-4</v>
      </c>
      <c r="M12" s="161">
        <f>INDEX(Forecasts!$AB$195:$AG$205,MATCH($B12,Forecasts!$B$195:$B$205,0),MATCH($C12,Forecasts!$AB$193:$AG$193,0))</f>
        <v>5.3550313756331498</v>
      </c>
      <c r="N12" s="159">
        <f>INDEX(Forecasts!$AB$212:$AG$222,MATCH($B12,Forecasts!$B$212:$B$222,0),MATCH($C12,Forecasts!$AB$210:$AG$210,0))</f>
        <v>2.3533470981592739</v>
      </c>
      <c r="O12" s="160">
        <f>INDEX(Forecasts!$AB$229:$AG$238,MATCH($B12,Forecasts!$B$229:$B$238,0),MATCH($C12,Forecasts!$AB$227:$AG$227,0))</f>
        <v>21936.758175634797</v>
      </c>
      <c r="P12" s="160">
        <f>INDEX(Forecasts!$AB$263:$AG$272,MATCH($B12,Forecasts!$B$263:$B$272,0),MATCH($C12,Forecasts!$AB$261:$AG$261,0))</f>
        <v>3.5480340071541355E-2</v>
      </c>
      <c r="Q12" s="160" t="str">
        <f t="shared" ca="1" si="1"/>
        <v>[…]13/12/2024 13:50:00</v>
      </c>
      <c r="R12" s="160" t="str">
        <f t="shared" ca="1" si="2"/>
        <v>PR24CA07 - WW2 - FD.xlsx</v>
      </c>
      <c r="S12" s="162"/>
    </row>
    <row r="13" spans="1:19">
      <c r="A13" s="157" t="str">
        <f t="shared" si="0"/>
        <v>NES28</v>
      </c>
      <c r="B13" s="157" t="s">
        <v>98</v>
      </c>
      <c r="C13" s="157" t="str">
        <f>LEFT(C12,4)+1&amp;"-"&amp;RIGHT(C12,2)+1</f>
        <v>2027-28</v>
      </c>
      <c r="D13" s="158">
        <f>INDEX(Forecasts!$AB$25:$AG$35,MATCH($B13,Forecasts!$B$25:$B$35,0),MATCH($C13,Forecasts!$AB$23:$AG$23,0))</f>
        <v>1334694</v>
      </c>
      <c r="E13" s="158">
        <f>INDEX(Forecasts!$AB$42:$AG$52,MATCH($B13,Forecasts!$B$42:$B$52,0),MATCH($C13,Forecasts!$AB$40:$AG$40,0))</f>
        <v>30389</v>
      </c>
      <c r="F13" s="158">
        <f>INDEX(Forecasts!$AB$59:$AG$69,MATCH($B13,Forecasts!$B$59:$B$69,0),MATCH($C13,Forecasts!$AB$57:$AG$57,0))</f>
        <v>181318.68649245522</v>
      </c>
      <c r="G13" s="158">
        <f>INDEX(Forecasts!$AB$76:$AG$86,MATCH($B13,Forecasts!$B$76:$B$86,0),MATCH($C13,Forecasts!$AB$74:$AG$74,0))</f>
        <v>71.7</v>
      </c>
      <c r="H13" s="159">
        <f>INDEX(Forecasts!$AB$93:$AG$103,MATCH($B13,Forecasts!$B$93:$B$103,0),MATCH($C13,Forecasts!$AB$91:$AG$91,0))</f>
        <v>1.5386159465596103</v>
      </c>
      <c r="I13" s="158">
        <f>INDEX(Forecasts!$AB$110:$AG$120,MATCH($B13,Forecasts!$B$110:$B$120,0),MATCH($C13,Forecasts!$AB$108:$AG$108,0))</f>
        <v>43.920300108591924</v>
      </c>
      <c r="J13" s="160">
        <f>INDEX(Forecasts!$AB$127:$AG$136,MATCH($B13,Forecasts!$B$127:$B$136,0),MATCH($C13,Forecasts!$AB$125:$AG$125,0))</f>
        <v>1336.2603499255072</v>
      </c>
      <c r="K13" s="160">
        <f>INDEX(Forecasts!$AB$144:$AG$153,MATCH($B13,Forecasts!$B$144:$B$153,0),MATCH($C13,Forecasts!$AB$142:$AG$142,0))</f>
        <v>2662.4827701886816</v>
      </c>
      <c r="L13" s="160">
        <f>INDEX(Forecasts!$AB$178:$AG$188,MATCH($B13,Forecasts!$B$178:$B$188,0),MATCH($C13,Forecasts!$AB$176:$AG$176,0))</f>
        <v>3.0568804534972059E-4</v>
      </c>
      <c r="M13" s="161">
        <f>INDEX(Forecasts!$AB$195:$AG$205,MATCH($B13,Forecasts!$B$195:$B$205,0),MATCH($C13,Forecasts!$AB$193:$AG$193,0))</f>
        <v>5.3550313756331498</v>
      </c>
      <c r="N13" s="159">
        <f>INDEX(Forecasts!$AB$212:$AG$222,MATCH($B13,Forecasts!$B$212:$B$222,0),MATCH($C13,Forecasts!$AB$210:$AG$210,0))</f>
        <v>2.2865795328446405</v>
      </c>
      <c r="O13" s="160">
        <f>INDEX(Forecasts!$AB$229:$AG$238,MATCH($B13,Forecasts!$B$229:$B$238,0),MATCH($C13,Forecasts!$AB$227:$AG$227,0))</f>
        <v>21936.758175634797</v>
      </c>
      <c r="P13" s="160">
        <f>INDEX(Forecasts!$AB$263:$AG$272,MATCH($B13,Forecasts!$B$263:$B$272,0),MATCH($C13,Forecasts!$AB$261:$AG$261,0))</f>
        <v>3.5438308670620776E-2</v>
      </c>
      <c r="Q13" s="160" t="str">
        <f t="shared" ca="1" si="1"/>
        <v>[…]13/12/2024 13:50:00</v>
      </c>
      <c r="R13" s="160" t="str">
        <f t="shared" ca="1" si="2"/>
        <v>PR24CA07 - WW2 - FD.xlsx</v>
      </c>
      <c r="S13" s="162"/>
    </row>
    <row r="14" spans="1:19">
      <c r="A14" s="157" t="str">
        <f t="shared" si="0"/>
        <v>NES29</v>
      </c>
      <c r="B14" s="157" t="s">
        <v>98</v>
      </c>
      <c r="C14" s="157" t="str">
        <f>LEFT(C13,4)+1&amp;"-"&amp;RIGHT(C13,2)+1</f>
        <v>2028-29</v>
      </c>
      <c r="D14" s="158">
        <f>INDEX(Forecasts!$AB$25:$AG$35,MATCH($B14,Forecasts!$B$25:$B$35,0),MATCH($C14,Forecasts!$AB$23:$AG$23,0))</f>
        <v>1339952.0000000002</v>
      </c>
      <c r="E14" s="158">
        <f>INDEX(Forecasts!$AB$42:$AG$52,MATCH($B14,Forecasts!$B$42:$B$52,0),MATCH($C14,Forecasts!$AB$40:$AG$40,0))</f>
        <v>30425.666666666672</v>
      </c>
      <c r="F14" s="158">
        <f>INDEX(Forecasts!$AB$59:$AG$69,MATCH($B14,Forecasts!$B$59:$B$69,0),MATCH($C14,Forecasts!$AB$57:$AG$57,0))</f>
        <v>182032.98778816598</v>
      </c>
      <c r="G14" s="158">
        <f>INDEX(Forecasts!$AB$76:$AG$86,MATCH($B14,Forecasts!$B$76:$B$86,0),MATCH($C14,Forecasts!$AB$74:$AG$74,0))</f>
        <v>72.3</v>
      </c>
      <c r="H14" s="159">
        <f>INDEX(Forecasts!$AB$93:$AG$103,MATCH($B14,Forecasts!$B$93:$B$103,0),MATCH($C14,Forecasts!$AB$91:$AG$91,0))</f>
        <v>1.5367617252977199</v>
      </c>
      <c r="I14" s="158">
        <f>INDEX(Forecasts!$AB$110:$AG$120,MATCH($B14,Forecasts!$B$110:$B$120,0),MATCH($C14,Forecasts!$AB$108:$AG$108,0))</f>
        <v>44.040185369808384</v>
      </c>
      <c r="J14" s="160">
        <f>INDEX(Forecasts!$AB$127:$AG$136,MATCH($B14,Forecasts!$B$127:$B$136,0),MATCH($C14,Forecasts!$AB$125:$AG$125,0))</f>
        <v>1339.9078186519941</v>
      </c>
      <c r="K14" s="160">
        <f>INDEX(Forecasts!$AB$144:$AG$153,MATCH($B14,Forecasts!$B$144:$B$153,0),MATCH($C14,Forecasts!$AB$142:$AG$142,0))</f>
        <v>2669.750308015135</v>
      </c>
      <c r="L14" s="160">
        <f>INDEX(Forecasts!$AB$178:$AG$188,MATCH($B14,Forecasts!$B$178:$B$188,0),MATCH($C14,Forecasts!$AB$176:$AG$176,0))</f>
        <v>3.0448851899172503E-4</v>
      </c>
      <c r="M14" s="161">
        <f>INDEX(Forecasts!$AB$195:$AG$205,MATCH($B14,Forecasts!$B$195:$B$205,0),MATCH($C14,Forecasts!$AB$193:$AG$193,0))</f>
        <v>5.3550313756331498</v>
      </c>
      <c r="N14" s="159">
        <f>INDEX(Forecasts!$AB$212:$AG$222,MATCH($B14,Forecasts!$B$212:$B$222,0),MATCH($C14,Forecasts!$AB$210:$AG$210,0))</f>
        <v>2.2803791355404099</v>
      </c>
      <c r="O14" s="160">
        <f>INDEX(Forecasts!$AB$229:$AG$238,MATCH($B14,Forecasts!$B$229:$B$238,0),MATCH($C14,Forecasts!$AB$227:$AG$227,0))</f>
        <v>21936.758175634797</v>
      </c>
      <c r="P14" s="160">
        <f>INDEX(Forecasts!$AB$263:$AG$272,MATCH($B14,Forecasts!$B$263:$B$272,0),MATCH($C14,Forecasts!$AB$261:$AG$261,0))</f>
        <v>3.5395601154447273E-2</v>
      </c>
      <c r="Q14" s="160" t="str">
        <f t="shared" ca="1" si="1"/>
        <v>[…]13/12/2024 13:50:00</v>
      </c>
      <c r="R14" s="160" t="str">
        <f t="shared" ca="1" si="2"/>
        <v>PR24CA07 - WW2 - FD.xlsx</v>
      </c>
      <c r="S14" s="162"/>
    </row>
    <row r="15" spans="1:19">
      <c r="A15" s="157" t="str">
        <f t="shared" si="0"/>
        <v>NES30</v>
      </c>
      <c r="B15" s="157" t="s">
        <v>98</v>
      </c>
      <c r="C15" s="157" t="str">
        <f>LEFT(C14,4)+1&amp;"-"&amp;RIGHT(C14,2)+1</f>
        <v>2029-30</v>
      </c>
      <c r="D15" s="158">
        <f>INDEX(Forecasts!$AB$25:$AG$35,MATCH($B15,Forecasts!$B$25:$B$35,0),MATCH($C15,Forecasts!$AB$23:$AG$23,0))</f>
        <v>1344797</v>
      </c>
      <c r="E15" s="158">
        <f>INDEX(Forecasts!$AB$42:$AG$52,MATCH($B15,Forecasts!$B$42:$B$52,0),MATCH($C15,Forecasts!$AB$40:$AG$40,0))</f>
        <v>30460.666666666672</v>
      </c>
      <c r="F15" s="158">
        <f>INDEX(Forecasts!$AB$59:$AG$69,MATCH($B15,Forecasts!$B$59:$B$69,0),MATCH($C15,Forecasts!$AB$57:$AG$57,0))</f>
        <v>182691.18287711963</v>
      </c>
      <c r="G15" s="158">
        <f>INDEX(Forecasts!$AB$76:$AG$86,MATCH($B15,Forecasts!$B$76:$B$86,0),MATCH($C15,Forecasts!$AB$74:$AG$74,0))</f>
        <v>72.599999999999994</v>
      </c>
      <c r="H15" s="159">
        <f>INDEX(Forecasts!$AB$93:$AG$103,MATCH($B15,Forecasts!$B$93:$B$103,0),MATCH($C15,Forecasts!$AB$91:$AG$91,0))</f>
        <v>1.5359151692893565</v>
      </c>
      <c r="I15" s="158">
        <f>INDEX(Forecasts!$AB$110:$AG$120,MATCH($B15,Forecasts!$B$110:$B$120,0),MATCH($C15,Forecasts!$AB$108:$AG$108,0))</f>
        <v>44.148639775885833</v>
      </c>
      <c r="J15" s="160">
        <f>INDEX(Forecasts!$AB$127:$AG$136,MATCH($B15,Forecasts!$B$127:$B$136,0),MATCH($C15,Forecasts!$AB$125:$AG$125,0))</f>
        <v>1343.2075074578013</v>
      </c>
      <c r="K15" s="160">
        <f>INDEX(Forecasts!$AB$144:$AG$153,MATCH($B15,Forecasts!$B$144:$B$153,0),MATCH($C15,Forecasts!$AB$142:$AG$142,0))</f>
        <v>2676.3248985078753</v>
      </c>
      <c r="L15" s="160">
        <f>INDEX(Forecasts!$AB$178:$AG$188,MATCH($B15,Forecasts!$B$178:$B$188,0),MATCH($C15,Forecasts!$AB$176:$AG$176,0))</f>
        <v>3.0116069562915445E-4</v>
      </c>
      <c r="M15" s="161">
        <f>INDEX(Forecasts!$AB$195:$AG$205,MATCH($B15,Forecasts!$B$195:$B$205,0),MATCH($C15,Forecasts!$AB$193:$AG$193,0))</f>
        <v>5.3550313756331498</v>
      </c>
      <c r="N15" s="159">
        <f>INDEX(Forecasts!$AB$212:$AG$222,MATCH($B15,Forecasts!$B$212:$B$222,0),MATCH($C15,Forecasts!$AB$210:$AG$210,0))</f>
        <v>2.1607191500953418</v>
      </c>
      <c r="O15" s="160">
        <f>INDEX(Forecasts!$AB$229:$AG$238,MATCH($B15,Forecasts!$B$229:$B$238,0),MATCH($C15,Forecasts!$AB$227:$AG$227,0))</f>
        <v>21936.758175634797</v>
      </c>
      <c r="P15" s="160">
        <f>INDEX(Forecasts!$AB$263:$AG$272,MATCH($B15,Forecasts!$B$263:$B$272,0),MATCH($C15,Forecasts!$AB$261:$AG$261,0))</f>
        <v>3.5354930802285828E-2</v>
      </c>
      <c r="Q15" s="160" t="str">
        <f t="shared" ca="1" si="1"/>
        <v>[…]13/12/2024 13:50:00</v>
      </c>
      <c r="R15" s="160" t="str">
        <f t="shared" ca="1" si="2"/>
        <v>PR24CA07 - WW2 - FD.xlsx</v>
      </c>
      <c r="S15" s="162"/>
    </row>
    <row r="16" spans="1:19">
      <c r="A16" s="157" t="str">
        <f t="shared" si="0"/>
        <v>NWT25</v>
      </c>
      <c r="B16" s="157" t="s">
        <v>99</v>
      </c>
      <c r="C16" s="157" t="s">
        <v>27</v>
      </c>
      <c r="D16" s="158">
        <f>INDEX(Forecasts!$AB$25:$AG$35,MATCH($B16,Forecasts!$B$25:$B$35,0),MATCH($C16,Forecasts!$AB$23:$AG$23,0))</f>
        <v>3495716.3576143612</v>
      </c>
      <c r="E16" s="158">
        <f>INDEX(Forecasts!$AB$42:$AG$52,MATCH($B16,Forecasts!$B$42:$B$52,0),MATCH($C16,Forecasts!$AB$40:$AG$40,0))</f>
        <v>79270.465999999986</v>
      </c>
      <c r="F16" s="158">
        <f>INDEX(Forecasts!$AB$59:$AG$69,MATCH($B16,Forecasts!$B$59:$B$69,0),MATCH($C16,Forecasts!$AB$57:$AG$57,0))</f>
        <v>548959.6858056963</v>
      </c>
      <c r="G16" s="158">
        <f>INDEX(Forecasts!$AB$76:$AG$86,MATCH($B16,Forecasts!$B$76:$B$86,0),MATCH($C16,Forecasts!$AB$74:$AG$74,0))</f>
        <v>209.46929617971631</v>
      </c>
      <c r="H16" s="159">
        <f>INDEX(Forecasts!$AB$93:$AG$103,MATCH($B16,Forecasts!$B$93:$B$103,0),MATCH($C16,Forecasts!$AB$91:$AG$91,0))</f>
        <v>1.3316899401944555</v>
      </c>
      <c r="I16" s="158">
        <f>INDEX(Forecasts!$AB$110:$AG$120,MATCH($B16,Forecasts!$B$110:$B$120,0),MATCH($C16,Forecasts!$AB$108:$AG$108,0))</f>
        <v>44.098597296177893</v>
      </c>
      <c r="J16" s="160">
        <f>INDEX(Forecasts!$AB$127:$AG$136,MATCH($B16,Forecasts!$B$127:$B$136,0),MATCH($C16,Forecasts!$AB$125:$AG$125,0))</f>
        <v>1899.5074305189637</v>
      </c>
      <c r="K16" s="160">
        <f>INDEX(Forecasts!$AB$144:$AG$153,MATCH($B16,Forecasts!$B$144:$B$153,0),MATCH($C16,Forecasts!$AB$142:$AG$142,0))</f>
        <v>3290.2649878811621</v>
      </c>
      <c r="L16" s="160">
        <f>INDEX(Forecasts!$AB$178:$AG$188,MATCH($B16,Forecasts!$B$178:$B$188,0),MATCH($C16,Forecasts!$AB$176:$AG$176,0))</f>
        <v>1.6648948039857094E-4</v>
      </c>
      <c r="M16" s="161">
        <f>INDEX(Forecasts!$AB$195:$AG$205,MATCH($B16,Forecasts!$B$195:$B$205,0),MATCH($C16,Forecasts!$AB$193:$AG$193,0))</f>
        <v>51.268155637730075</v>
      </c>
      <c r="N16" s="159">
        <f>INDEX(Forecasts!$AB$212:$AG$222,MATCH($B16,Forecasts!$B$212:$B$222,0),MATCH($C16,Forecasts!$AB$210:$AG$210,0))</f>
        <v>1.4496831290011634</v>
      </c>
      <c r="O16" s="160">
        <f>INDEX(Forecasts!$AB$229:$AG$238,MATCH($B16,Forecasts!$B$229:$B$238,0),MATCH($C16,Forecasts!$AB$227:$AG$227,0))</f>
        <v>19347.825698820674</v>
      </c>
      <c r="P16" s="160">
        <f>INDEX(Forecasts!$AB$263:$AG$272,MATCH($B16,Forecasts!$B$263:$B$272,0),MATCH($C16,Forecasts!$AB$261:$AG$261,0))</f>
        <v>6.1638000137483454E-2</v>
      </c>
      <c r="Q16" s="160" t="str">
        <f t="shared" ca="1" si="1"/>
        <v>[…]13/12/2024 13:50:00</v>
      </c>
      <c r="R16" s="160" t="str">
        <f t="shared" ca="1" si="2"/>
        <v>PR24CA07 - WW2 - FD.xlsx</v>
      </c>
      <c r="S16" s="162"/>
    </row>
    <row r="17" spans="1:19">
      <c r="A17" s="157" t="str">
        <f t="shared" si="0"/>
        <v>NWT26</v>
      </c>
      <c r="B17" s="157" t="s">
        <v>99</v>
      </c>
      <c r="C17" s="157" t="str">
        <f>LEFT(C16,4)+1&amp;"-"&amp;RIGHT(C16,2)+1</f>
        <v>2025-26</v>
      </c>
      <c r="D17" s="158">
        <f>INDEX(Forecasts!$AB$25:$AG$35,MATCH($B17,Forecasts!$B$25:$B$35,0),MATCH($C17,Forecasts!$AB$23:$AG$23,0))</f>
        <v>3520061.983159645</v>
      </c>
      <c r="E17" s="158">
        <f>INDEX(Forecasts!$AB$42:$AG$52,MATCH($B17,Forecasts!$B$42:$B$52,0),MATCH($C17,Forecasts!$AB$40:$AG$40,0))</f>
        <v>79386.198999999993</v>
      </c>
      <c r="F17" s="158">
        <f>INDEX(Forecasts!$AB$59:$AG$69,MATCH($B17,Forecasts!$B$59:$B$69,0),MATCH($C17,Forecasts!$AB$57:$AG$57,0))</f>
        <v>552782.86983519304</v>
      </c>
      <c r="G17" s="158">
        <f>INDEX(Forecasts!$AB$76:$AG$86,MATCH($B17,Forecasts!$B$76:$B$86,0),MATCH($C17,Forecasts!$AB$74:$AG$74,0))</f>
        <v>213.05474174406629</v>
      </c>
      <c r="H17" s="159">
        <f>INDEX(Forecasts!$AB$93:$AG$103,MATCH($B17,Forecasts!$B$93:$B$103,0),MATCH($C17,Forecasts!$AB$91:$AG$91,0))</f>
        <v>1.3320031509778092</v>
      </c>
      <c r="I17" s="158">
        <f>INDEX(Forecasts!$AB$110:$AG$120,MATCH($B17,Forecasts!$B$110:$B$120,0),MATCH($C17,Forecasts!$AB$108:$AG$108,0))</f>
        <v>44.340981524504599</v>
      </c>
      <c r="J17" s="160">
        <f>INDEX(Forecasts!$AB$127:$AG$136,MATCH($B17,Forecasts!$B$127:$B$136,0),MATCH($C17,Forecasts!$AB$125:$AG$125,0))</f>
        <v>1909.9479132321653</v>
      </c>
      <c r="K17" s="160">
        <f>INDEX(Forecasts!$AB$144:$AG$153,MATCH($B17,Forecasts!$B$144:$B$153,0),MATCH($C17,Forecasts!$AB$142:$AG$142,0))</f>
        <v>3308.3496524504612</v>
      </c>
      <c r="L17" s="160">
        <f>INDEX(Forecasts!$AB$178:$AG$188,MATCH($B17,Forecasts!$B$178:$B$188,0),MATCH($C17,Forecasts!$AB$176:$AG$176,0))</f>
        <v>1.6533799767854958E-4</v>
      </c>
      <c r="M17" s="161">
        <f>INDEX(Forecasts!$AB$195:$AG$205,MATCH($B17,Forecasts!$B$195:$B$205,0),MATCH($C17,Forecasts!$AB$193:$AG$193,0))</f>
        <v>51.268155637730075</v>
      </c>
      <c r="N17" s="159">
        <f>INDEX(Forecasts!$AB$212:$AG$222,MATCH($B17,Forecasts!$B$212:$B$222,0),MATCH($C17,Forecasts!$AB$210:$AG$210,0))</f>
        <v>1.4503472932977557</v>
      </c>
      <c r="O17" s="160">
        <f>INDEX(Forecasts!$AB$229:$AG$238,MATCH($B17,Forecasts!$B$229:$B$238,0),MATCH($C17,Forecasts!$AB$227:$AG$227,0))</f>
        <v>19347.825698820674</v>
      </c>
      <c r="P17" s="160">
        <f>INDEX(Forecasts!$AB$263:$AG$272,MATCH($B17,Forecasts!$B$263:$B$272,0),MATCH($C17,Forecasts!$AB$261:$AG$261,0))</f>
        <v>6.1548141311141204E-2</v>
      </c>
      <c r="Q17" s="160" t="str">
        <f t="shared" ca="1" si="1"/>
        <v>[…]13/12/2024 13:50:00</v>
      </c>
      <c r="R17" s="160" t="str">
        <f t="shared" ca="1" si="2"/>
        <v>PR24CA07 - WW2 - FD.xlsx</v>
      </c>
      <c r="S17" s="162"/>
    </row>
    <row r="18" spans="1:19">
      <c r="A18" s="157" t="str">
        <f t="shared" si="0"/>
        <v>NWT27</v>
      </c>
      <c r="B18" s="157" t="s">
        <v>99</v>
      </c>
      <c r="C18" s="157" t="str">
        <f>LEFT(C17,4)+1&amp;"-"&amp;RIGHT(C17,2)+1</f>
        <v>2026-27</v>
      </c>
      <c r="D18" s="158">
        <f>INDEX(Forecasts!$AB$25:$AG$35,MATCH($B18,Forecasts!$B$25:$B$35,0),MATCH($C18,Forecasts!$AB$23:$AG$23,0))</f>
        <v>3546355.5498043778</v>
      </c>
      <c r="E18" s="158">
        <f>INDEX(Forecasts!$AB$42:$AG$52,MATCH($B18,Forecasts!$B$42:$B$52,0),MATCH($C18,Forecasts!$AB$40:$AG$40,0))</f>
        <v>79501.932000000001</v>
      </c>
      <c r="F18" s="158">
        <f>INDEX(Forecasts!$AB$59:$AG$69,MATCH($B18,Forecasts!$B$59:$B$69,0),MATCH($C18,Forecasts!$AB$57:$AG$57,0))</f>
        <v>556911.95429382299</v>
      </c>
      <c r="G18" s="158">
        <f>INDEX(Forecasts!$AB$76:$AG$86,MATCH($B18,Forecasts!$B$76:$B$86,0),MATCH($C18,Forecasts!$AB$74:$AG$74,0))</f>
        <v>214.50454622441529</v>
      </c>
      <c r="H18" s="159">
        <f>INDEX(Forecasts!$AB$93:$AG$103,MATCH($B18,Forecasts!$B$93:$B$103,0),MATCH($C18,Forecasts!$AB$91:$AG$91,0))</f>
        <v>1.3323192670329862</v>
      </c>
      <c r="I18" s="158">
        <f>INDEX(Forecasts!$AB$110:$AG$120,MATCH($B18,Forecasts!$B$110:$B$120,0),MATCH($C18,Forecasts!$AB$108:$AG$108,0))</f>
        <v>44.607161871291098</v>
      </c>
      <c r="J18" s="160">
        <f>INDEX(Forecasts!$AB$127:$AG$136,MATCH($B18,Forecasts!$B$127:$B$136,0),MATCH($C18,Forecasts!$AB$125:$AG$125,0))</f>
        <v>1921.413392353491</v>
      </c>
      <c r="K18" s="160">
        <f>INDEX(Forecasts!$AB$144:$AG$153,MATCH($B18,Forecasts!$B$144:$B$153,0),MATCH($C18,Forecasts!$AB$142:$AG$142,0))</f>
        <v>3328.2097824589405</v>
      </c>
      <c r="L18" s="160">
        <f>INDEX(Forecasts!$AB$178:$AG$188,MATCH($B18,Forecasts!$B$178:$B$188,0),MATCH($C18,Forecasts!$AB$176:$AG$176,0))</f>
        <v>1.6411214042881401E-4</v>
      </c>
      <c r="M18" s="161">
        <f>INDEX(Forecasts!$AB$195:$AG$205,MATCH($B18,Forecasts!$B$195:$B$205,0),MATCH($C18,Forecasts!$AB$193:$AG$193,0))</f>
        <v>51.268155637730075</v>
      </c>
      <c r="N18" s="159">
        <f>INDEX(Forecasts!$AB$212:$AG$222,MATCH($B18,Forecasts!$B$212:$B$222,0),MATCH($C18,Forecasts!$AB$210:$AG$210,0))</f>
        <v>1.4294382650614772</v>
      </c>
      <c r="O18" s="160">
        <f>INDEX(Forecasts!$AB$229:$AG$238,MATCH($B18,Forecasts!$B$229:$B$238,0),MATCH($C18,Forecasts!$AB$227:$AG$227,0))</f>
        <v>19347.825698820674</v>
      </c>
      <c r="P18" s="160">
        <f>INDEX(Forecasts!$AB$263:$AG$272,MATCH($B18,Forecasts!$B$263:$B$272,0),MATCH($C18,Forecasts!$AB$261:$AG$261,0))</f>
        <v>6.1458544104392034E-2</v>
      </c>
      <c r="Q18" s="160" t="str">
        <f t="shared" ca="1" si="1"/>
        <v>[…]13/12/2024 13:50:00</v>
      </c>
      <c r="R18" s="160" t="str">
        <f t="shared" ca="1" si="2"/>
        <v>PR24CA07 - WW2 - FD.xlsx</v>
      </c>
      <c r="S18" s="162"/>
    </row>
    <row r="19" spans="1:19">
      <c r="A19" s="157" t="str">
        <f t="shared" si="0"/>
        <v>NWT28</v>
      </c>
      <c r="B19" s="157" t="s">
        <v>99</v>
      </c>
      <c r="C19" s="157" t="str">
        <f>LEFT(C18,4)+1&amp;"-"&amp;RIGHT(C18,2)+1</f>
        <v>2027-28</v>
      </c>
      <c r="D19" s="158">
        <f>INDEX(Forecasts!$AB$25:$AG$35,MATCH($B19,Forecasts!$B$25:$B$35,0),MATCH($C19,Forecasts!$AB$23:$AG$23,0))</f>
        <v>3578180.2587717678</v>
      </c>
      <c r="E19" s="158">
        <f>INDEX(Forecasts!$AB$42:$AG$52,MATCH($B19,Forecasts!$B$42:$B$52,0),MATCH($C19,Forecasts!$AB$40:$AG$40,0))</f>
        <v>79617.665000000008</v>
      </c>
      <c r="F19" s="158">
        <f>INDEX(Forecasts!$AB$59:$AG$69,MATCH($B19,Forecasts!$B$59:$B$69,0),MATCH($C19,Forecasts!$AB$57:$AG$57,0))</f>
        <v>561909.63730020938</v>
      </c>
      <c r="G19" s="158">
        <f>INDEX(Forecasts!$AB$76:$AG$86,MATCH($B19,Forecasts!$B$76:$B$86,0),MATCH($C19,Forecasts!$AB$74:$AG$74,0))</f>
        <v>215.65922550579529</v>
      </c>
      <c r="H19" s="159">
        <f>INDEX(Forecasts!$AB$93:$AG$103,MATCH($B19,Forecasts!$B$93:$B$103,0),MATCH($C19,Forecasts!$AB$91:$AG$91,0))</f>
        <v>1.3326382821532621</v>
      </c>
      <c r="I19" s="158">
        <f>INDEX(Forecasts!$AB$110:$AG$120,MATCH($B19,Forecasts!$B$110:$B$120,0),MATCH($C19,Forecasts!$AB$108:$AG$108,0))</f>
        <v>44.942039668856999</v>
      </c>
      <c r="J19" s="160">
        <f>INDEX(Forecasts!$AB$127:$AG$136,MATCH($B19,Forecasts!$B$127:$B$136,0),MATCH($C19,Forecasts!$AB$125:$AG$125,0))</f>
        <v>1935.837952402873</v>
      </c>
      <c r="K19" s="160">
        <f>INDEX(Forecasts!$AB$144:$AG$153,MATCH($B19,Forecasts!$B$144:$B$153,0),MATCH($C19,Forecasts!$AB$142:$AG$142,0))</f>
        <v>3353.1955362041131</v>
      </c>
      <c r="L19" s="160">
        <f>INDEX(Forecasts!$AB$178:$AG$188,MATCH($B19,Forecasts!$B$178:$B$188,0),MATCH($C19,Forecasts!$AB$176:$AG$176,0))</f>
        <v>1.6181409491056363E-4</v>
      </c>
      <c r="M19" s="161">
        <f>INDEX(Forecasts!$AB$195:$AG$205,MATCH($B19,Forecasts!$B$195:$B$205,0),MATCH($C19,Forecasts!$AB$193:$AG$193,0))</f>
        <v>51.268155637730075</v>
      </c>
      <c r="N19" s="159">
        <f>INDEX(Forecasts!$AB$212:$AG$222,MATCH($B19,Forecasts!$B$212:$B$222,0),MATCH($C19,Forecasts!$AB$210:$AG$210,0))</f>
        <v>1.4072296357909884</v>
      </c>
      <c r="O19" s="160">
        <f>INDEX(Forecasts!$AB$229:$AG$238,MATCH($B19,Forecasts!$B$229:$B$238,0),MATCH($C19,Forecasts!$AB$227:$AG$227,0))</f>
        <v>19347.825698820674</v>
      </c>
      <c r="P19" s="160">
        <f>INDEX(Forecasts!$AB$263:$AG$272,MATCH($B19,Forecasts!$B$263:$B$272,0),MATCH($C19,Forecasts!$AB$261:$AG$261,0))</f>
        <v>6.1369207376357697E-2</v>
      </c>
      <c r="Q19" s="160" t="str">
        <f t="shared" ca="1" si="1"/>
        <v>[…]13/12/2024 13:50:00</v>
      </c>
      <c r="R19" s="160" t="str">
        <f t="shared" ca="1" si="2"/>
        <v>PR24CA07 - WW2 - FD.xlsx</v>
      </c>
      <c r="S19" s="162"/>
    </row>
    <row r="20" spans="1:19">
      <c r="A20" s="157" t="str">
        <f t="shared" si="0"/>
        <v>NWT29</v>
      </c>
      <c r="B20" s="157" t="s">
        <v>99</v>
      </c>
      <c r="C20" s="157" t="str">
        <f>LEFT(C19,4)+1&amp;"-"&amp;RIGHT(C19,2)+1</f>
        <v>2028-29</v>
      </c>
      <c r="D20" s="158">
        <f>INDEX(Forecasts!$AB$25:$AG$35,MATCH($B20,Forecasts!$B$25:$B$35,0),MATCH($C20,Forecasts!$AB$23:$AG$23,0))</f>
        <v>3612008.7627182519</v>
      </c>
      <c r="E20" s="158">
        <f>INDEX(Forecasts!$AB$42:$AG$52,MATCH($B20,Forecasts!$B$42:$B$52,0),MATCH($C20,Forecasts!$AB$40:$AG$40,0))</f>
        <v>79733.398000000001</v>
      </c>
      <c r="F20" s="158">
        <f>INDEX(Forecasts!$AB$59:$AG$69,MATCH($B20,Forecasts!$B$59:$B$69,0),MATCH($C20,Forecasts!$AB$57:$AG$57,0))</f>
        <v>567221.99190738122</v>
      </c>
      <c r="G20" s="158">
        <f>INDEX(Forecasts!$AB$76:$AG$86,MATCH($B20,Forecasts!$B$76:$B$86,0),MATCH($C20,Forecasts!$AB$74:$AG$74,0))</f>
        <v>216.63395758030029</v>
      </c>
      <c r="H20" s="159">
        <f>INDEX(Forecasts!$AB$93:$AG$103,MATCH($B20,Forecasts!$B$93:$B$103,0),MATCH($C20,Forecasts!$AB$91:$AG$91,0))</f>
        <v>1.3329601901788948</v>
      </c>
      <c r="I20" s="158">
        <f>INDEX(Forecasts!$AB$110:$AG$120,MATCH($B20,Forecasts!$B$110:$B$120,0),MATCH($C20,Forecasts!$AB$108:$AG$108,0))</f>
        <v>45.301076503954491</v>
      </c>
      <c r="J20" s="160">
        <f>INDEX(Forecasts!$AB$127:$AG$136,MATCH($B20,Forecasts!$B$127:$B$136,0),MATCH($C20,Forecasts!$AB$125:$AG$125,0))</f>
        <v>1951.3031412731054</v>
      </c>
      <c r="K20" s="160">
        <f>INDEX(Forecasts!$AB$144:$AG$153,MATCH($B20,Forecasts!$B$144:$B$153,0),MATCH($C20,Forecasts!$AB$142:$AG$142,0))</f>
        <v>3379.9838333453317</v>
      </c>
      <c r="L20" s="160">
        <f>INDEX(Forecasts!$AB$178:$AG$188,MATCH($B20,Forecasts!$B$178:$B$188,0),MATCH($C20,Forecasts!$AB$176:$AG$176,0))</f>
        <v>1.6029861443754304E-4</v>
      </c>
      <c r="M20" s="161">
        <f>INDEX(Forecasts!$AB$195:$AG$205,MATCH($B20,Forecasts!$B$195:$B$205,0),MATCH($C20,Forecasts!$AB$193:$AG$193,0))</f>
        <v>51.268155637730075</v>
      </c>
      <c r="N20" s="159">
        <f>INDEX(Forecasts!$AB$212:$AG$222,MATCH($B20,Forecasts!$B$212:$B$222,0),MATCH($C20,Forecasts!$AB$210:$AG$210,0))</f>
        <v>1.4079171492870437</v>
      </c>
      <c r="O20" s="160">
        <f>INDEX(Forecasts!$AB$229:$AG$238,MATCH($B20,Forecasts!$B$229:$B$238,0),MATCH($C20,Forecasts!$AB$227:$AG$227,0))</f>
        <v>19347.825698820674</v>
      </c>
      <c r="P20" s="160">
        <f>INDEX(Forecasts!$AB$263:$AG$272,MATCH($B20,Forecasts!$B$263:$B$272,0),MATCH($C20,Forecasts!$AB$261:$AG$261,0))</f>
        <v>6.1280129992783906E-2</v>
      </c>
      <c r="Q20" s="160" t="str">
        <f t="shared" ca="1" si="1"/>
        <v>[…]13/12/2024 13:50:00</v>
      </c>
      <c r="R20" s="160" t="str">
        <f t="shared" ca="1" si="2"/>
        <v>PR24CA07 - WW2 - FD.xlsx</v>
      </c>
      <c r="S20" s="162"/>
    </row>
    <row r="21" spans="1:19">
      <c r="A21" s="157" t="str">
        <f t="shared" si="0"/>
        <v>NWT30</v>
      </c>
      <c r="B21" s="157" t="s">
        <v>99</v>
      </c>
      <c r="C21" s="157" t="str">
        <f>LEFT(C20,4)+1&amp;"-"&amp;RIGHT(C20,2)+1</f>
        <v>2029-30</v>
      </c>
      <c r="D21" s="158">
        <f>INDEX(Forecasts!$AB$25:$AG$35,MATCH($B21,Forecasts!$B$25:$B$35,0),MATCH($C21,Forecasts!$AB$23:$AG$23,0))</f>
        <v>3645147.1130694379</v>
      </c>
      <c r="E21" s="158">
        <f>INDEX(Forecasts!$AB$42:$AG$52,MATCH($B21,Forecasts!$B$42:$B$52,0),MATCH($C21,Forecasts!$AB$40:$AG$40,0))</f>
        <v>79849.130999999994</v>
      </c>
      <c r="F21" s="158">
        <f>INDEX(Forecasts!$AB$59:$AG$69,MATCH($B21,Forecasts!$B$59:$B$69,0),MATCH($C21,Forecasts!$AB$57:$AG$57,0))</f>
        <v>572425.96629657364</v>
      </c>
      <c r="G21" s="158">
        <f>INDEX(Forecasts!$AB$76:$AG$86,MATCH($B21,Forecasts!$B$76:$B$86,0),MATCH($C21,Forecasts!$AB$74:$AG$74,0))</f>
        <v>217.50415197327729</v>
      </c>
      <c r="H21" s="159">
        <f>INDEX(Forecasts!$AB$93:$AG$103,MATCH($B21,Forecasts!$B$93:$B$103,0),MATCH($C21,Forecasts!$AB$91:$AG$91,0))</f>
        <v>1.3332849849967963</v>
      </c>
      <c r="I21" s="158">
        <f>INDEX(Forecasts!$AB$110:$AG$120,MATCH($B21,Forecasts!$B$110:$B$120,0),MATCH($C21,Forecasts!$AB$108:$AG$108,0))</f>
        <v>45.650429346180836</v>
      </c>
      <c r="J21" s="160">
        <f>INDEX(Forecasts!$AB$127:$AG$136,MATCH($B21,Forecasts!$B$127:$B$136,0),MATCH($C21,Forecasts!$AB$125:$AG$125,0))</f>
        <v>1966.3512008570635</v>
      </c>
      <c r="K21" s="160">
        <f>INDEX(Forecasts!$AB$144:$AG$153,MATCH($B21,Forecasts!$B$144:$B$153,0),MATCH($C21,Forecasts!$AB$142:$AG$142,0))</f>
        <v>3406.049592704388</v>
      </c>
      <c r="L21" s="160">
        <f>INDEX(Forecasts!$AB$178:$AG$188,MATCH($B21,Forecasts!$B$178:$B$188,0),MATCH($C21,Forecasts!$AB$176:$AG$176,0))</f>
        <v>1.5939000045207016E-4</v>
      </c>
      <c r="M21" s="161">
        <f>INDEX(Forecasts!$AB$195:$AG$205,MATCH($B21,Forecasts!$B$195:$B$205,0),MATCH($C21,Forecasts!$AB$193:$AG$193,0))</f>
        <v>51.268155637730075</v>
      </c>
      <c r="N21" s="159">
        <f>INDEX(Forecasts!$AB$212:$AG$222,MATCH($B21,Forecasts!$B$212:$B$222,0),MATCH($C21,Forecasts!$AB$210:$AG$210,0))</f>
        <v>1.4093984909489274</v>
      </c>
      <c r="O21" s="160">
        <f>INDEX(Forecasts!$AB$229:$AG$238,MATCH($B21,Forecasts!$B$229:$B$238,0),MATCH($C21,Forecasts!$AB$227:$AG$227,0))</f>
        <v>19347.825698820674</v>
      </c>
      <c r="P21" s="160">
        <f>INDEX(Forecasts!$AB$263:$AG$272,MATCH($B21,Forecasts!$B$263:$B$272,0),MATCH($C21,Forecasts!$AB$261:$AG$261,0))</f>
        <v>6.1191310825992294E-2</v>
      </c>
      <c r="Q21" s="160" t="str">
        <f t="shared" ca="1" si="1"/>
        <v>[…]13/12/2024 13:50:00</v>
      </c>
      <c r="R21" s="160" t="str">
        <f t="shared" ca="1" si="2"/>
        <v>PR24CA07 - WW2 - FD.xlsx</v>
      </c>
      <c r="S21" s="162"/>
    </row>
    <row r="22" spans="1:19">
      <c r="A22" s="157" t="str">
        <f t="shared" si="0"/>
        <v>SRN25</v>
      </c>
      <c r="B22" s="157" t="s">
        <v>100</v>
      </c>
      <c r="C22" s="157" t="s">
        <v>27</v>
      </c>
      <c r="D22" s="158">
        <f>INDEX(Forecasts!$AB$25:$AG$35,MATCH($B22,Forecasts!$B$25:$B$35,0),MATCH($C22,Forecasts!$AB$23:$AG$23,0))</f>
        <v>2067364.9999999998</v>
      </c>
      <c r="E22" s="158">
        <f>INDEX(Forecasts!$AB$42:$AG$52,MATCH($B22,Forecasts!$B$42:$B$52,0),MATCH($C22,Forecasts!$AB$40:$AG$40,0))</f>
        <v>40095</v>
      </c>
      <c r="F22" s="158">
        <f>INDEX(Forecasts!$AB$59:$AG$69,MATCH($B22,Forecasts!$B$59:$B$69,0),MATCH($C22,Forecasts!$AB$57:$AG$57,0))</f>
        <v>304771.97202305042</v>
      </c>
      <c r="G22" s="158">
        <f>INDEX(Forecasts!$AB$76:$AG$86,MATCH($B22,Forecasts!$B$76:$B$86,0),MATCH($C22,Forecasts!$AB$74:$AG$74,0))</f>
        <v>113.3908005823173</v>
      </c>
      <c r="H22" s="159">
        <f>INDEX(Forecasts!$AB$93:$AG$103,MATCH($B22,Forecasts!$B$93:$B$103,0),MATCH($C22,Forecasts!$AB$91:$AG$91,0))</f>
        <v>3.4726524504302283</v>
      </c>
      <c r="I22" s="158">
        <f>INDEX(Forecasts!$AB$110:$AG$120,MATCH($B22,Forecasts!$B$110:$B$120,0),MATCH($C22,Forecasts!$AB$108:$AG$108,0))</f>
        <v>51.561666043147518</v>
      </c>
      <c r="J22" s="160">
        <f>INDEX(Forecasts!$AB$127:$AG$136,MATCH($B22,Forecasts!$B$127:$B$136,0),MATCH($C22,Forecasts!$AB$125:$AG$125,0))</f>
        <v>1494.8713898040844</v>
      </c>
      <c r="K22" s="160">
        <f>INDEX(Forecasts!$AB$144:$AG$153,MATCH($B22,Forecasts!$B$144:$B$153,0),MATCH($C22,Forecasts!$AB$142:$AG$142,0))</f>
        <v>3191.0551366740997</v>
      </c>
      <c r="L22" s="160">
        <f>INDEX(Forecasts!$AB$178:$AG$188,MATCH($B22,Forecasts!$B$178:$B$188,0),MATCH($C22,Forecasts!$AB$176:$AG$176,0))</f>
        <v>1.726835851434072E-4</v>
      </c>
      <c r="M22" s="161">
        <f>INDEX(Forecasts!$AB$195:$AG$205,MATCH($B22,Forecasts!$B$195:$B$205,0),MATCH($C22,Forecasts!$AB$193:$AG$193,0))</f>
        <v>16.661310502341767</v>
      </c>
      <c r="N22" s="159">
        <f>INDEX(Forecasts!$AB$212:$AG$222,MATCH($B22,Forecasts!$B$212:$B$222,0),MATCH($C22,Forecasts!$AB$210:$AG$210,0))</f>
        <v>2.2720955855120342</v>
      </c>
      <c r="O22" s="160">
        <f>INDEX(Forecasts!$AB$229:$AG$238,MATCH($B22,Forecasts!$B$229:$B$238,0),MATCH($C22,Forecasts!$AB$227:$AG$227,0))</f>
        <v>7983.8785239978497</v>
      </c>
      <c r="P22" s="160">
        <f>INDEX(Forecasts!$AB$263:$AG$272,MATCH($B22,Forecasts!$B$263:$B$272,0),MATCH($C22,Forecasts!$AB$261:$AG$261,0))</f>
        <v>6.2577536589051797E-2</v>
      </c>
      <c r="Q22" s="160" t="str">
        <f t="shared" ca="1" si="1"/>
        <v>[…]13/12/2024 13:50:00</v>
      </c>
      <c r="R22" s="160" t="str">
        <f t="shared" ca="1" si="2"/>
        <v>PR24CA07 - WW2 - FD.xlsx</v>
      </c>
      <c r="S22" s="162"/>
    </row>
    <row r="23" spans="1:19">
      <c r="A23" s="157" t="str">
        <f t="shared" si="0"/>
        <v>SRN26</v>
      </c>
      <c r="B23" s="157" t="s">
        <v>100</v>
      </c>
      <c r="C23" s="157" t="str">
        <f>LEFT(C22,4)+1&amp;"-"&amp;RIGHT(C22,2)+1</f>
        <v>2025-26</v>
      </c>
      <c r="D23" s="158">
        <f>INDEX(Forecasts!$AB$25:$AG$35,MATCH($B23,Forecasts!$B$25:$B$35,0),MATCH($C23,Forecasts!$AB$23:$AG$23,0))</f>
        <v>2093011.9999999998</v>
      </c>
      <c r="E23" s="158">
        <f>INDEX(Forecasts!$AB$42:$AG$52,MATCH($B23,Forecasts!$B$42:$B$52,0),MATCH($C23,Forecasts!$AB$40:$AG$40,0))</f>
        <v>40162</v>
      </c>
      <c r="F23" s="158">
        <f>INDEX(Forecasts!$AB$59:$AG$69,MATCH($B23,Forecasts!$B$59:$B$69,0),MATCH($C23,Forecasts!$AB$57:$AG$57,0))</f>
        <v>308552.865462997</v>
      </c>
      <c r="G23" s="158">
        <f>INDEX(Forecasts!$AB$76:$AG$86,MATCH($B23,Forecasts!$B$76:$B$86,0),MATCH($C23,Forecasts!$AB$74:$AG$74,0))</f>
        <v>114.311329898981</v>
      </c>
      <c r="H23" s="159">
        <f>INDEX(Forecasts!$AB$93:$AG$103,MATCH($B23,Forecasts!$B$93:$B$103,0),MATCH($C23,Forecasts!$AB$91:$AG$91,0))</f>
        <v>3.4989044370300282</v>
      </c>
      <c r="I23" s="158">
        <f>INDEX(Forecasts!$AB$110:$AG$120,MATCH($B23,Forecasts!$B$110:$B$120,0),MATCH($C23,Forecasts!$AB$108:$AG$108,0))</f>
        <v>52.11423733877794</v>
      </c>
      <c r="J23" s="160">
        <f>INDEX(Forecasts!$AB$127:$AG$136,MATCH($B23,Forecasts!$B$127:$B$136,0),MATCH($C23,Forecasts!$AB$125:$AG$125,0))</f>
        <v>1510.8914893092799</v>
      </c>
      <c r="K23" s="160">
        <f>INDEX(Forecasts!$AB$144:$AG$153,MATCH($B23,Forecasts!$B$144:$B$153,0),MATCH($C23,Forecasts!$AB$142:$AG$142,0))</f>
        <v>3225.2527413408025</v>
      </c>
      <c r="L23" s="160">
        <f>INDEX(Forecasts!$AB$178:$AG$188,MATCH($B23,Forecasts!$B$178:$B$188,0),MATCH($C23,Forecasts!$AB$176:$AG$176,0))</f>
        <v>1.7008980359405491E-4</v>
      </c>
      <c r="M23" s="161">
        <f>INDEX(Forecasts!$AB$195:$AG$205,MATCH($B23,Forecasts!$B$195:$B$205,0),MATCH($C23,Forecasts!$AB$193:$AG$193,0))</f>
        <v>16.661310502341767</v>
      </c>
      <c r="N23" s="159">
        <f>INDEX(Forecasts!$AB$212:$AG$222,MATCH($B23,Forecasts!$B$212:$B$222,0),MATCH($C23,Forecasts!$AB$210:$AG$210,0))</f>
        <v>2.2667296690848793</v>
      </c>
      <c r="O23" s="160">
        <f>INDEX(Forecasts!$AB$229:$AG$238,MATCH($B23,Forecasts!$B$229:$B$238,0),MATCH($C23,Forecasts!$AB$227:$AG$227,0))</f>
        <v>7983.8785239978497</v>
      </c>
      <c r="P23" s="160">
        <f>INDEX(Forecasts!$AB$263:$AG$272,MATCH($B23,Forecasts!$B$263:$B$272,0),MATCH($C23,Forecasts!$AB$261:$AG$261,0))</f>
        <v>6.2473142013296942E-2</v>
      </c>
      <c r="Q23" s="160" t="str">
        <f t="shared" ca="1" si="1"/>
        <v>[…]13/12/2024 13:50:00</v>
      </c>
      <c r="R23" s="160" t="str">
        <f t="shared" ca="1" si="2"/>
        <v>PR24CA07 - WW2 - FD.xlsx</v>
      </c>
      <c r="S23" s="162"/>
    </row>
    <row r="24" spans="1:19">
      <c r="A24" s="157" t="str">
        <f t="shared" si="0"/>
        <v>SRN27</v>
      </c>
      <c r="B24" s="157" t="s">
        <v>100</v>
      </c>
      <c r="C24" s="157" t="str">
        <f>LEFT(C23,4)+1&amp;"-"&amp;RIGHT(C23,2)+1</f>
        <v>2026-27</v>
      </c>
      <c r="D24" s="158">
        <f>INDEX(Forecasts!$AB$25:$AG$35,MATCH($B24,Forecasts!$B$25:$B$35,0),MATCH($C24,Forecasts!$AB$23:$AG$23,0))</f>
        <v>2106335</v>
      </c>
      <c r="E24" s="158">
        <f>INDEX(Forecasts!$AB$42:$AG$52,MATCH($B24,Forecasts!$B$42:$B$52,0),MATCH($C24,Forecasts!$AB$40:$AG$40,0))</f>
        <v>40228</v>
      </c>
      <c r="F24" s="158">
        <f>INDEX(Forecasts!$AB$59:$AG$69,MATCH($B24,Forecasts!$B$59:$B$69,0),MATCH($C24,Forecasts!$AB$57:$AG$57,0))</f>
        <v>310516.94872031402</v>
      </c>
      <c r="G24" s="158">
        <f>INDEX(Forecasts!$AB$76:$AG$86,MATCH($B24,Forecasts!$B$76:$B$86,0),MATCH($C24,Forecasts!$AB$74:$AG$74,0))</f>
        <v>115.1615703891046</v>
      </c>
      <c r="H24" s="159">
        <f>INDEX(Forecasts!$AB$93:$AG$103,MATCH($B24,Forecasts!$B$93:$B$103,0),MATCH($C24,Forecasts!$AB$91:$AG$91,0))</f>
        <v>3.5251566073381726</v>
      </c>
      <c r="I24" s="158">
        <f>INDEX(Forecasts!$AB$110:$AG$120,MATCH($B24,Forecasts!$B$110:$B$120,0),MATCH($C24,Forecasts!$AB$108:$AG$108,0))</f>
        <v>52.359923436412451</v>
      </c>
      <c r="J24" s="160">
        <f>INDEX(Forecasts!$AB$127:$AG$136,MATCH($B24,Forecasts!$B$127:$B$136,0),MATCH($C24,Forecasts!$AB$125:$AG$125,0))</f>
        <v>1518.014399533304</v>
      </c>
      <c r="K24" s="160">
        <f>INDEX(Forecasts!$AB$144:$AG$153,MATCH($B24,Forecasts!$B$144:$B$153,0),MATCH($C24,Forecasts!$AB$142:$AG$142,0))</f>
        <v>3240.45779470758</v>
      </c>
      <c r="L24" s="160">
        <f>INDEX(Forecasts!$AB$178:$AG$188,MATCH($B24,Forecasts!$B$178:$B$188,0),MATCH($C24,Forecasts!$AB$176:$AG$176,0))</f>
        <v>1.6901395077231304E-4</v>
      </c>
      <c r="M24" s="161">
        <f>INDEX(Forecasts!$AB$195:$AG$205,MATCH($B24,Forecasts!$B$195:$B$205,0),MATCH($C24,Forecasts!$AB$193:$AG$193,0))</f>
        <v>16.661310502341767</v>
      </c>
      <c r="N24" s="159">
        <f>INDEX(Forecasts!$AB$212:$AG$222,MATCH($B24,Forecasts!$B$212:$B$222,0),MATCH($C24,Forecasts!$AB$210:$AG$210,0))</f>
        <v>2.2228314074223614</v>
      </c>
      <c r="O24" s="160">
        <f>INDEX(Forecasts!$AB$229:$AG$238,MATCH($B24,Forecasts!$B$229:$B$238,0),MATCH($C24,Forecasts!$AB$227:$AG$227,0))</f>
        <v>7983.8785239978497</v>
      </c>
      <c r="P24" s="160">
        <f>INDEX(Forecasts!$AB$263:$AG$272,MATCH($B24,Forecasts!$B$263:$B$272,0),MATCH($C24,Forecasts!$AB$261:$AG$261,0))</f>
        <v>6.2370645558765828E-2</v>
      </c>
      <c r="Q24" s="160" t="str">
        <f t="shared" ca="1" si="1"/>
        <v>[…]13/12/2024 13:50:00</v>
      </c>
      <c r="R24" s="160" t="str">
        <f t="shared" ca="1" si="2"/>
        <v>PR24CA07 - WW2 - FD.xlsx</v>
      </c>
      <c r="S24" s="162"/>
    </row>
    <row r="25" spans="1:19">
      <c r="A25" s="157" t="str">
        <f t="shared" si="0"/>
        <v>SRN28</v>
      </c>
      <c r="B25" s="157" t="s">
        <v>100</v>
      </c>
      <c r="C25" s="157" t="str">
        <f>LEFT(C24,4)+1&amp;"-"&amp;RIGHT(C24,2)+1</f>
        <v>2027-28</v>
      </c>
      <c r="D25" s="158">
        <f>INDEX(Forecasts!$AB$25:$AG$35,MATCH($B25,Forecasts!$B$25:$B$35,0),MATCH($C25,Forecasts!$AB$23:$AG$23,0))</f>
        <v>2120308.9999999995</v>
      </c>
      <c r="E25" s="158">
        <f>INDEX(Forecasts!$AB$42:$AG$52,MATCH($B25,Forecasts!$B$42:$B$52,0),MATCH($C25,Forecasts!$AB$40:$AG$40,0))</f>
        <v>40295</v>
      </c>
      <c r="F25" s="158">
        <f>INDEX(Forecasts!$AB$59:$AG$69,MATCH($B25,Forecasts!$B$59:$B$69,0),MATCH($C25,Forecasts!$AB$57:$AG$57,0))</f>
        <v>312577.00271999469</v>
      </c>
      <c r="G25" s="158">
        <f>INDEX(Forecasts!$AB$76:$AG$86,MATCH($B25,Forecasts!$B$76:$B$86,0),MATCH($C25,Forecasts!$AB$74:$AG$74,0))</f>
        <v>116.135057598177</v>
      </c>
      <c r="H25" s="159">
        <f>INDEX(Forecasts!$AB$93:$AG$103,MATCH($B25,Forecasts!$B$93:$B$103,0),MATCH($C25,Forecasts!$AB$91:$AG$91,0))</f>
        <v>3.5512346444968359</v>
      </c>
      <c r="I25" s="158">
        <f>INDEX(Forecasts!$AB$110:$AG$120,MATCH($B25,Forecasts!$B$110:$B$120,0),MATCH($C25,Forecasts!$AB$108:$AG$108,0))</f>
        <v>52.61965504405012</v>
      </c>
      <c r="J25" s="160">
        <f>INDEX(Forecasts!$AB$127:$AG$136,MATCH($B25,Forecasts!$B$127:$B$136,0),MATCH($C25,Forecasts!$AB$125:$AG$125,0))</f>
        <v>1525.5445159760204</v>
      </c>
      <c r="K25" s="160">
        <f>INDEX(Forecasts!$AB$144:$AG$153,MATCH($B25,Forecasts!$B$144:$B$153,0),MATCH($C25,Forecasts!$AB$142:$AG$142,0))</f>
        <v>3256.5320984357645</v>
      </c>
      <c r="L25" s="160">
        <f>INDEX(Forecasts!$AB$178:$AG$188,MATCH($B25,Forecasts!$B$178:$B$188,0),MATCH($C25,Forecasts!$AB$176:$AG$176,0))</f>
        <v>1.6742842670573019E-4</v>
      </c>
      <c r="M25" s="161">
        <f>INDEX(Forecasts!$AB$195:$AG$205,MATCH($B25,Forecasts!$B$195:$B$205,0),MATCH($C25,Forecasts!$AB$193:$AG$193,0))</f>
        <v>16.661310502341767</v>
      </c>
      <c r="N25" s="159">
        <f>INDEX(Forecasts!$AB$212:$AG$222,MATCH($B25,Forecasts!$B$212:$B$222,0),MATCH($C25,Forecasts!$AB$210:$AG$210,0))</f>
        <v>2.2130888697357585</v>
      </c>
      <c r="O25" s="160">
        <f>INDEX(Forecasts!$AB$229:$AG$238,MATCH($B25,Forecasts!$B$229:$B$238,0),MATCH($C25,Forecasts!$AB$227:$AG$227,0))</f>
        <v>7983.8785239978497</v>
      </c>
      <c r="P25" s="160">
        <f>INDEX(Forecasts!$AB$263:$AG$272,MATCH($B25,Forecasts!$B$263:$B$272,0),MATCH($C25,Forecasts!$AB$261:$AG$261,0))</f>
        <v>6.2266939559201685E-2</v>
      </c>
      <c r="Q25" s="160" t="str">
        <f t="shared" ca="1" si="1"/>
        <v>[…]13/12/2024 13:50:00</v>
      </c>
      <c r="R25" s="160" t="str">
        <f t="shared" ca="1" si="2"/>
        <v>PR24CA07 - WW2 - FD.xlsx</v>
      </c>
      <c r="S25" s="162"/>
    </row>
    <row r="26" spans="1:19">
      <c r="A26" s="157" t="str">
        <f t="shared" si="0"/>
        <v>SRN29</v>
      </c>
      <c r="B26" s="157" t="s">
        <v>100</v>
      </c>
      <c r="C26" s="157" t="str">
        <f>LEFT(C25,4)+1&amp;"-"&amp;RIGHT(C25,2)+1</f>
        <v>2028-29</v>
      </c>
      <c r="D26" s="158">
        <f>INDEX(Forecasts!$AB$25:$AG$35,MATCH($B26,Forecasts!$B$25:$B$35,0),MATCH($C26,Forecasts!$AB$23:$AG$23,0))</f>
        <v>2133802</v>
      </c>
      <c r="E26" s="158">
        <f>INDEX(Forecasts!$AB$42:$AG$52,MATCH($B26,Forecasts!$B$42:$B$52,0),MATCH($C26,Forecasts!$AB$40:$AG$40,0))</f>
        <v>40359</v>
      </c>
      <c r="F26" s="158">
        <f>INDEX(Forecasts!$AB$59:$AG$69,MATCH($B26,Forecasts!$B$59:$B$69,0),MATCH($C26,Forecasts!$AB$57:$AG$57,0))</f>
        <v>314566.1474614928</v>
      </c>
      <c r="G26" s="158">
        <f>INDEX(Forecasts!$AB$76:$AG$86,MATCH($B26,Forecasts!$B$76:$B$86,0),MATCH($C26,Forecasts!$AB$74:$AG$74,0))</f>
        <v>116.85974081210711</v>
      </c>
      <c r="H26" s="159">
        <f>INDEX(Forecasts!$AB$93:$AG$103,MATCH($B26,Forecasts!$B$93:$B$103,0),MATCH($C26,Forecasts!$AB$91:$AG$91,0))</f>
        <v>3.5774920092172748</v>
      </c>
      <c r="I26" s="158">
        <f>INDEX(Forecasts!$AB$110:$AG$120,MATCH($B26,Forecasts!$B$110:$B$120,0),MATCH($C26,Forecasts!$AB$108:$AG$108,0))</f>
        <v>52.87053693104388</v>
      </c>
      <c r="J26" s="160">
        <f>INDEX(Forecasts!$AB$127:$AG$136,MATCH($B26,Forecasts!$B$127:$B$136,0),MATCH($C26,Forecasts!$AB$125:$AG$125,0))</f>
        <v>1532.8180620785299</v>
      </c>
      <c r="K26" s="160">
        <f>INDEX(Forecasts!$AB$144:$AG$153,MATCH($B26,Forecasts!$B$144:$B$153,0),MATCH($C26,Forecasts!$AB$142:$AG$142,0))</f>
        <v>3272.0587094944531</v>
      </c>
      <c r="L26" s="160">
        <f>INDEX(Forecasts!$AB$178:$AG$188,MATCH($B26,Forecasts!$B$178:$B$188,0),MATCH($C26,Forecasts!$AB$176:$AG$176,0))</f>
        <v>1.6636970065638705E-4</v>
      </c>
      <c r="M26" s="161">
        <f>INDEX(Forecasts!$AB$195:$AG$205,MATCH($B26,Forecasts!$B$195:$B$205,0),MATCH($C26,Forecasts!$AB$193:$AG$193,0))</f>
        <v>16.661310502341767</v>
      </c>
      <c r="N26" s="159">
        <f>INDEX(Forecasts!$AB$212:$AG$222,MATCH($B26,Forecasts!$B$212:$B$222,0),MATCH($C26,Forecasts!$AB$210:$AG$210,0))</f>
        <v>2.21033256090131</v>
      </c>
      <c r="O26" s="160">
        <f>INDEX(Forecasts!$AB$229:$AG$238,MATCH($B26,Forecasts!$B$229:$B$238,0),MATCH($C26,Forecasts!$AB$227:$AG$227,0))</f>
        <v>7983.8785239978497</v>
      </c>
      <c r="P26" s="160">
        <f>INDEX(Forecasts!$AB$263:$AG$272,MATCH($B26,Forecasts!$B$263:$B$272,0),MATCH($C26,Forecasts!$AB$261:$AG$261,0))</f>
        <v>6.2168198655517523E-2</v>
      </c>
      <c r="Q26" s="160" t="str">
        <f t="shared" ca="1" si="1"/>
        <v>[…]13/12/2024 13:50:00</v>
      </c>
      <c r="R26" s="160" t="str">
        <f t="shared" ca="1" si="2"/>
        <v>PR24CA07 - WW2 - FD.xlsx</v>
      </c>
      <c r="S26" s="162"/>
    </row>
    <row r="27" spans="1:19">
      <c r="A27" s="157" t="str">
        <f t="shared" si="0"/>
        <v>SRN30</v>
      </c>
      <c r="B27" s="157" t="s">
        <v>100</v>
      </c>
      <c r="C27" s="157" t="str">
        <f>LEFT(C26,4)+1&amp;"-"&amp;RIGHT(C26,2)+1</f>
        <v>2029-30</v>
      </c>
      <c r="D27" s="158">
        <f>INDEX(Forecasts!$AB$25:$AG$35,MATCH($B27,Forecasts!$B$25:$B$35,0),MATCH($C27,Forecasts!$AB$23:$AG$23,0))</f>
        <v>2147116</v>
      </c>
      <c r="E27" s="158">
        <f>INDEX(Forecasts!$AB$42:$AG$52,MATCH($B27,Forecasts!$B$42:$B$52,0),MATCH($C27,Forecasts!$AB$40:$AG$40,0))</f>
        <v>40427</v>
      </c>
      <c r="F27" s="158">
        <f>INDEX(Forecasts!$AB$59:$AG$69,MATCH($B27,Forecasts!$B$59:$B$69,0),MATCH($C27,Forecasts!$AB$57:$AG$57,0))</f>
        <v>316528.90393435315</v>
      </c>
      <c r="G27" s="158">
        <f>INDEX(Forecasts!$AB$76:$AG$86,MATCH($B27,Forecasts!$B$76:$B$86,0),MATCH($C27,Forecasts!$AB$74:$AG$74,0))</f>
        <v>119.55109648248779</v>
      </c>
      <c r="H27" s="159">
        <f>INDEX(Forecasts!$AB$93:$AG$103,MATCH($B27,Forecasts!$B$93:$B$103,0),MATCH($C27,Forecasts!$AB$91:$AG$91,0))</f>
        <v>3.6033096692804314</v>
      </c>
      <c r="I27" s="158">
        <f>INDEX(Forecasts!$AB$110:$AG$120,MATCH($B27,Forecasts!$B$110:$B$120,0),MATCH($C27,Forecasts!$AB$108:$AG$108,0))</f>
        <v>53.11094070794271</v>
      </c>
      <c r="J27" s="160">
        <f>INDEX(Forecasts!$AB$127:$AG$136,MATCH($B27,Forecasts!$B$127:$B$136,0),MATCH($C27,Forecasts!$AB$125:$AG$125,0))</f>
        <v>1539.7878277138411</v>
      </c>
      <c r="K27" s="160">
        <f>INDEX(Forecasts!$AB$144:$AG$153,MATCH($B27,Forecasts!$B$144:$B$153,0),MATCH($C27,Forecasts!$AB$142:$AG$142,0))</f>
        <v>3286.9368499041702</v>
      </c>
      <c r="L27" s="160">
        <f>INDEX(Forecasts!$AB$178:$AG$188,MATCH($B27,Forecasts!$B$178:$B$188,0),MATCH($C27,Forecasts!$AB$176:$AG$176,0))</f>
        <v>1.625436166467019E-4</v>
      </c>
      <c r="M27" s="161">
        <f>INDEX(Forecasts!$AB$195:$AG$205,MATCH($B27,Forecasts!$B$195:$B$205,0),MATCH($C27,Forecasts!$AB$193:$AG$193,0))</f>
        <v>16.661310502341767</v>
      </c>
      <c r="N27" s="159">
        <f>INDEX(Forecasts!$AB$212:$AG$222,MATCH($B27,Forecasts!$B$212:$B$222,0),MATCH($C27,Forecasts!$AB$210:$AG$210,0))</f>
        <v>2.1321467727839045</v>
      </c>
      <c r="O27" s="160">
        <f>INDEX(Forecasts!$AB$229:$AG$238,MATCH($B27,Forecasts!$B$229:$B$238,0),MATCH($C27,Forecasts!$AB$227:$AG$227,0))</f>
        <v>7983.8785239978497</v>
      </c>
      <c r="P27" s="160">
        <f>INDEX(Forecasts!$AB$263:$AG$272,MATCH($B27,Forecasts!$B$263:$B$272,0),MATCH($C27,Forecasts!$AB$261:$AG$261,0))</f>
        <v>6.206362899888767E-2</v>
      </c>
      <c r="Q27" s="160" t="str">
        <f t="shared" ca="1" si="1"/>
        <v>[…]13/12/2024 13:50:00</v>
      </c>
      <c r="R27" s="160" t="str">
        <f t="shared" ca="1" si="2"/>
        <v>PR24CA07 - WW2 - FD.xlsx</v>
      </c>
      <c r="S27" s="162"/>
    </row>
    <row r="28" spans="1:19">
      <c r="A28" s="157" t="str">
        <f t="shared" si="0"/>
        <v>SVH25</v>
      </c>
      <c r="B28" s="157" t="s">
        <v>101</v>
      </c>
      <c r="C28" s="157" t="s">
        <v>27</v>
      </c>
      <c r="D28" s="158">
        <f>INDEX(Forecasts!$AB$25:$AG$35,MATCH($B28,Forecasts!$B$25:$B$35,0),MATCH($C28,Forecasts!$AB$23:$AG$23,0))</f>
        <v>4294603.7529345062</v>
      </c>
      <c r="E28" s="158">
        <f>INDEX(Forecasts!$AB$42:$AG$52,MATCH($B28,Forecasts!$B$42:$B$52,0),MATCH($C28,Forecasts!$AB$40:$AG$40,0))</f>
        <v>93760</v>
      </c>
      <c r="F28" s="158">
        <f>INDEX(Forecasts!$AB$59:$AG$69,MATCH($B28,Forecasts!$B$59:$B$69,0),MATCH($C28,Forecasts!$AB$57:$AG$57,0))</f>
        <v>632756.92239778</v>
      </c>
      <c r="G28" s="158">
        <f>INDEX(Forecasts!$AB$76:$AG$86,MATCH($B28,Forecasts!$B$76:$B$86,0),MATCH($C28,Forecasts!$AB$74:$AG$74,0))</f>
        <v>267.44</v>
      </c>
      <c r="H28" s="159">
        <f>INDEX(Forecasts!$AB$93:$AG$103,MATCH($B28,Forecasts!$B$93:$B$103,0),MATCH($C28,Forecasts!$AB$91:$AG$91,0))</f>
        <v>1.1900703924914675</v>
      </c>
      <c r="I28" s="158">
        <f>INDEX(Forecasts!$AB$110:$AG$120,MATCH($B28,Forecasts!$B$110:$B$120,0),MATCH($C28,Forecasts!$AB$108:$AG$108,0))</f>
        <v>45.804220914403864</v>
      </c>
      <c r="J28" s="160">
        <f>INDEX(Forecasts!$AB$127:$AG$136,MATCH($B28,Forecasts!$B$127:$B$136,0),MATCH($C28,Forecasts!$AB$125:$AG$125,0))</f>
        <v>2052.0562164048911</v>
      </c>
      <c r="K28" s="160">
        <f>INDEX(Forecasts!$AB$144:$AG$153,MATCH($B28,Forecasts!$B$144:$B$153,0),MATCH($C28,Forecasts!$AB$142:$AG$142,0))</f>
        <v>3083.3171349884406</v>
      </c>
      <c r="L28" s="160">
        <f>INDEX(Forecasts!$AB$178:$AG$188,MATCH($B28,Forecasts!$B$178:$B$188,0),MATCH($C28,Forecasts!$AB$176:$AG$176,0))</f>
        <v>2.3005614879484487E-4</v>
      </c>
      <c r="M28" s="161">
        <f>INDEX(Forecasts!$AB$195:$AG$205,MATCH($B28,Forecasts!$B$195:$B$205,0),MATCH($C28,Forecasts!$AB$193:$AG$193,0))</f>
        <v>54.315682749813526</v>
      </c>
      <c r="N28" s="159">
        <f>INDEX(Forecasts!$AB$212:$AG$222,MATCH($B28,Forecasts!$B$212:$B$222,0),MATCH($C28,Forecasts!$AB$210:$AG$210,0))</f>
        <v>2.3231517730111499</v>
      </c>
      <c r="O28" s="160">
        <f>INDEX(Forecasts!$AB$229:$AG$238,MATCH($B28,Forecasts!$B$229:$B$238,0),MATCH($C28,Forecasts!$AB$227:$AG$227,0))</f>
        <v>29173.001622802174</v>
      </c>
      <c r="P28" s="160">
        <f>INDEX(Forecasts!$AB$263:$AG$272,MATCH($B28,Forecasts!$B$263:$B$272,0),MATCH($C28,Forecasts!$AB$261:$AG$261,0))</f>
        <v>4.3322796599076931E-2</v>
      </c>
      <c r="Q28" s="160" t="str">
        <f t="shared" ca="1" si="1"/>
        <v>[…]13/12/2024 13:50:00</v>
      </c>
      <c r="R28" s="160" t="str">
        <f t="shared" ca="1" si="2"/>
        <v>PR24CA07 - WW2 - FD.xlsx</v>
      </c>
      <c r="S28" s="162"/>
    </row>
    <row r="29" spans="1:19">
      <c r="A29" s="157" t="str">
        <f t="shared" si="0"/>
        <v>SVH26</v>
      </c>
      <c r="B29" s="157" t="s">
        <v>101</v>
      </c>
      <c r="C29" s="157" t="str">
        <f>LEFT(C28,4)+1&amp;"-"&amp;RIGHT(C28,2)+1</f>
        <v>2025-26</v>
      </c>
      <c r="D29" s="158">
        <f>INDEX(Forecasts!$AB$25:$AG$35,MATCH($B29,Forecasts!$B$25:$B$35,0),MATCH($C29,Forecasts!$AB$23:$AG$23,0))</f>
        <v>4318559.5846930202</v>
      </c>
      <c r="E29" s="158">
        <f>INDEX(Forecasts!$AB$42:$AG$52,MATCH($B29,Forecasts!$B$42:$B$52,0),MATCH($C29,Forecasts!$AB$40:$AG$40,0))</f>
        <v>94096</v>
      </c>
      <c r="F29" s="158">
        <f>INDEX(Forecasts!$AB$59:$AG$69,MATCH($B29,Forecasts!$B$59:$B$69,0),MATCH($C29,Forecasts!$AB$57:$AG$57,0))</f>
        <v>636286.51889818802</v>
      </c>
      <c r="G29" s="158">
        <f>INDEX(Forecasts!$AB$76:$AG$86,MATCH($B29,Forecasts!$B$76:$B$86,0),MATCH($C29,Forecasts!$AB$74:$AG$74,0))</f>
        <v>269.51</v>
      </c>
      <c r="H29" s="159">
        <f>INDEX(Forecasts!$AB$93:$AG$103,MATCH($B29,Forecasts!$B$93:$B$103,0),MATCH($C29,Forecasts!$AB$91:$AG$91,0))</f>
        <v>1.1876062744431219</v>
      </c>
      <c r="I29" s="158">
        <f>INDEX(Forecasts!$AB$110:$AG$120,MATCH($B29,Forecasts!$B$110:$B$120,0),MATCH($C29,Forecasts!$AB$108:$AG$108,0))</f>
        <v>45.895251495207241</v>
      </c>
      <c r="J29" s="160">
        <f>INDEX(Forecasts!$AB$127:$AG$136,MATCH($B29,Forecasts!$B$127:$B$136,0),MATCH($C29,Forecasts!$AB$125:$AG$125,0))</f>
        <v>2056.1344403216253</v>
      </c>
      <c r="K29" s="160">
        <f>INDEX(Forecasts!$AB$144:$AG$153,MATCH($B29,Forecasts!$B$144:$B$153,0),MATCH($C29,Forecasts!$AB$142:$AG$142,0))</f>
        <v>3089.4448704677425</v>
      </c>
      <c r="L29" s="160">
        <f>INDEX(Forecasts!$AB$178:$AG$188,MATCH($B29,Forecasts!$B$178:$B$188,0),MATCH($C29,Forecasts!$AB$176:$AG$176,0))</f>
        <v>2.2877998569289878E-4</v>
      </c>
      <c r="M29" s="161">
        <f>INDEX(Forecasts!$AB$195:$AG$205,MATCH($B29,Forecasts!$B$195:$B$205,0),MATCH($C29,Forecasts!$AB$193:$AG$193,0))</f>
        <v>54.315682749813526</v>
      </c>
      <c r="N29" s="159">
        <f>INDEX(Forecasts!$AB$212:$AG$222,MATCH($B29,Forecasts!$B$212:$B$222,0),MATCH($C29,Forecasts!$AB$210:$AG$210,0))</f>
        <v>2.3255312093286649</v>
      </c>
      <c r="O29" s="160">
        <f>INDEX(Forecasts!$AB$229:$AG$238,MATCH($B29,Forecasts!$B$229:$B$238,0),MATCH($C29,Forecasts!$AB$227:$AG$227,0))</f>
        <v>29173.001622802174</v>
      </c>
      <c r="P29" s="160">
        <f>INDEX(Forecasts!$AB$263:$AG$272,MATCH($B29,Forecasts!$B$263:$B$272,0),MATCH($C29,Forecasts!$AB$261:$AG$261,0))</f>
        <v>4.3168098634686417E-2</v>
      </c>
      <c r="Q29" s="160" t="str">
        <f t="shared" ca="1" si="1"/>
        <v>[…]13/12/2024 13:50:00</v>
      </c>
      <c r="R29" s="160" t="str">
        <f t="shared" ca="1" si="2"/>
        <v>PR24CA07 - WW2 - FD.xlsx</v>
      </c>
      <c r="S29" s="162"/>
    </row>
    <row r="30" spans="1:19">
      <c r="A30" s="157" t="str">
        <f t="shared" si="0"/>
        <v>SVH27</v>
      </c>
      <c r="B30" s="157" t="s">
        <v>101</v>
      </c>
      <c r="C30" s="157" t="str">
        <f>LEFT(C29,4)+1&amp;"-"&amp;RIGHT(C29,2)+1</f>
        <v>2026-27</v>
      </c>
      <c r="D30" s="158">
        <f>INDEX(Forecasts!$AB$25:$AG$35,MATCH($B30,Forecasts!$B$25:$B$35,0),MATCH($C30,Forecasts!$AB$23:$AG$23,0))</f>
        <v>4342499.8018994005</v>
      </c>
      <c r="E30" s="158">
        <f>INDEX(Forecasts!$AB$42:$AG$52,MATCH($B30,Forecasts!$B$42:$B$52,0),MATCH($C30,Forecasts!$AB$40:$AG$40,0))</f>
        <v>94425</v>
      </c>
      <c r="F30" s="158">
        <f>INDEX(Forecasts!$AB$59:$AG$69,MATCH($B30,Forecasts!$B$59:$B$69,0),MATCH($C30,Forecasts!$AB$57:$AG$57,0))</f>
        <v>639813.81478682335</v>
      </c>
      <c r="G30" s="158">
        <f>INDEX(Forecasts!$AB$76:$AG$86,MATCH($B30,Forecasts!$B$76:$B$86,0),MATCH($C30,Forecasts!$AB$74:$AG$74,0))</f>
        <v>271.03999999999996</v>
      </c>
      <c r="H30" s="159">
        <f>INDEX(Forecasts!$AB$93:$AG$103,MATCH($B30,Forecasts!$B$93:$B$103,0),MATCH($C30,Forecasts!$AB$91:$AG$91,0))</f>
        <v>1.1861795075456711</v>
      </c>
      <c r="I30" s="158">
        <f>INDEX(Forecasts!$AB$110:$AG$120,MATCH($B30,Forecasts!$B$110:$B$120,0),MATCH($C30,Forecasts!$AB$108:$AG$108,0))</f>
        <v>45.988877965574801</v>
      </c>
      <c r="J30" s="160">
        <f>INDEX(Forecasts!$AB$127:$AG$136,MATCH($B30,Forecasts!$B$127:$B$136,0),MATCH($C30,Forecasts!$AB$125:$AG$125,0))</f>
        <v>2060.3289616277916</v>
      </c>
      <c r="K30" s="160">
        <f>INDEX(Forecasts!$AB$144:$AG$153,MATCH($B30,Forecasts!$B$144:$B$153,0),MATCH($C30,Forecasts!$AB$142:$AG$142,0))</f>
        <v>3095.7473485933342</v>
      </c>
      <c r="L30" s="160">
        <f>INDEX(Forecasts!$AB$178:$AG$188,MATCH($B30,Forecasts!$B$178:$B$188,0),MATCH($C30,Forecasts!$AB$176:$AG$176,0))</f>
        <v>2.2774900290551848E-4</v>
      </c>
      <c r="M30" s="161">
        <f>INDEX(Forecasts!$AB$195:$AG$205,MATCH($B30,Forecasts!$B$195:$B$205,0),MATCH($C30,Forecasts!$AB$193:$AG$193,0))</f>
        <v>54.315682749813526</v>
      </c>
      <c r="N30" s="159">
        <f>INDEX(Forecasts!$AB$212:$AG$222,MATCH($B30,Forecasts!$B$212:$B$222,0),MATCH($C30,Forecasts!$AB$210:$AG$210,0))</f>
        <v>2.312920460034293</v>
      </c>
      <c r="O30" s="160">
        <f>INDEX(Forecasts!$AB$229:$AG$238,MATCH($B30,Forecasts!$B$229:$B$238,0),MATCH($C30,Forecasts!$AB$227:$AG$227,0))</f>
        <v>29173.001622802174</v>
      </c>
      <c r="P30" s="160">
        <f>INDEX(Forecasts!$AB$263:$AG$272,MATCH($B30,Forecasts!$B$263:$B$272,0),MATCH($C30,Forecasts!$AB$261:$AG$261,0))</f>
        <v>4.3017690327026244E-2</v>
      </c>
      <c r="Q30" s="160" t="str">
        <f t="shared" ca="1" si="1"/>
        <v>[…]13/12/2024 13:50:00</v>
      </c>
      <c r="R30" s="160" t="str">
        <f t="shared" ca="1" si="2"/>
        <v>PR24CA07 - WW2 - FD.xlsx</v>
      </c>
      <c r="S30" s="162"/>
    </row>
    <row r="31" spans="1:19">
      <c r="A31" s="157" t="str">
        <f t="shared" ref="A31:A57" si="3">B31&amp;RIGHT(C31,2)</f>
        <v>SVH28</v>
      </c>
      <c r="B31" s="157" t="s">
        <v>101</v>
      </c>
      <c r="C31" s="157" t="str">
        <f>LEFT(C30,4)+1&amp;"-"&amp;RIGHT(C30,2)+1</f>
        <v>2027-28</v>
      </c>
      <c r="D31" s="158">
        <f>INDEX(Forecasts!$AB$25:$AG$35,MATCH($B31,Forecasts!$B$25:$B$35,0),MATCH($C31,Forecasts!$AB$23:$AG$23,0))</f>
        <v>4365890.5052064611</v>
      </c>
      <c r="E31" s="158">
        <f>INDEX(Forecasts!$AB$42:$AG$52,MATCH($B31,Forecasts!$B$42:$B$52,0),MATCH($C31,Forecasts!$AB$40:$AG$40,0))</f>
        <v>94749</v>
      </c>
      <c r="F31" s="158">
        <f>INDEX(Forecasts!$AB$59:$AG$69,MATCH($B31,Forecasts!$B$59:$B$69,0),MATCH($C31,Forecasts!$AB$57:$AG$57,0))</f>
        <v>643260.14657638175</v>
      </c>
      <c r="G31" s="158">
        <f>INDEX(Forecasts!$AB$76:$AG$86,MATCH($B31,Forecasts!$B$76:$B$86,0),MATCH($C31,Forecasts!$AB$74:$AG$74,0))</f>
        <v>273.58999999999997</v>
      </c>
      <c r="H31" s="159">
        <f>INDEX(Forecasts!$AB$93:$AG$103,MATCH($B31,Forecasts!$B$93:$B$103,0),MATCH($C31,Forecasts!$AB$91:$AG$91,0))</f>
        <v>1.1866341597272794</v>
      </c>
      <c r="I31" s="158">
        <f>INDEX(Forecasts!$AB$110:$AG$120,MATCH($B31,Forecasts!$B$110:$B$120,0),MATCH($C31,Forecasts!$AB$108:$AG$108,0))</f>
        <v>46.078486371428312</v>
      </c>
      <c r="J31" s="160">
        <f>INDEX(Forecasts!$AB$127:$AG$136,MATCH($B31,Forecasts!$B$127:$B$136,0),MATCH($C31,Forecasts!$AB$125:$AG$125,0))</f>
        <v>2064.3434712647409</v>
      </c>
      <c r="K31" s="160">
        <f>INDEX(Forecasts!$AB$144:$AG$153,MATCH($B31,Forecasts!$B$144:$B$153,0),MATCH($C31,Forecasts!$AB$142:$AG$142,0))</f>
        <v>3101.779350179464</v>
      </c>
      <c r="L31" s="160">
        <f>INDEX(Forecasts!$AB$178:$AG$188,MATCH($B31,Forecasts!$B$178:$B$188,0),MATCH($C31,Forecasts!$AB$176:$AG$176,0))</f>
        <v>2.2629976606645976E-4</v>
      </c>
      <c r="M31" s="161">
        <f>INDEX(Forecasts!$AB$195:$AG$205,MATCH($B31,Forecasts!$B$195:$B$205,0),MATCH($C31,Forecasts!$AB$193:$AG$193,0))</f>
        <v>54.315682749813526</v>
      </c>
      <c r="N31" s="159">
        <f>INDEX(Forecasts!$AB$212:$AG$222,MATCH($B31,Forecasts!$B$212:$B$222,0),MATCH($C31,Forecasts!$AB$210:$AG$210,0))</f>
        <v>2.2986342198768948</v>
      </c>
      <c r="O31" s="160">
        <f>INDEX(Forecasts!$AB$229:$AG$238,MATCH($B31,Forecasts!$B$229:$B$238,0),MATCH($C31,Forecasts!$AB$227:$AG$227,0))</f>
        <v>29173.001622802174</v>
      </c>
      <c r="P31" s="160">
        <f>INDEX(Forecasts!$AB$263:$AG$272,MATCH($B31,Forecasts!$B$263:$B$272,0),MATCH($C31,Forecasts!$AB$261:$AG$261,0))</f>
        <v>4.287058870414942E-2</v>
      </c>
      <c r="Q31" s="160" t="str">
        <f t="shared" ca="1" si="1"/>
        <v>[…]13/12/2024 13:50:00</v>
      </c>
      <c r="R31" s="160" t="str">
        <f t="shared" ca="1" si="2"/>
        <v>PR24CA07 - WW2 - FD.xlsx</v>
      </c>
      <c r="S31" s="162"/>
    </row>
    <row r="32" spans="1:19">
      <c r="A32" s="157" t="str">
        <f t="shared" si="3"/>
        <v>SVH29</v>
      </c>
      <c r="B32" s="157" t="s">
        <v>101</v>
      </c>
      <c r="C32" s="157" t="str">
        <f>LEFT(C31,4)+1&amp;"-"&amp;RIGHT(C31,2)+1</f>
        <v>2028-29</v>
      </c>
      <c r="D32" s="158">
        <f>INDEX(Forecasts!$AB$25:$AG$35,MATCH($B32,Forecasts!$B$25:$B$35,0),MATCH($C32,Forecasts!$AB$23:$AG$23,0))</f>
        <v>4388469.7212728281</v>
      </c>
      <c r="E32" s="158">
        <f>INDEX(Forecasts!$AB$42:$AG$52,MATCH($B32,Forecasts!$B$42:$B$52,0),MATCH($C32,Forecasts!$AB$40:$AG$40,0))</f>
        <v>95066</v>
      </c>
      <c r="F32" s="158">
        <f>INDEX(Forecasts!$AB$59:$AG$69,MATCH($B32,Forecasts!$B$59:$B$69,0),MATCH($C32,Forecasts!$AB$57:$AG$57,0))</f>
        <v>646586.91572441929</v>
      </c>
      <c r="G32" s="158">
        <f>INDEX(Forecasts!$AB$76:$AG$86,MATCH($B32,Forecasts!$B$76:$B$86,0),MATCH($C32,Forecasts!$AB$74:$AG$74,0))</f>
        <v>277.21999999999997</v>
      </c>
      <c r="H32" s="159">
        <f>INDEX(Forecasts!$AB$93:$AG$103,MATCH($B32,Forecasts!$B$93:$B$103,0),MATCH($C32,Forecasts!$AB$91:$AG$91,0))</f>
        <v>1.1874781730587172</v>
      </c>
      <c r="I32" s="158">
        <f>INDEX(Forecasts!$AB$110:$AG$120,MATCH($B32,Forecasts!$B$110:$B$120,0),MATCH($C32,Forecasts!$AB$108:$AG$108,0))</f>
        <v>46.162347435180067</v>
      </c>
      <c r="J32" s="160">
        <f>INDEX(Forecasts!$AB$127:$AG$136,MATCH($B32,Forecasts!$B$127:$B$136,0),MATCH($C32,Forecasts!$AB$125:$AG$125,0))</f>
        <v>2068.1004965726856</v>
      </c>
      <c r="K32" s="160">
        <f>INDEX(Forecasts!$AB$144:$AG$153,MATCH($B32,Forecasts!$B$144:$B$153,0),MATCH($C32,Forecasts!$AB$142:$AG$142,0))</f>
        <v>3107.4244686786378</v>
      </c>
      <c r="L32" s="160">
        <f>INDEX(Forecasts!$AB$178:$AG$188,MATCH($B32,Forecasts!$B$178:$B$188,0),MATCH($C32,Forecasts!$AB$176:$AG$176,0))</f>
        <v>2.2513542595742038E-4</v>
      </c>
      <c r="M32" s="161">
        <f>INDEX(Forecasts!$AB$195:$AG$205,MATCH($B32,Forecasts!$B$195:$B$205,0),MATCH($C32,Forecasts!$AB$193:$AG$193,0))</f>
        <v>54.315682749813526</v>
      </c>
      <c r="N32" s="159">
        <f>INDEX(Forecasts!$AB$212:$AG$222,MATCH($B32,Forecasts!$B$212:$B$222,0),MATCH($C32,Forecasts!$AB$210:$AG$210,0))</f>
        <v>2.2614665156863594</v>
      </c>
      <c r="O32" s="160">
        <f>INDEX(Forecasts!$AB$229:$AG$238,MATCH($B32,Forecasts!$B$229:$B$238,0),MATCH($C32,Forecasts!$AB$227:$AG$227,0))</f>
        <v>29173.001622802174</v>
      </c>
      <c r="P32" s="160">
        <f>INDEX(Forecasts!$AB$263:$AG$272,MATCH($B32,Forecasts!$B$263:$B$272,0),MATCH($C32,Forecasts!$AB$261:$AG$261,0))</f>
        <v>4.2727635633448904E-2</v>
      </c>
      <c r="Q32" s="160" t="str">
        <f t="shared" ca="1" si="1"/>
        <v>[…]13/12/2024 13:50:00</v>
      </c>
      <c r="R32" s="160" t="str">
        <f t="shared" ca="1" si="2"/>
        <v>PR24CA07 - WW2 - FD.xlsx</v>
      </c>
      <c r="S32" s="162"/>
    </row>
    <row r="33" spans="1:19">
      <c r="A33" s="157" t="str">
        <f t="shared" si="3"/>
        <v>SVH30</v>
      </c>
      <c r="B33" s="157" t="s">
        <v>101</v>
      </c>
      <c r="C33" s="157" t="str">
        <f>LEFT(C32,4)+1&amp;"-"&amp;RIGHT(C32,2)+1</f>
        <v>2029-30</v>
      </c>
      <c r="D33" s="158">
        <f>INDEX(Forecasts!$AB$25:$AG$35,MATCH($B33,Forecasts!$B$25:$B$35,0),MATCH($C33,Forecasts!$AB$23:$AG$23,0))</f>
        <v>4410819.5580756934</v>
      </c>
      <c r="E33" s="158">
        <f>INDEX(Forecasts!$AB$42:$AG$52,MATCH($B33,Forecasts!$B$42:$B$52,0),MATCH($C33,Forecasts!$AB$40:$AG$40,0))</f>
        <v>95377</v>
      </c>
      <c r="F33" s="158">
        <f>INDEX(Forecasts!$AB$59:$AG$69,MATCH($B33,Forecasts!$B$59:$B$69,0),MATCH($C33,Forecasts!$AB$57:$AG$57,0))</f>
        <v>649879.88866559241</v>
      </c>
      <c r="G33" s="158">
        <f>INDEX(Forecasts!$AB$76:$AG$86,MATCH($B33,Forecasts!$B$76:$B$86,0),MATCH($C33,Forecasts!$AB$74:$AG$74,0))</f>
        <v>281.13</v>
      </c>
      <c r="H33" s="159">
        <f>INDEX(Forecasts!$AB$93:$AG$103,MATCH($B33,Forecasts!$B$93:$B$103,0),MATCH($C33,Forecasts!$AB$91:$AG$91,0))</f>
        <v>1.1880872747098357</v>
      </c>
      <c r="I33" s="158">
        <f>INDEX(Forecasts!$AB$110:$AG$120,MATCH($B33,Forecasts!$B$110:$B$120,0),MATCH($C33,Forecasts!$AB$108:$AG$108,0))</f>
        <v>46.246155342228143</v>
      </c>
      <c r="J33" s="160">
        <f>INDEX(Forecasts!$AB$127:$AG$136,MATCH($B33,Forecasts!$B$127:$B$136,0),MATCH($C33,Forecasts!$AB$125:$AG$125,0))</f>
        <v>2071.8551404288332</v>
      </c>
      <c r="K33" s="160">
        <f>INDEX(Forecasts!$AB$144:$AG$153,MATCH($B33,Forecasts!$B$144:$B$153,0),MATCH($C33,Forecasts!$AB$142:$AG$142,0))</f>
        <v>3113.0660089273351</v>
      </c>
      <c r="L33" s="160">
        <f>INDEX(Forecasts!$AB$178:$AG$188,MATCH($B33,Forecasts!$B$178:$B$188,0),MATCH($C33,Forecasts!$AB$176:$AG$176,0))</f>
        <v>2.2399465382597387E-4</v>
      </c>
      <c r="M33" s="161">
        <f>INDEX(Forecasts!$AB$195:$AG$205,MATCH($B33,Forecasts!$B$195:$B$205,0),MATCH($C33,Forecasts!$AB$193:$AG$193,0))</f>
        <v>54.315682749813526</v>
      </c>
      <c r="N33" s="159">
        <f>INDEX(Forecasts!$AB$212:$AG$222,MATCH($B33,Forecasts!$B$212:$B$222,0),MATCH($C33,Forecasts!$AB$210:$AG$210,0))</f>
        <v>2.2463683173517905</v>
      </c>
      <c r="O33" s="160">
        <f>INDEX(Forecasts!$AB$229:$AG$238,MATCH($B33,Forecasts!$B$229:$B$238,0),MATCH($C33,Forecasts!$AB$227:$AG$227,0))</f>
        <v>29173.001622802174</v>
      </c>
      <c r="P33" s="160">
        <f>INDEX(Forecasts!$AB$263:$AG$272,MATCH($B33,Forecasts!$B$263:$B$272,0),MATCH($C33,Forecasts!$AB$261:$AG$261,0))</f>
        <v>4.2588311743181832E-2</v>
      </c>
      <c r="Q33" s="160" t="str">
        <f t="shared" ca="1" si="1"/>
        <v>[…]13/12/2024 13:50:00</v>
      </c>
      <c r="R33" s="160" t="str">
        <f t="shared" ca="1" si="2"/>
        <v>PR24CA07 - WW2 - FD.xlsx</v>
      </c>
      <c r="S33" s="162"/>
    </row>
    <row r="34" spans="1:19">
      <c r="A34" s="157" t="str">
        <f t="shared" si="3"/>
        <v>SWB25</v>
      </c>
      <c r="B34" s="157" t="s">
        <v>102</v>
      </c>
      <c r="C34" s="157" t="s">
        <v>27</v>
      </c>
      <c r="D34" s="158">
        <f>INDEX(Forecasts!$AB$25:$AG$35,MATCH($B34,Forecasts!$B$25:$B$35,0),MATCH($C34,Forecasts!$AB$23:$AG$23,0))</f>
        <v>798926.49970862479</v>
      </c>
      <c r="E34" s="158">
        <f>INDEX(Forecasts!$AB$42:$AG$52,MATCH($B34,Forecasts!$B$42:$B$52,0),MATCH($C34,Forecasts!$AB$40:$AG$40,0))</f>
        <v>23074.327307692303</v>
      </c>
      <c r="F34" s="158">
        <f>INDEX(Forecasts!$AB$59:$AG$69,MATCH($B34,Forecasts!$B$59:$B$69,0),MATCH($C34,Forecasts!$AB$57:$AG$57,0))</f>
        <v>112997.64892658519</v>
      </c>
      <c r="G34" s="158">
        <f>INDEX(Forecasts!$AB$76:$AG$86,MATCH($B34,Forecasts!$B$76:$B$86,0),MATCH($C34,Forecasts!$AB$74:$AG$74,0))</f>
        <v>46.3</v>
      </c>
      <c r="H34" s="159">
        <f>INDEX(Forecasts!$AB$93:$AG$103,MATCH($B34,Forecasts!$B$93:$B$103,0),MATCH($C34,Forecasts!$AB$91:$AG$91,0))</f>
        <v>1.7137926625712643</v>
      </c>
      <c r="I34" s="158">
        <f>INDEX(Forecasts!$AB$110:$AG$120,MATCH($B34,Forecasts!$B$110:$B$120,0),MATCH($C34,Forecasts!$AB$108:$AG$108,0))</f>
        <v>34.624042948471399</v>
      </c>
      <c r="J34" s="160">
        <f>INDEX(Forecasts!$AB$127:$AG$136,MATCH($B34,Forecasts!$B$127:$B$136,0),MATCH($C34,Forecasts!$AB$125:$AG$125,0))</f>
        <v>966.29808874552134</v>
      </c>
      <c r="K34" s="160">
        <f>INDEX(Forecasts!$AB$144:$AG$153,MATCH($B34,Forecasts!$B$144:$B$153,0),MATCH($C34,Forecasts!$AB$142:$AG$142,0))</f>
        <v>1875.2128438335574</v>
      </c>
      <c r="L34" s="160">
        <f>INDEX(Forecasts!$AB$178:$AG$188,MATCH($B34,Forecasts!$B$178:$B$188,0),MATCH($C34,Forecasts!$AB$176:$AG$176,0))</f>
        <v>8.1859845710277395E-4</v>
      </c>
      <c r="M34" s="161">
        <f>INDEX(Forecasts!$AB$195:$AG$205,MATCH($B34,Forecasts!$B$195:$B$205,0),MATCH($C34,Forecasts!$AB$193:$AG$193,0))</f>
        <v>2.4605116796440489</v>
      </c>
      <c r="N34" s="159">
        <f>INDEX(Forecasts!$AB$212:$AG$222,MATCH($B34,Forecasts!$B$212:$B$222,0),MATCH($C34,Forecasts!$AB$210:$AG$210,0))</f>
        <v>10.023581757508342</v>
      </c>
      <c r="O34" s="160">
        <f>INDEX(Forecasts!$AB$229:$AG$238,MATCH($B34,Forecasts!$B$229:$B$238,0),MATCH($C34,Forecasts!$AB$227:$AG$227,0))</f>
        <v>3473.019568538994</v>
      </c>
      <c r="P34" s="160">
        <f>INDEX(Forecasts!$AB$263:$AG$272,MATCH($B34,Forecasts!$B$263:$B$272,0),MATCH($C34,Forecasts!$AB$261:$AG$261,0))</f>
        <v>4.2285086881781217E-2</v>
      </c>
      <c r="Q34" s="160" t="str">
        <f t="shared" ca="1" si="1"/>
        <v>[…]13/12/2024 13:50:00</v>
      </c>
      <c r="R34" s="160" t="str">
        <f t="shared" ca="1" si="2"/>
        <v>PR24CA07 - WW2 - FD.xlsx</v>
      </c>
      <c r="S34" s="162"/>
    </row>
    <row r="35" spans="1:19">
      <c r="A35" s="157" t="str">
        <f t="shared" si="3"/>
        <v>SWB26</v>
      </c>
      <c r="B35" s="157" t="s">
        <v>102</v>
      </c>
      <c r="C35" s="157" t="str">
        <f>LEFT(C34,4)+1&amp;"-"&amp;RIGHT(C34,2)+1</f>
        <v>2025-26</v>
      </c>
      <c r="D35" s="158">
        <f>INDEX(Forecasts!$AB$25:$AG$35,MATCH($B35,Forecasts!$B$25:$B$35,0),MATCH($C35,Forecasts!$AB$23:$AG$23,0))</f>
        <v>806546.40268065268</v>
      </c>
      <c r="E35" s="158">
        <f>INDEX(Forecasts!$AB$42:$AG$52,MATCH($B35,Forecasts!$B$42:$B$52,0),MATCH($C35,Forecasts!$AB$40:$AG$40,0))</f>
        <v>23122.139450549446</v>
      </c>
      <c r="F35" s="158">
        <f>INDEX(Forecasts!$AB$59:$AG$69,MATCH($B35,Forecasts!$B$59:$B$69,0),MATCH($C35,Forecasts!$AB$57:$AG$57,0))</f>
        <v>114075.38401385778</v>
      </c>
      <c r="G35" s="158">
        <f>INDEX(Forecasts!$AB$76:$AG$86,MATCH($B35,Forecasts!$B$76:$B$86,0),MATCH($C35,Forecasts!$AB$74:$AG$74,0))</f>
        <v>47.826000000000001</v>
      </c>
      <c r="H35" s="159">
        <f>INDEX(Forecasts!$AB$93:$AG$103,MATCH($B35,Forecasts!$B$93:$B$103,0),MATCH($C35,Forecasts!$AB$91:$AG$91,0))</f>
        <v>1.7137926625712643</v>
      </c>
      <c r="I35" s="158">
        <f>INDEX(Forecasts!$AB$110:$AG$120,MATCH($B35,Forecasts!$B$110:$B$120,0),MATCH($C35,Forecasts!$AB$108:$AG$108,0))</f>
        <v>34.881997161447224</v>
      </c>
      <c r="J35" s="160">
        <f>INDEX(Forecasts!$AB$127:$AG$136,MATCH($B35,Forecasts!$B$127:$B$136,0),MATCH($C35,Forecasts!$AB$125:$AG$125,0))</f>
        <v>973.49715164390534</v>
      </c>
      <c r="K35" s="160">
        <f>INDEX(Forecasts!$AB$144:$AG$153,MATCH($B35,Forecasts!$B$144:$B$153,0),MATCH($C35,Forecasts!$AB$142:$AG$142,0))</f>
        <v>1889.1834553537988</v>
      </c>
      <c r="L35" s="160">
        <f>INDEX(Forecasts!$AB$178:$AG$188,MATCH($B35,Forecasts!$B$178:$B$188,0),MATCH($C35,Forecasts!$AB$176:$AG$176,0))</f>
        <v>8.1086469151229665E-4</v>
      </c>
      <c r="M35" s="161">
        <f>INDEX(Forecasts!$AB$195:$AG$205,MATCH($B35,Forecasts!$B$195:$B$205,0),MATCH($C35,Forecasts!$AB$193:$AG$193,0))</f>
        <v>2.4605116796440489</v>
      </c>
      <c r="N35" s="159">
        <f>INDEX(Forecasts!$AB$212:$AG$222,MATCH($B35,Forecasts!$B$212:$B$222,0),MATCH($C35,Forecasts!$AB$210:$AG$210,0))</f>
        <v>10.038861242504705</v>
      </c>
      <c r="O35" s="160">
        <f>INDEX(Forecasts!$AB$229:$AG$238,MATCH($B35,Forecasts!$B$229:$B$238,0),MATCH($C35,Forecasts!$AB$227:$AG$227,0))</f>
        <v>3473.019568538994</v>
      </c>
      <c r="P35" s="160">
        <f>INDEX(Forecasts!$AB$263:$AG$272,MATCH($B35,Forecasts!$B$263:$B$272,0),MATCH($C35,Forecasts!$AB$261:$AG$261,0))</f>
        <v>4.2197649444642576E-2</v>
      </c>
      <c r="Q35" s="160" t="str">
        <f t="shared" ca="1" si="1"/>
        <v>[…]13/12/2024 13:50:00</v>
      </c>
      <c r="R35" s="160" t="str">
        <f t="shared" ca="1" si="2"/>
        <v>PR24CA07 - WW2 - FD.xlsx</v>
      </c>
      <c r="S35" s="162"/>
    </row>
    <row r="36" spans="1:19">
      <c r="A36" s="157" t="str">
        <f t="shared" si="3"/>
        <v>SWB27</v>
      </c>
      <c r="B36" s="157" t="s">
        <v>102</v>
      </c>
      <c r="C36" s="157" t="str">
        <f>LEFT(C35,4)+1&amp;"-"&amp;RIGHT(C35,2)+1</f>
        <v>2026-27</v>
      </c>
      <c r="D36" s="158">
        <f>INDEX(Forecasts!$AB$25:$AG$35,MATCH($B36,Forecasts!$B$25:$B$35,0),MATCH($C36,Forecasts!$AB$23:$AG$23,0))</f>
        <v>814166.30565268069</v>
      </c>
      <c r="E36" s="158">
        <f>INDEX(Forecasts!$AB$42:$AG$52,MATCH($B36,Forecasts!$B$42:$B$52,0),MATCH($C36,Forecasts!$AB$40:$AG$40,0))</f>
        <v>23169.951593406589</v>
      </c>
      <c r="F36" s="158">
        <f>INDEX(Forecasts!$AB$59:$AG$69,MATCH($B36,Forecasts!$B$59:$B$69,0),MATCH($C36,Forecasts!$AB$57:$AG$57,0))</f>
        <v>115153.11910113037</v>
      </c>
      <c r="G36" s="158">
        <f>INDEX(Forecasts!$AB$76:$AG$86,MATCH($B36,Forecasts!$B$76:$B$86,0),MATCH($C36,Forecasts!$AB$74:$AG$74,0))</f>
        <v>49.170999999999999</v>
      </c>
      <c r="H36" s="159">
        <f>INDEX(Forecasts!$AB$93:$AG$103,MATCH($B36,Forecasts!$B$93:$B$103,0),MATCH($C36,Forecasts!$AB$91:$AG$91,0))</f>
        <v>1.7137926625712643</v>
      </c>
      <c r="I36" s="158">
        <f>INDEX(Forecasts!$AB$110:$AG$120,MATCH($B36,Forecasts!$B$110:$B$120,0),MATCH($C36,Forecasts!$AB$108:$AG$108,0))</f>
        <v>35.138886776283371</v>
      </c>
      <c r="J36" s="160">
        <f>INDEX(Forecasts!$AB$127:$AG$136,MATCH($B36,Forecasts!$B$127:$B$136,0),MATCH($C36,Forecasts!$AB$125:$AG$125,0))</f>
        <v>980.6665034207665</v>
      </c>
      <c r="K36" s="160">
        <f>INDEX(Forecasts!$AB$144:$AG$153,MATCH($B36,Forecasts!$B$144:$B$153,0),MATCH($C36,Forecasts!$AB$142:$AG$142,0))</f>
        <v>1903.0964090173875</v>
      </c>
      <c r="L36" s="160">
        <f>INDEX(Forecasts!$AB$178:$AG$188,MATCH($B36,Forecasts!$B$178:$B$188,0),MATCH($C36,Forecasts!$AB$176:$AG$176,0))</f>
        <v>8.0327568883573172E-4</v>
      </c>
      <c r="M36" s="161">
        <f>INDEX(Forecasts!$AB$195:$AG$205,MATCH($B36,Forecasts!$B$195:$B$205,0),MATCH($C36,Forecasts!$AB$193:$AG$193,0))</f>
        <v>2.4605116796440489</v>
      </c>
      <c r="N36" s="159">
        <f>INDEX(Forecasts!$AB$212:$AG$222,MATCH($B36,Forecasts!$B$212:$B$222,0),MATCH($C36,Forecasts!$AB$210:$AG$210,0))</f>
        <v>9.9369976102541813</v>
      </c>
      <c r="O36" s="160">
        <f>INDEX(Forecasts!$AB$229:$AG$238,MATCH($B36,Forecasts!$B$229:$B$238,0),MATCH($C36,Forecasts!$AB$227:$AG$227,0))</f>
        <v>3473.019568538994</v>
      </c>
      <c r="P36" s="160">
        <f>INDEX(Forecasts!$AB$263:$AG$272,MATCH($B36,Forecasts!$B$263:$B$272,0),MATCH($C36,Forecasts!$AB$261:$AG$261,0))</f>
        <v>4.2110572868960083E-2</v>
      </c>
      <c r="Q36" s="160" t="str">
        <f t="shared" ca="1" si="1"/>
        <v>[…]13/12/2024 13:50:00</v>
      </c>
      <c r="R36" s="160" t="str">
        <f t="shared" ca="1" si="2"/>
        <v>PR24CA07 - WW2 - FD.xlsx</v>
      </c>
      <c r="S36" s="162"/>
    </row>
    <row r="37" spans="1:19">
      <c r="A37" s="157" t="str">
        <f t="shared" si="3"/>
        <v>SWB28</v>
      </c>
      <c r="B37" s="157" t="s">
        <v>102</v>
      </c>
      <c r="C37" s="157" t="str">
        <f>LEFT(C36,4)+1&amp;"-"&amp;RIGHT(C36,2)+1</f>
        <v>2027-28</v>
      </c>
      <c r="D37" s="158">
        <f>INDEX(Forecasts!$AB$25:$AG$35,MATCH($B37,Forecasts!$B$25:$B$35,0),MATCH($C37,Forecasts!$AB$23:$AG$23,0))</f>
        <v>821786.2086247087</v>
      </c>
      <c r="E37" s="158">
        <f>INDEX(Forecasts!$AB$42:$AG$52,MATCH($B37,Forecasts!$B$42:$B$52,0),MATCH($C37,Forecasts!$AB$40:$AG$40,0))</f>
        <v>23217.763736263732</v>
      </c>
      <c r="F37" s="158">
        <f>INDEX(Forecasts!$AB$59:$AG$69,MATCH($B37,Forecasts!$B$59:$B$69,0),MATCH($C37,Forecasts!$AB$57:$AG$57,0))</f>
        <v>116230.85418840297</v>
      </c>
      <c r="G37" s="158">
        <f>INDEX(Forecasts!$AB$76:$AG$86,MATCH($B37,Forecasts!$B$76:$B$86,0),MATCH($C37,Forecasts!$AB$74:$AG$74,0))</f>
        <v>50.921999999999997</v>
      </c>
      <c r="H37" s="159">
        <f>INDEX(Forecasts!$AB$93:$AG$103,MATCH($B37,Forecasts!$B$93:$B$103,0),MATCH($C37,Forecasts!$AB$91:$AG$91,0))</f>
        <v>1.7137926625712643</v>
      </c>
      <c r="I37" s="158">
        <f>INDEX(Forecasts!$AB$110:$AG$120,MATCH($B37,Forecasts!$B$110:$B$120,0),MATCH($C37,Forecasts!$AB$108:$AG$108,0))</f>
        <v>35.39471836993345</v>
      </c>
      <c r="J37" s="160">
        <f>INDEX(Forecasts!$AB$127:$AG$136,MATCH($B37,Forecasts!$B$127:$B$136,0),MATCH($C37,Forecasts!$AB$125:$AG$125,0))</f>
        <v>987.80632762768244</v>
      </c>
      <c r="K37" s="160">
        <f>INDEX(Forecasts!$AB$144:$AG$153,MATCH($B37,Forecasts!$B$144:$B$153,0),MATCH($C37,Forecasts!$AB$142:$AG$142,0))</f>
        <v>1916.9520610273219</v>
      </c>
      <c r="L37" s="160">
        <f>INDEX(Forecasts!$AB$178:$AG$188,MATCH($B37,Forecasts!$B$178:$B$188,0),MATCH($C37,Forecasts!$AB$176:$AG$176,0))</f>
        <v>7.9582742218866698E-4</v>
      </c>
      <c r="M37" s="161">
        <f>INDEX(Forecasts!$AB$195:$AG$205,MATCH($B37,Forecasts!$B$195:$B$205,0),MATCH($C37,Forecasts!$AB$193:$AG$193,0))</f>
        <v>2.4605116796440489</v>
      </c>
      <c r="N37" s="159">
        <f>INDEX(Forecasts!$AB$212:$AG$222,MATCH($B37,Forecasts!$B$212:$B$222,0),MATCH($C37,Forecasts!$AB$210:$AG$210,0))</f>
        <v>9.8328966020877182</v>
      </c>
      <c r="O37" s="160">
        <f>INDEX(Forecasts!$AB$229:$AG$238,MATCH($B37,Forecasts!$B$229:$B$238,0),MATCH($C37,Forecasts!$AB$227:$AG$227,0))</f>
        <v>3473.019568538994</v>
      </c>
      <c r="P37" s="160">
        <f>INDEX(Forecasts!$AB$263:$AG$272,MATCH($B37,Forecasts!$B$263:$B$272,0),MATCH($C37,Forecasts!$AB$261:$AG$261,0))</f>
        <v>4.202385492537699E-2</v>
      </c>
      <c r="Q37" s="160" t="str">
        <f t="shared" ca="1" si="1"/>
        <v>[…]13/12/2024 13:50:00</v>
      </c>
      <c r="R37" s="160" t="str">
        <f t="shared" ca="1" si="2"/>
        <v>PR24CA07 - WW2 - FD.xlsx</v>
      </c>
      <c r="S37" s="162"/>
    </row>
    <row r="38" spans="1:19">
      <c r="A38" s="157" t="str">
        <f t="shared" si="3"/>
        <v>SWB29</v>
      </c>
      <c r="B38" s="157" t="s">
        <v>102</v>
      </c>
      <c r="C38" s="157" t="str">
        <f>LEFT(C37,4)+1&amp;"-"&amp;RIGHT(C37,2)+1</f>
        <v>2028-29</v>
      </c>
      <c r="D38" s="158">
        <f>INDEX(Forecasts!$AB$25:$AG$35,MATCH($B38,Forecasts!$B$25:$B$35,0),MATCH($C38,Forecasts!$AB$23:$AG$23,0))</f>
        <v>829406.11159673659</v>
      </c>
      <c r="E38" s="158">
        <f>INDEX(Forecasts!$AB$42:$AG$52,MATCH($B38,Forecasts!$B$42:$B$52,0),MATCH($C38,Forecasts!$AB$40:$AG$40,0))</f>
        <v>23265.575879120875</v>
      </c>
      <c r="F38" s="158">
        <f>INDEX(Forecasts!$AB$59:$AG$69,MATCH($B38,Forecasts!$B$59:$B$69,0),MATCH($C38,Forecasts!$AB$57:$AG$57,0))</f>
        <v>117308.58927567553</v>
      </c>
      <c r="G38" s="158">
        <f>INDEX(Forecasts!$AB$76:$AG$86,MATCH($B38,Forecasts!$B$76:$B$86,0),MATCH($C38,Forecasts!$AB$74:$AG$74,0))</f>
        <v>52.295000000000002</v>
      </c>
      <c r="H38" s="159">
        <f>INDEX(Forecasts!$AB$93:$AG$103,MATCH($B38,Forecasts!$B$93:$B$103,0),MATCH($C38,Forecasts!$AB$91:$AG$91,0))</f>
        <v>1.7137926625712643</v>
      </c>
      <c r="I38" s="158">
        <f>INDEX(Forecasts!$AB$110:$AG$120,MATCH($B38,Forecasts!$B$110:$B$120,0),MATCH($C38,Forecasts!$AB$108:$AG$108,0))</f>
        <v>35.649498465286946</v>
      </c>
      <c r="J38" s="160">
        <f>INDEX(Forecasts!$AB$127:$AG$136,MATCH($B38,Forecasts!$B$127:$B$136,0),MATCH($C38,Forecasts!$AB$125:$AG$125,0))</f>
        <v>994.9168063073929</v>
      </c>
      <c r="K38" s="160">
        <f>INDEX(Forecasts!$AB$144:$AG$153,MATCH($B38,Forecasts!$B$144:$B$153,0),MATCH($C38,Forecasts!$AB$142:$AG$142,0))</f>
        <v>1930.750764658525</v>
      </c>
      <c r="L38" s="160">
        <f>INDEX(Forecasts!$AB$178:$AG$188,MATCH($B38,Forecasts!$B$178:$B$188,0),MATCH($C38,Forecasts!$AB$176:$AG$176,0))</f>
        <v>7.8851601266953248E-4</v>
      </c>
      <c r="M38" s="161">
        <f>INDEX(Forecasts!$AB$195:$AG$205,MATCH($B38,Forecasts!$B$195:$B$205,0),MATCH($C38,Forecasts!$AB$193:$AG$193,0))</f>
        <v>2.4605116796440489</v>
      </c>
      <c r="N38" s="159">
        <f>INDEX(Forecasts!$AB$212:$AG$222,MATCH($B38,Forecasts!$B$212:$B$222,0),MATCH($C38,Forecasts!$AB$210:$AG$210,0))</f>
        <v>9.7395753650534616</v>
      </c>
      <c r="O38" s="160">
        <f>INDEX(Forecasts!$AB$229:$AG$238,MATCH($B38,Forecasts!$B$229:$B$238,0),MATCH($C38,Forecasts!$AB$227:$AG$227,0))</f>
        <v>3473.019568538994</v>
      </c>
      <c r="P38" s="160">
        <f>INDEX(Forecasts!$AB$263:$AG$272,MATCH($B38,Forecasts!$B$263:$B$272,0),MATCH($C38,Forecasts!$AB$261:$AG$261,0))</f>
        <v>4.1937493402862389E-2</v>
      </c>
      <c r="Q38" s="160" t="str">
        <f t="shared" ca="1" si="1"/>
        <v>[…]13/12/2024 13:50:00</v>
      </c>
      <c r="R38" s="160" t="str">
        <f t="shared" ca="1" si="2"/>
        <v>PR24CA07 - WW2 - FD.xlsx</v>
      </c>
      <c r="S38" s="162"/>
    </row>
    <row r="39" spans="1:19">
      <c r="A39" s="157" t="str">
        <f t="shared" si="3"/>
        <v>SWB30</v>
      </c>
      <c r="B39" s="157" t="s">
        <v>102</v>
      </c>
      <c r="C39" s="157" t="str">
        <f>LEFT(C38,4)+1&amp;"-"&amp;RIGHT(C38,2)+1</f>
        <v>2029-30</v>
      </c>
      <c r="D39" s="158">
        <f>INDEX(Forecasts!$AB$25:$AG$35,MATCH($B39,Forecasts!$B$25:$B$35,0),MATCH($C39,Forecasts!$AB$23:$AG$23,0))</f>
        <v>837026.0145687646</v>
      </c>
      <c r="E39" s="158">
        <f>INDEX(Forecasts!$AB$42:$AG$52,MATCH($B39,Forecasts!$B$42:$B$52,0),MATCH($C39,Forecasts!$AB$40:$AG$40,0))</f>
        <v>23313.388021978019</v>
      </c>
      <c r="F39" s="158">
        <f>INDEX(Forecasts!$AB$59:$AG$69,MATCH($B39,Forecasts!$B$59:$B$69,0),MATCH($C39,Forecasts!$AB$57:$AG$57,0))</f>
        <v>118386.32436294813</v>
      </c>
      <c r="G39" s="158">
        <f>INDEX(Forecasts!$AB$76:$AG$86,MATCH($B39,Forecasts!$B$76:$B$86,0),MATCH($C39,Forecasts!$AB$74:$AG$74,0))</f>
        <v>53.6</v>
      </c>
      <c r="H39" s="159">
        <f>INDEX(Forecasts!$AB$93:$AG$103,MATCH($B39,Forecasts!$B$93:$B$103,0),MATCH($C39,Forecasts!$AB$91:$AG$91,0))</f>
        <v>1.7137926625712643</v>
      </c>
      <c r="I39" s="158">
        <f>INDEX(Forecasts!$AB$110:$AG$120,MATCH($B39,Forecasts!$B$110:$B$120,0),MATCH($C39,Forecasts!$AB$108:$AG$108,0))</f>
        <v>35.9032335317236</v>
      </c>
      <c r="J39" s="160">
        <f>INDEX(Forecasts!$AB$127:$AG$136,MATCH($B39,Forecasts!$B$127:$B$136,0),MATCH($C39,Forecasts!$AB$125:$AG$125,0))</f>
        <v>1001.998120009272</v>
      </c>
      <c r="K39" s="160">
        <f>INDEX(Forecasts!$AB$144:$AG$153,MATCH($B39,Forecasts!$B$144:$B$153,0),MATCH($C39,Forecasts!$AB$142:$AG$142,0))</f>
        <v>1944.4928702878733</v>
      </c>
      <c r="L39" s="160">
        <f>INDEX(Forecasts!$AB$178:$AG$188,MATCH($B39,Forecasts!$B$178:$B$188,0),MATCH($C39,Forecasts!$AB$176:$AG$176,0))</f>
        <v>7.8014301662586352E-4</v>
      </c>
      <c r="M39" s="161">
        <f>INDEX(Forecasts!$AB$195:$AG$205,MATCH($B39,Forecasts!$B$195:$B$205,0),MATCH($C39,Forecasts!$AB$193:$AG$193,0))</f>
        <v>2.4605116796440489</v>
      </c>
      <c r="N39" s="159">
        <f>INDEX(Forecasts!$AB$212:$AG$222,MATCH($B39,Forecasts!$B$212:$B$222,0),MATCH($C39,Forecasts!$AB$210:$AG$210,0))</f>
        <v>9.5843043555076939</v>
      </c>
      <c r="O39" s="160">
        <f>INDEX(Forecasts!$AB$229:$AG$238,MATCH($B39,Forecasts!$B$229:$B$238,0),MATCH($C39,Forecasts!$AB$227:$AG$227,0))</f>
        <v>3473.019568538994</v>
      </c>
      <c r="P39" s="160">
        <f>INDEX(Forecasts!$AB$263:$AG$272,MATCH($B39,Forecasts!$B$263:$B$272,0),MATCH($C39,Forecasts!$AB$261:$AG$261,0))</f>
        <v>4.1851486108523274E-2</v>
      </c>
      <c r="Q39" s="160" t="str">
        <f t="shared" ca="1" si="1"/>
        <v>[…]13/12/2024 13:50:00</v>
      </c>
      <c r="R39" s="160" t="str">
        <f t="shared" ca="1" si="2"/>
        <v>PR24CA07 - WW2 - FD.xlsx</v>
      </c>
      <c r="S39" s="162"/>
    </row>
    <row r="40" spans="1:19">
      <c r="A40" s="157" t="str">
        <f t="shared" si="3"/>
        <v>TMS25</v>
      </c>
      <c r="B40" s="157" t="s">
        <v>103</v>
      </c>
      <c r="C40" s="157" t="s">
        <v>27</v>
      </c>
      <c r="D40" s="158">
        <f>INDEX(Forecasts!$AB$25:$AG$35,MATCH($B40,Forecasts!$B$25:$B$35,0),MATCH($C40,Forecasts!$AB$23:$AG$23,0))</f>
        <v>6229655.480769231</v>
      </c>
      <c r="E40" s="158">
        <f>INDEX(Forecasts!$AB$42:$AG$52,MATCH($B40,Forecasts!$B$42:$B$52,0),MATCH($C40,Forecasts!$AB$40:$AG$40,0))</f>
        <v>109435</v>
      </c>
      <c r="F40" s="158">
        <f>INDEX(Forecasts!$AB$59:$AG$69,MATCH($B40,Forecasts!$B$59:$B$69,0),MATCH($C40,Forecasts!$AB$57:$AG$57,0))</f>
        <v>1016710.3138121932</v>
      </c>
      <c r="G40" s="158">
        <f>INDEX(Forecasts!$AB$76:$AG$86,MATCH($B40,Forecasts!$B$76:$B$86,0),MATCH($C40,Forecasts!$AB$74:$AG$74,0))</f>
        <v>366.5</v>
      </c>
      <c r="H40" s="159">
        <f>INDEX(Forecasts!$AB$93:$AG$103,MATCH($B40,Forecasts!$B$93:$B$103,0),MATCH($C40,Forecasts!$AB$91:$AG$91,0))</f>
        <v>1.2675607790331174</v>
      </c>
      <c r="I40" s="158">
        <f>INDEX(Forecasts!$AB$110:$AG$120,MATCH($B40,Forecasts!$B$110:$B$120,0),MATCH($C40,Forecasts!$AB$108:$AG$108,0))</f>
        <v>56.925622339920785</v>
      </c>
      <c r="J40" s="160">
        <f>INDEX(Forecasts!$AB$127:$AG$136,MATCH($B40,Forecasts!$B$127:$B$136,0),MATCH($C40,Forecasts!$AB$125:$AG$125,0))</f>
        <v>5428.2904874281849</v>
      </c>
      <c r="K40" s="160">
        <f>INDEX(Forecasts!$AB$144:$AG$153,MATCH($B40,Forecasts!$B$144:$B$153,0),MATCH($C40,Forecasts!$AB$142:$AG$142,0))</f>
        <v>7044.1302851003356</v>
      </c>
      <c r="L40" s="160">
        <f>INDEX(Forecasts!$AB$178:$AG$188,MATCH($B40,Forecasts!$B$178:$B$188,0),MATCH($C40,Forecasts!$AB$176:$AG$176,0))</f>
        <v>5.6664449758048572E-5</v>
      </c>
      <c r="M40" s="161">
        <f>INDEX(Forecasts!$AB$195:$AG$205,MATCH($B40,Forecasts!$B$195:$B$205,0),MATCH($C40,Forecasts!$AB$193:$AG$193,0))</f>
        <v>86.940205890115436</v>
      </c>
      <c r="N40" s="159">
        <f>INDEX(Forecasts!$AB$212:$AG$222,MATCH($B40,Forecasts!$B$212:$B$222,0),MATCH($C40,Forecasts!$AB$210:$AG$210,0))</f>
        <v>0.68148085458758278</v>
      </c>
      <c r="O40" s="160">
        <f>INDEX(Forecasts!$AB$229:$AG$238,MATCH($B40,Forecasts!$B$229:$B$238,0),MATCH($C40,Forecasts!$AB$227:$AG$227,0))</f>
        <v>95677.888019697057</v>
      </c>
      <c r="P40" s="160">
        <f>INDEX(Forecasts!$AB$263:$AG$272,MATCH($B40,Forecasts!$B$263:$B$272,0),MATCH($C40,Forecasts!$AB$261:$AG$261,0))</f>
        <v>3.4511947269100757E-2</v>
      </c>
      <c r="Q40" s="160" t="str">
        <f t="shared" ca="1" si="1"/>
        <v>[…]13/12/2024 13:50:00</v>
      </c>
      <c r="R40" s="160" t="str">
        <f t="shared" ca="1" si="2"/>
        <v>PR24CA07 - WW2 - FD.xlsx</v>
      </c>
      <c r="S40" s="162"/>
    </row>
    <row r="41" spans="1:19">
      <c r="A41" s="157" t="str">
        <f t="shared" si="3"/>
        <v>TMS26</v>
      </c>
      <c r="B41" s="157" t="s">
        <v>103</v>
      </c>
      <c r="C41" s="157" t="str">
        <f>LEFT(C40,4)+1&amp;"-"&amp;RIGHT(C40,2)+1</f>
        <v>2025-26</v>
      </c>
      <c r="D41" s="158">
        <f>INDEX(Forecasts!$AB$25:$AG$35,MATCH($B41,Forecasts!$B$25:$B$35,0),MATCH($C41,Forecasts!$AB$23:$AG$23,0))</f>
        <v>6281466.6098901099</v>
      </c>
      <c r="E41" s="158">
        <f>INDEX(Forecasts!$AB$42:$AG$52,MATCH($B41,Forecasts!$B$42:$B$52,0),MATCH($C41,Forecasts!$AB$40:$AG$40,0))</f>
        <v>109480</v>
      </c>
      <c r="F41" s="158">
        <f>INDEX(Forecasts!$AB$59:$AG$69,MATCH($B41,Forecasts!$B$59:$B$69,0),MATCH($C41,Forecasts!$AB$57:$AG$57,0))</f>
        <v>1025166.1440760121</v>
      </c>
      <c r="G41" s="158">
        <f>INDEX(Forecasts!$AB$76:$AG$86,MATCH($B41,Forecasts!$B$76:$B$86,0),MATCH($C41,Forecasts!$AB$74:$AG$74,0))</f>
        <v>368.8</v>
      </c>
      <c r="H41" s="159">
        <f>INDEX(Forecasts!$AB$93:$AG$103,MATCH($B41,Forecasts!$B$93:$B$103,0),MATCH($C41,Forecasts!$AB$91:$AG$91,0))</f>
        <v>1.2704048931949061</v>
      </c>
      <c r="I41" s="158">
        <f>INDEX(Forecasts!$AB$110:$AG$120,MATCH($B41,Forecasts!$B$110:$B$120,0),MATCH($C41,Forecasts!$AB$108:$AG$108,0))</f>
        <v>57.375471409299507</v>
      </c>
      <c r="J41" s="160">
        <f>INDEX(Forecasts!$AB$127:$AG$136,MATCH($B41,Forecasts!$B$127:$B$136,0),MATCH($C41,Forecasts!$AB$125:$AG$125,0))</f>
        <v>5471.1870131702399</v>
      </c>
      <c r="K41" s="160">
        <f>INDEX(Forecasts!$AB$144:$AG$153,MATCH($B41,Forecasts!$B$144:$B$153,0),MATCH($C41,Forecasts!$AB$142:$AG$142,0))</f>
        <v>7099.7958241507995</v>
      </c>
      <c r="L41" s="160">
        <f>INDEX(Forecasts!$AB$178:$AG$188,MATCH($B41,Forecasts!$B$178:$B$188,0),MATCH($C41,Forecasts!$AB$176:$AG$176,0))</f>
        <v>5.619706701046613E-5</v>
      </c>
      <c r="M41" s="161">
        <f>INDEX(Forecasts!$AB$195:$AG$205,MATCH($B41,Forecasts!$B$195:$B$205,0),MATCH($C41,Forecasts!$AB$193:$AG$193,0))</f>
        <v>86.940205890115436</v>
      </c>
      <c r="N41" s="159">
        <f>INDEX(Forecasts!$AB$212:$AG$222,MATCH($B41,Forecasts!$B$212:$B$222,0),MATCH($C41,Forecasts!$AB$210:$AG$210,0))</f>
        <v>0.67820848960735691</v>
      </c>
      <c r="O41" s="160">
        <f>INDEX(Forecasts!$AB$229:$AG$238,MATCH($B41,Forecasts!$B$229:$B$238,0),MATCH($C41,Forecasts!$AB$227:$AG$227,0))</f>
        <v>95677.888019697057</v>
      </c>
      <c r="P41" s="160">
        <f>INDEX(Forecasts!$AB$263:$AG$272,MATCH($B41,Forecasts!$B$263:$B$272,0),MATCH($C41,Forecasts!$AB$261:$AG$261,0))</f>
        <v>3.4497761686098298E-2</v>
      </c>
      <c r="Q41" s="160" t="str">
        <f t="shared" ca="1" si="1"/>
        <v>[…]13/12/2024 13:50:00</v>
      </c>
      <c r="R41" s="160" t="str">
        <f t="shared" ca="1" si="2"/>
        <v>PR24CA07 - WW2 - FD.xlsx</v>
      </c>
      <c r="S41" s="162"/>
    </row>
    <row r="42" spans="1:19">
      <c r="A42" s="157" t="str">
        <f t="shared" si="3"/>
        <v>TMS27</v>
      </c>
      <c r="B42" s="157" t="s">
        <v>103</v>
      </c>
      <c r="C42" s="157" t="str">
        <f>LEFT(C41,4)+1&amp;"-"&amp;RIGHT(C41,2)+1</f>
        <v>2026-27</v>
      </c>
      <c r="D42" s="158">
        <f>INDEX(Forecasts!$AB$25:$AG$35,MATCH($B42,Forecasts!$B$25:$B$35,0),MATCH($C42,Forecasts!$AB$23:$AG$23,0))</f>
        <v>6333277.7390109887</v>
      </c>
      <c r="E42" s="158">
        <f>INDEX(Forecasts!$AB$42:$AG$52,MATCH($B42,Forecasts!$B$42:$B$52,0),MATCH($C42,Forecasts!$AB$40:$AG$40,0))</f>
        <v>109521</v>
      </c>
      <c r="F42" s="158">
        <f>INDEX(Forecasts!$AB$59:$AG$69,MATCH($B42,Forecasts!$B$59:$B$69,0),MATCH($C42,Forecasts!$AB$57:$AG$57,0))</f>
        <v>1033621.9743398308</v>
      </c>
      <c r="G42" s="158">
        <f>INDEX(Forecasts!$AB$76:$AG$86,MATCH($B42,Forecasts!$B$76:$B$86,0),MATCH($C42,Forecasts!$AB$74:$AG$74,0))</f>
        <v>371.2</v>
      </c>
      <c r="H42" s="159">
        <f>INDEX(Forecasts!$AB$93:$AG$103,MATCH($B42,Forecasts!$B$93:$B$103,0),MATCH($C42,Forecasts!$AB$91:$AG$91,0))</f>
        <v>1.2720422709842631</v>
      </c>
      <c r="I42" s="158">
        <f>INDEX(Forecasts!$AB$110:$AG$120,MATCH($B42,Forecasts!$B$110:$B$120,0),MATCH($C42,Forecasts!$AB$108:$AG$108,0))</f>
        <v>57.827062746057727</v>
      </c>
      <c r="J42" s="160">
        <f>INDEX(Forecasts!$AB$127:$AG$136,MATCH($B42,Forecasts!$B$127:$B$136,0),MATCH($C42,Forecasts!$AB$125:$AG$125,0))</f>
        <v>5514.2496773408957</v>
      </c>
      <c r="K42" s="160">
        <f>INDEX(Forecasts!$AB$144:$AG$153,MATCH($B42,Forecasts!$B$144:$B$153,0),MATCH($C42,Forecasts!$AB$142:$AG$142,0))</f>
        <v>7155.6769560732992</v>
      </c>
      <c r="L42" s="160">
        <f>INDEX(Forecasts!$AB$178:$AG$188,MATCH($B42,Forecasts!$B$178:$B$188,0),MATCH($C42,Forecasts!$AB$176:$AG$176,0))</f>
        <v>5.5737331370394766E-5</v>
      </c>
      <c r="M42" s="161">
        <f>INDEX(Forecasts!$AB$195:$AG$205,MATCH($B42,Forecasts!$B$195:$B$205,0),MATCH($C42,Forecasts!$AB$193:$AG$193,0))</f>
        <v>86.940205890115436</v>
      </c>
      <c r="N42" s="159">
        <f>INDEX(Forecasts!$AB$212:$AG$222,MATCH($B42,Forecasts!$B$212:$B$222,0),MATCH($C42,Forecasts!$AB$210:$AG$210,0))</f>
        <v>0.66501017687684993</v>
      </c>
      <c r="O42" s="160">
        <f>INDEX(Forecasts!$AB$229:$AG$238,MATCH($B42,Forecasts!$B$229:$B$238,0),MATCH($C42,Forecasts!$AB$227:$AG$227,0))</f>
        <v>95677.888019697057</v>
      </c>
      <c r="P42" s="160">
        <f>INDEX(Forecasts!$AB$263:$AG$272,MATCH($B42,Forecasts!$B$263:$B$272,0),MATCH($C42,Forecasts!$AB$261:$AG$261,0))</f>
        <v>3.4484847192721407E-2</v>
      </c>
      <c r="Q42" s="160" t="str">
        <f t="shared" ca="1" si="1"/>
        <v>[…]13/12/2024 13:50:00</v>
      </c>
      <c r="R42" s="160" t="str">
        <f t="shared" ca="1" si="2"/>
        <v>PR24CA07 - WW2 - FD.xlsx</v>
      </c>
      <c r="S42" s="162"/>
    </row>
    <row r="43" spans="1:19">
      <c r="A43" s="157" t="str">
        <f t="shared" si="3"/>
        <v>TMS28</v>
      </c>
      <c r="B43" s="157" t="s">
        <v>103</v>
      </c>
      <c r="C43" s="157" t="str">
        <f>LEFT(C42,4)+1&amp;"-"&amp;RIGHT(C42,2)+1</f>
        <v>2027-28</v>
      </c>
      <c r="D43" s="158">
        <f>INDEX(Forecasts!$AB$25:$AG$35,MATCH($B43,Forecasts!$B$25:$B$35,0),MATCH($C43,Forecasts!$AB$23:$AG$23,0))</f>
        <v>6385088.8681318685</v>
      </c>
      <c r="E43" s="158">
        <f>INDEX(Forecasts!$AB$42:$AG$52,MATCH($B43,Forecasts!$B$42:$B$52,0),MATCH($C43,Forecasts!$AB$40:$AG$40,0))</f>
        <v>109563</v>
      </c>
      <c r="F43" s="158">
        <f>INDEX(Forecasts!$AB$59:$AG$69,MATCH($B43,Forecasts!$B$59:$B$69,0),MATCH($C43,Forecasts!$AB$57:$AG$57,0))</f>
        <v>1042077.8046036495</v>
      </c>
      <c r="G43" s="158">
        <f>INDEX(Forecasts!$AB$76:$AG$86,MATCH($B43,Forecasts!$B$76:$B$86,0),MATCH($C43,Forecasts!$AB$74:$AG$74,0))</f>
        <v>373.8</v>
      </c>
      <c r="H43" s="159">
        <f>INDEX(Forecasts!$AB$93:$AG$103,MATCH($B43,Forecasts!$B$93:$B$103,0),MATCH($C43,Forecasts!$AB$91:$AG$91,0))</f>
        <v>1.2742307671149329</v>
      </c>
      <c r="I43" s="158">
        <f>INDEX(Forecasts!$AB$110:$AG$120,MATCH($B43,Forecasts!$B$110:$B$120,0),MATCH($C43,Forecasts!$AB$108:$AG$108,0))</f>
        <v>58.277784180169114</v>
      </c>
      <c r="J43" s="160">
        <f>INDEX(Forecasts!$AB$127:$AG$136,MATCH($B43,Forecasts!$B$127:$B$136,0),MATCH($C43,Forecasts!$AB$125:$AG$125,0))</f>
        <v>5557.2293896865449</v>
      </c>
      <c r="K43" s="160">
        <f>INDEX(Forecasts!$AB$144:$AG$153,MATCH($B43,Forecasts!$B$144:$B$153,0),MATCH($C43,Forecasts!$AB$142:$AG$142,0))</f>
        <v>7211.4504438923568</v>
      </c>
      <c r="L43" s="160">
        <f>INDEX(Forecasts!$AB$178:$AG$188,MATCH($B43,Forecasts!$B$178:$B$188,0),MATCH($C43,Forecasts!$AB$176:$AG$176,0))</f>
        <v>5.5285056682896214E-5</v>
      </c>
      <c r="M43" s="161">
        <f>INDEX(Forecasts!$AB$195:$AG$205,MATCH($B43,Forecasts!$B$195:$B$205,0),MATCH($C43,Forecasts!$AB$193:$AG$193,0))</f>
        <v>86.940205890115436</v>
      </c>
      <c r="N43" s="159">
        <f>INDEX(Forecasts!$AB$212:$AG$222,MATCH($B43,Forecasts!$B$212:$B$222,0),MATCH($C43,Forecasts!$AB$210:$AG$210,0))</f>
        <v>0.66263975170092493</v>
      </c>
      <c r="O43" s="160">
        <f>INDEX(Forecasts!$AB$229:$AG$238,MATCH($B43,Forecasts!$B$229:$B$238,0),MATCH($C43,Forecasts!$AB$227:$AG$227,0))</f>
        <v>95677.888019697057</v>
      </c>
      <c r="P43" s="160">
        <f>INDEX(Forecasts!$AB$263:$AG$272,MATCH($B43,Forecasts!$B$263:$B$272,0),MATCH($C43,Forecasts!$AB$261:$AG$261,0))</f>
        <v>3.4471627733760862E-2</v>
      </c>
      <c r="Q43" s="160" t="str">
        <f t="shared" ca="1" si="1"/>
        <v>[…]13/12/2024 13:50:00</v>
      </c>
      <c r="R43" s="160" t="str">
        <f t="shared" ca="1" si="2"/>
        <v>PR24CA07 - WW2 - FD.xlsx</v>
      </c>
      <c r="S43" s="162"/>
    </row>
    <row r="44" spans="1:19">
      <c r="A44" s="157" t="str">
        <f t="shared" si="3"/>
        <v>TMS29</v>
      </c>
      <c r="B44" s="157" t="s">
        <v>103</v>
      </c>
      <c r="C44" s="157" t="str">
        <f>LEFT(C43,4)+1&amp;"-"&amp;RIGHT(C43,2)+1</f>
        <v>2028-29</v>
      </c>
      <c r="D44" s="158">
        <f>INDEX(Forecasts!$AB$25:$AG$35,MATCH($B44,Forecasts!$B$25:$B$35,0),MATCH($C44,Forecasts!$AB$23:$AG$23,0))</f>
        <v>6436899.9972527474</v>
      </c>
      <c r="E44" s="158">
        <f>INDEX(Forecasts!$AB$42:$AG$52,MATCH($B44,Forecasts!$B$42:$B$52,0),MATCH($C44,Forecasts!$AB$40:$AG$40,0))</f>
        <v>109602</v>
      </c>
      <c r="F44" s="158">
        <f>INDEX(Forecasts!$AB$59:$AG$69,MATCH($B44,Forecasts!$B$59:$B$69,0),MATCH($C44,Forecasts!$AB$57:$AG$57,0))</f>
        <v>1050533.6348674684</v>
      </c>
      <c r="G44" s="158">
        <f>INDEX(Forecasts!$AB$76:$AG$86,MATCH($B44,Forecasts!$B$76:$B$86,0),MATCH($C44,Forecasts!$AB$74:$AG$74,0))</f>
        <v>376.3</v>
      </c>
      <c r="H44" s="159">
        <f>INDEX(Forecasts!$AB$93:$AG$103,MATCH($B44,Forecasts!$B$93:$B$103,0),MATCH($C44,Forecasts!$AB$91:$AG$91,0))</f>
        <v>1.274565787037669</v>
      </c>
      <c r="I44" s="158">
        <f>INDEX(Forecasts!$AB$110:$AG$120,MATCH($B44,Forecasts!$B$110:$B$120,0),MATCH($C44,Forecasts!$AB$108:$AG$108,0))</f>
        <v>58.729767679903169</v>
      </c>
      <c r="J44" s="160">
        <f>INDEX(Forecasts!$AB$127:$AG$136,MATCH($B44,Forecasts!$B$127:$B$136,0),MATCH($C44,Forecasts!$AB$125:$AG$125,0))</f>
        <v>5600.32944957575</v>
      </c>
      <c r="K44" s="160">
        <f>INDEX(Forecasts!$AB$144:$AG$153,MATCH($B44,Forecasts!$B$144:$B$153,0),MATCH($C44,Forecasts!$AB$142:$AG$142,0))</f>
        <v>7267.3801031208613</v>
      </c>
      <c r="L44" s="160">
        <f>INDEX(Forecasts!$AB$178:$AG$188,MATCH($B44,Forecasts!$B$178:$B$188,0),MATCH($C44,Forecasts!$AB$176:$AG$176,0))</f>
        <v>5.4840062786536919E-5</v>
      </c>
      <c r="M44" s="161">
        <f>INDEX(Forecasts!$AB$195:$AG$205,MATCH($B44,Forecasts!$B$195:$B$205,0),MATCH($C44,Forecasts!$AB$193:$AG$193,0))</f>
        <v>86.940205890115436</v>
      </c>
      <c r="N44" s="159">
        <f>INDEX(Forecasts!$AB$212:$AG$222,MATCH($B44,Forecasts!$B$212:$B$222,0),MATCH($C44,Forecasts!$AB$210:$AG$210,0))</f>
        <v>0.64986153090960697</v>
      </c>
      <c r="O44" s="160">
        <f>INDEX(Forecasts!$AB$229:$AG$238,MATCH($B44,Forecasts!$B$229:$B$238,0),MATCH($C44,Forecasts!$AB$227:$AG$227,0))</f>
        <v>95677.888019697057</v>
      </c>
      <c r="P44" s="160">
        <f>INDEX(Forecasts!$AB$263:$AG$272,MATCH($B44,Forecasts!$B$263:$B$272,0),MATCH($C44,Forecasts!$AB$261:$AG$261,0))</f>
        <v>3.4459361593712171E-2</v>
      </c>
      <c r="Q44" s="160" t="str">
        <f t="shared" ca="1" si="1"/>
        <v>[…]13/12/2024 13:50:00</v>
      </c>
      <c r="R44" s="160" t="str">
        <f t="shared" ca="1" si="2"/>
        <v>PR24CA07 - WW2 - FD.xlsx</v>
      </c>
      <c r="S44" s="162"/>
    </row>
    <row r="45" spans="1:19">
      <c r="A45" s="157" t="str">
        <f t="shared" si="3"/>
        <v>TMS30</v>
      </c>
      <c r="B45" s="157" t="s">
        <v>103</v>
      </c>
      <c r="C45" s="157" t="str">
        <f>LEFT(C44,4)+1&amp;"-"&amp;RIGHT(C44,2)+1</f>
        <v>2029-30</v>
      </c>
      <c r="D45" s="158">
        <f>INDEX(Forecasts!$AB$25:$AG$35,MATCH($B45,Forecasts!$B$25:$B$35,0),MATCH($C45,Forecasts!$AB$23:$AG$23,0))</f>
        <v>6488711.1263736263</v>
      </c>
      <c r="E45" s="158">
        <f>INDEX(Forecasts!$AB$42:$AG$52,MATCH($B45,Forecasts!$B$42:$B$52,0),MATCH($C45,Forecasts!$AB$40:$AG$40,0))</f>
        <v>109641</v>
      </c>
      <c r="F45" s="158">
        <f>INDEX(Forecasts!$AB$59:$AG$69,MATCH($B45,Forecasts!$B$59:$B$69,0),MATCH($C45,Forecasts!$AB$57:$AG$57,0))</f>
        <v>1058989.465131287</v>
      </c>
      <c r="G45" s="158">
        <f>INDEX(Forecasts!$AB$76:$AG$86,MATCH($B45,Forecasts!$B$76:$B$86,0),MATCH($C45,Forecasts!$AB$74:$AG$74,0))</f>
        <v>378.9</v>
      </c>
      <c r="H45" s="159">
        <f>INDEX(Forecasts!$AB$93:$AG$103,MATCH($B45,Forecasts!$B$93:$B$103,0),MATCH($C45,Forecasts!$AB$91:$AG$91,0))</f>
        <v>1.2761911442288167</v>
      </c>
      <c r="I45" s="158">
        <f>INDEX(Forecasts!$AB$110:$AG$120,MATCH($B45,Forecasts!$B$110:$B$120,0),MATCH($C45,Forecasts!$AB$108:$AG$108,0))</f>
        <v>59.181429632834671</v>
      </c>
      <c r="J45" s="160">
        <f>INDEX(Forecasts!$AB$127:$AG$136,MATCH($B45,Forecasts!$B$127:$B$136,0),MATCH($C45,Forecasts!$AB$125:$AG$125,0))</f>
        <v>5643.398847534917</v>
      </c>
      <c r="K45" s="160">
        <f>INDEX(Forecasts!$AB$144:$AG$153,MATCH($B45,Forecasts!$B$144:$B$153,0),MATCH($C45,Forecasts!$AB$142:$AG$142,0))</f>
        <v>7323.2699732794026</v>
      </c>
      <c r="L45" s="160">
        <f>INDEX(Forecasts!$AB$178:$AG$188,MATCH($B45,Forecasts!$B$178:$B$188,0),MATCH($C45,Forecasts!$AB$176:$AG$176,0))</f>
        <v>5.4402175274102949E-5</v>
      </c>
      <c r="M45" s="161">
        <f>INDEX(Forecasts!$AB$195:$AG$205,MATCH($B45,Forecasts!$B$195:$B$205,0),MATCH($C45,Forecasts!$AB$193:$AG$193,0))</f>
        <v>86.940205890115436</v>
      </c>
      <c r="N45" s="159">
        <f>INDEX(Forecasts!$AB$212:$AG$222,MATCH($B45,Forecasts!$B$212:$B$222,0),MATCH($C45,Forecasts!$AB$210:$AG$210,0))</f>
        <v>0.63678447094752688</v>
      </c>
      <c r="O45" s="160">
        <f>INDEX(Forecasts!$AB$229:$AG$238,MATCH($B45,Forecasts!$B$229:$B$238,0),MATCH($C45,Forecasts!$AB$227:$AG$227,0))</f>
        <v>95677.888019697057</v>
      </c>
      <c r="P45" s="160">
        <f>INDEX(Forecasts!$AB$263:$AG$272,MATCH($B45,Forecasts!$B$263:$B$272,0),MATCH($C45,Forecasts!$AB$261:$AG$261,0))</f>
        <v>3.444710417995131E-2</v>
      </c>
      <c r="Q45" s="160" t="str">
        <f t="shared" ca="1" si="1"/>
        <v>[…]13/12/2024 13:50:00</v>
      </c>
      <c r="R45" s="160" t="str">
        <f t="shared" ca="1" si="2"/>
        <v>PR24CA07 - WW2 - FD.xlsx</v>
      </c>
      <c r="S45" s="162"/>
    </row>
    <row r="46" spans="1:19">
      <c r="A46" s="157" t="str">
        <f t="shared" si="3"/>
        <v>WSH25</v>
      </c>
      <c r="B46" s="157" t="s">
        <v>104</v>
      </c>
      <c r="C46" s="157" t="s">
        <v>27</v>
      </c>
      <c r="D46" s="158">
        <f>INDEX(Forecasts!$AB$25:$AG$35,MATCH($B46,Forecasts!$B$25:$B$35,0),MATCH($C46,Forecasts!$AB$23:$AG$23,0))</f>
        <v>1499743</v>
      </c>
      <c r="E46" s="158">
        <f>INDEX(Forecasts!$AB$42:$AG$52,MATCH($B46,Forecasts!$B$42:$B$52,0),MATCH($C46,Forecasts!$AB$40:$AG$40,0))</f>
        <v>37558</v>
      </c>
      <c r="F46" s="158">
        <f>INDEX(Forecasts!$AB$59:$AG$69,MATCH($B46,Forecasts!$B$59:$B$69,0),MATCH($C46,Forecasts!$AB$57:$AG$57,0))</f>
        <v>247451.21713244799</v>
      </c>
      <c r="G46" s="158">
        <f>INDEX(Forecasts!$AB$76:$AG$86,MATCH($B46,Forecasts!$B$76:$B$86,0),MATCH($C46,Forecasts!$AB$74:$AG$74,0))</f>
        <v>76.82419999999999</v>
      </c>
      <c r="H46" s="159">
        <f>INDEX(Forecasts!$AB$93:$AG$103,MATCH($B46,Forecasts!$B$93:$B$103,0),MATCH($C46,Forecasts!$AB$91:$AG$91,0))</f>
        <v>1.714654667447681</v>
      </c>
      <c r="I46" s="158">
        <f>INDEX(Forecasts!$AB$110:$AG$120,MATCH($B46,Forecasts!$B$110:$B$120,0),MATCH($C46,Forecasts!$AB$108:$AG$108,0))</f>
        <v>39.931386122796738</v>
      </c>
      <c r="J46" s="160">
        <f>INDEX(Forecasts!$AB$127:$AG$136,MATCH($B46,Forecasts!$B$127:$B$136,0),MATCH($C46,Forecasts!$AB$125:$AG$125,0))</f>
        <v>611.04623835821451</v>
      </c>
      <c r="K46" s="160">
        <f>INDEX(Forecasts!$AB$144:$AG$153,MATCH($B46,Forecasts!$B$144:$B$153,0),MATCH($C46,Forecasts!$AB$142:$AG$142,0))</f>
        <v>1646.6631858815165</v>
      </c>
      <c r="L46" s="160">
        <f>INDEX(Forecasts!$AB$178:$AG$188,MATCH($B46,Forecasts!$B$178:$B$188,0),MATCH($C46,Forecasts!$AB$176:$AG$176,0))</f>
        <v>5.5142781129833575E-4</v>
      </c>
      <c r="M46" s="161">
        <f>INDEX(Forecasts!$AB$195:$AG$205,MATCH($B46,Forecasts!$B$195:$B$205,0),MATCH($C46,Forecasts!$AB$193:$AG$193,0))</f>
        <v>2.2532665101001541</v>
      </c>
      <c r="N46" s="159">
        <f>INDEX(Forecasts!$AB$212:$AG$222,MATCH($B46,Forecasts!$B$212:$B$222,0),MATCH($C46,Forecasts!$AB$210:$AG$210,0))</f>
        <v>5.6295345777949946</v>
      </c>
      <c r="O46" s="160">
        <f>INDEX(Forecasts!$AB$229:$AG$238,MATCH($B46,Forecasts!$B$229:$B$238,0),MATCH($C46,Forecasts!$AB$227:$AG$227,0))</f>
        <v>17563.953391669642</v>
      </c>
      <c r="P46" s="160">
        <f>INDEX(Forecasts!$AB$263:$AG$272,MATCH($B46,Forecasts!$B$263:$B$272,0),MATCH($C46,Forecasts!$AB$261:$AG$261,0))</f>
        <v>9.8786217462585604E-2</v>
      </c>
      <c r="Q46" s="160" t="str">
        <f t="shared" ca="1" si="1"/>
        <v>[…]13/12/2024 13:50:00</v>
      </c>
      <c r="R46" s="160" t="str">
        <f t="shared" ca="1" si="2"/>
        <v>PR24CA07 - WW2 - FD.xlsx</v>
      </c>
      <c r="S46" s="162"/>
    </row>
    <row r="47" spans="1:19">
      <c r="A47" s="157" t="str">
        <f t="shared" si="3"/>
        <v>WSH26</v>
      </c>
      <c r="B47" s="157" t="s">
        <v>104</v>
      </c>
      <c r="C47" s="157" t="str">
        <f>LEFT(C46,4)+1&amp;"-"&amp;RIGHT(C46,2)+1</f>
        <v>2025-26</v>
      </c>
      <c r="D47" s="158">
        <f>INDEX(Forecasts!$AB$25:$AG$35,MATCH($B47,Forecasts!$B$25:$B$35,0),MATCH($C47,Forecasts!$AB$23:$AG$23,0))</f>
        <v>1508898.0000000002</v>
      </c>
      <c r="E47" s="158">
        <f>INDEX(Forecasts!$AB$42:$AG$52,MATCH($B47,Forecasts!$B$42:$B$52,0),MATCH($C47,Forecasts!$AB$40:$AG$40,0))</f>
        <v>37626</v>
      </c>
      <c r="F47" s="158">
        <f>INDEX(Forecasts!$AB$59:$AG$69,MATCH($B47,Forecasts!$B$59:$B$69,0),MATCH($C47,Forecasts!$AB$57:$AG$57,0))</f>
        <v>248961.75319952588</v>
      </c>
      <c r="G47" s="158">
        <f>INDEX(Forecasts!$AB$76:$AG$86,MATCH($B47,Forecasts!$B$76:$B$86,0),MATCH($C47,Forecasts!$AB$74:$AG$74,0))</f>
        <v>77.455600000000004</v>
      </c>
      <c r="H47" s="159">
        <f>INDEX(Forecasts!$AB$93:$AG$103,MATCH($B47,Forecasts!$B$93:$B$103,0),MATCH($C47,Forecasts!$AB$91:$AG$91,0))</f>
        <v>1.7142667304523467</v>
      </c>
      <c r="I47" s="158">
        <f>INDEX(Forecasts!$AB$110:$AG$120,MATCH($B47,Forecasts!$B$110:$B$120,0),MATCH($C47,Forecasts!$AB$108:$AG$108,0))</f>
        <v>40.102535480784567</v>
      </c>
      <c r="J47" s="160">
        <f>INDEX(Forecasts!$AB$127:$AG$136,MATCH($B47,Forecasts!$B$127:$B$136,0),MATCH($C47,Forecasts!$AB$125:$AG$125,0))</f>
        <v>613.66523513118602</v>
      </c>
      <c r="K47" s="160">
        <f>INDEX(Forecasts!$AB$144:$AG$153,MATCH($B47,Forecasts!$B$144:$B$153,0),MATCH($C47,Forecasts!$AB$142:$AG$142,0))</f>
        <v>1653.7209260315617</v>
      </c>
      <c r="L47" s="160">
        <f>INDEX(Forecasts!$AB$178:$AG$188,MATCH($B47,Forecasts!$B$178:$B$188,0),MATCH($C47,Forecasts!$AB$176:$AG$176,0))</f>
        <v>5.4808211025529879E-4</v>
      </c>
      <c r="M47" s="161">
        <f>INDEX(Forecasts!$AB$195:$AG$205,MATCH($B47,Forecasts!$B$195:$B$205,0),MATCH($C47,Forecasts!$AB$193:$AG$193,0))</f>
        <v>2.2532665101001541</v>
      </c>
      <c r="N47" s="159">
        <f>INDEX(Forecasts!$AB$212:$AG$222,MATCH($B47,Forecasts!$B$212:$B$222,0),MATCH($C47,Forecasts!$AB$210:$AG$210,0))</f>
        <v>5.6390238422870622</v>
      </c>
      <c r="O47" s="160">
        <f>INDEX(Forecasts!$AB$229:$AG$238,MATCH($B47,Forecasts!$B$229:$B$238,0),MATCH($C47,Forecasts!$AB$227:$AG$227,0))</f>
        <v>17563.953391669642</v>
      </c>
      <c r="P47" s="160">
        <f>INDEX(Forecasts!$AB$263:$AG$272,MATCH($B47,Forecasts!$B$263:$B$272,0),MATCH($C47,Forecasts!$AB$261:$AG$261,0))</f>
        <v>9.8607684990692349E-2</v>
      </c>
      <c r="Q47" s="160" t="str">
        <f t="shared" ca="1" si="1"/>
        <v>[…]13/12/2024 13:50:00</v>
      </c>
      <c r="R47" s="160" t="str">
        <f t="shared" ca="1" si="2"/>
        <v>PR24CA07 - WW2 - FD.xlsx</v>
      </c>
      <c r="S47" s="162"/>
    </row>
    <row r="48" spans="1:19">
      <c r="A48" s="157" t="str">
        <f t="shared" si="3"/>
        <v>WSH27</v>
      </c>
      <c r="B48" s="157" t="s">
        <v>104</v>
      </c>
      <c r="C48" s="157" t="str">
        <f>LEFT(C47,4)+1&amp;"-"&amp;RIGHT(C47,2)+1</f>
        <v>2026-27</v>
      </c>
      <c r="D48" s="158">
        <f>INDEX(Forecasts!$AB$25:$AG$35,MATCH($B48,Forecasts!$B$25:$B$35,0),MATCH($C48,Forecasts!$AB$23:$AG$23,0))</f>
        <v>1517908</v>
      </c>
      <c r="E48" s="158">
        <f>INDEX(Forecasts!$AB$42:$AG$52,MATCH($B48,Forecasts!$B$42:$B$52,0),MATCH($C48,Forecasts!$AB$40:$AG$40,0))</f>
        <v>37698</v>
      </c>
      <c r="F48" s="158">
        <f>INDEX(Forecasts!$AB$59:$AG$69,MATCH($B48,Forecasts!$B$59:$B$69,0),MATCH($C48,Forecasts!$AB$57:$AG$57,0))</f>
        <v>250448.36488323656</v>
      </c>
      <c r="G48" s="158">
        <f>INDEX(Forecasts!$AB$76:$AG$86,MATCH($B48,Forecasts!$B$76:$B$86,0),MATCH($C48,Forecasts!$AB$74:$AG$74,0))</f>
        <v>78.086999999999989</v>
      </c>
      <c r="H48" s="159">
        <f>INDEX(Forecasts!$AB$93:$AG$103,MATCH($B48,Forecasts!$B$93:$B$103,0),MATCH($C48,Forecasts!$AB$91:$AG$91,0))</f>
        <v>1.7170406918138894</v>
      </c>
      <c r="I48" s="158">
        <f>INDEX(Forecasts!$AB$110:$AG$120,MATCH($B48,Forecasts!$B$110:$B$120,0),MATCH($C48,Forecasts!$AB$108:$AG$108,0))</f>
        <v>40.264947742585811</v>
      </c>
      <c r="J48" s="160">
        <f>INDEX(Forecasts!$AB$127:$AG$136,MATCH($B48,Forecasts!$B$127:$B$136,0),MATCH($C48,Forecasts!$AB$125:$AG$125,0))</f>
        <v>616.1505333207283</v>
      </c>
      <c r="K48" s="160">
        <f>INDEX(Forecasts!$AB$144:$AG$153,MATCH($B48,Forecasts!$B$144:$B$153,0),MATCH($C48,Forecasts!$AB$142:$AG$142,0))</f>
        <v>1660.4183717856718</v>
      </c>
      <c r="L48" s="160">
        <f>INDEX(Forecasts!$AB$178:$AG$188,MATCH($B48,Forecasts!$B$178:$B$188,0),MATCH($C48,Forecasts!$AB$176:$AG$176,0))</f>
        <v>5.4351120094234956E-4</v>
      </c>
      <c r="M48" s="161">
        <f>INDEX(Forecasts!$AB$195:$AG$205,MATCH($B48,Forecasts!$B$195:$B$205,0),MATCH($C48,Forecasts!$AB$193:$AG$193,0))</f>
        <v>2.2532665101001541</v>
      </c>
      <c r="N48" s="159">
        <f>INDEX(Forecasts!$AB$212:$AG$222,MATCH($B48,Forecasts!$B$212:$B$222,0),MATCH($C48,Forecasts!$AB$210:$AG$210,0))</f>
        <v>5.5902355357890743</v>
      </c>
      <c r="O48" s="160">
        <f>INDEX(Forecasts!$AB$229:$AG$238,MATCH($B48,Forecasts!$B$229:$B$238,0),MATCH($C48,Forecasts!$AB$227:$AG$227,0))</f>
        <v>17563.953391669642</v>
      </c>
      <c r="P48" s="160">
        <f>INDEX(Forecasts!$AB$263:$AG$272,MATCH($B48,Forecasts!$B$263:$B$272,0),MATCH($C48,Forecasts!$AB$261:$AG$261,0))</f>
        <v>9.84193526303727E-2</v>
      </c>
      <c r="Q48" s="160" t="str">
        <f t="shared" ca="1" si="1"/>
        <v>[…]13/12/2024 13:50:00</v>
      </c>
      <c r="R48" s="160" t="str">
        <f t="shared" ca="1" si="2"/>
        <v>PR24CA07 - WW2 - FD.xlsx</v>
      </c>
      <c r="S48" s="162"/>
    </row>
    <row r="49" spans="1:19">
      <c r="A49" s="157" t="str">
        <f t="shared" si="3"/>
        <v>WSH28</v>
      </c>
      <c r="B49" s="157" t="s">
        <v>104</v>
      </c>
      <c r="C49" s="157" t="str">
        <f>LEFT(C48,4)+1&amp;"-"&amp;RIGHT(C48,2)+1</f>
        <v>2027-28</v>
      </c>
      <c r="D49" s="158">
        <f>INDEX(Forecasts!$AB$25:$AG$35,MATCH($B49,Forecasts!$B$25:$B$35,0),MATCH($C49,Forecasts!$AB$23:$AG$23,0))</f>
        <v>1526778</v>
      </c>
      <c r="E49" s="158">
        <f>INDEX(Forecasts!$AB$42:$AG$52,MATCH($B49,Forecasts!$B$42:$B$52,0),MATCH($C49,Forecasts!$AB$40:$AG$40,0))</f>
        <v>37770</v>
      </c>
      <c r="F49" s="158">
        <f>INDEX(Forecasts!$AB$59:$AG$69,MATCH($B49,Forecasts!$B$59:$B$69,0),MATCH($C49,Forecasts!$AB$57:$AG$57,0))</f>
        <v>251911.87716231696</v>
      </c>
      <c r="G49" s="158">
        <f>INDEX(Forecasts!$AB$76:$AG$86,MATCH($B49,Forecasts!$B$76:$B$86,0),MATCH($C49,Forecasts!$AB$74:$AG$74,0))</f>
        <v>78.718400000000003</v>
      </c>
      <c r="H49" s="159">
        <f>INDEX(Forecasts!$AB$93:$AG$103,MATCH($B49,Forecasts!$B$93:$B$103,0),MATCH($C49,Forecasts!$AB$91:$AG$91,0))</f>
        <v>1.7198040773100345</v>
      </c>
      <c r="I49" s="158">
        <f>INDEX(Forecasts!$AB$110:$AG$120,MATCH($B49,Forecasts!$B$110:$B$120,0),MATCH($C49,Forecasts!$AB$108:$AG$108,0))</f>
        <v>40.423034154090551</v>
      </c>
      <c r="J49" s="160">
        <f>INDEX(Forecasts!$AB$127:$AG$136,MATCH($B49,Forecasts!$B$127:$B$136,0),MATCH($C49,Forecasts!$AB$125:$AG$125,0))</f>
        <v>618.56963559753046</v>
      </c>
      <c r="K49" s="160">
        <f>INDEX(Forecasts!$AB$144:$AG$153,MATCH($B49,Forecasts!$B$144:$B$153,0),MATCH($C49,Forecasts!$AB$142:$AG$142,0))</f>
        <v>1666.9374310843511</v>
      </c>
      <c r="L49" s="160">
        <f>INDEX(Forecasts!$AB$178:$AG$188,MATCH($B49,Forecasts!$B$178:$B$188,0),MATCH($C49,Forecasts!$AB$176:$AG$176,0))</f>
        <v>5.3773371112237668E-4</v>
      </c>
      <c r="M49" s="161">
        <f>INDEX(Forecasts!$AB$195:$AG$205,MATCH($B49,Forecasts!$B$195:$B$205,0),MATCH($C49,Forecasts!$AB$193:$AG$193,0))</f>
        <v>2.2532665101001541</v>
      </c>
      <c r="N49" s="159">
        <f>INDEX(Forecasts!$AB$212:$AG$222,MATCH($B49,Forecasts!$B$212:$B$222,0),MATCH($C49,Forecasts!$AB$210:$AG$210,0))</f>
        <v>5.5040195444648479</v>
      </c>
      <c r="O49" s="160">
        <f>INDEX(Forecasts!$AB$229:$AG$238,MATCH($B49,Forecasts!$B$229:$B$238,0),MATCH($C49,Forecasts!$AB$227:$AG$227,0))</f>
        <v>17563.953391669642</v>
      </c>
      <c r="P49" s="160">
        <f>INDEX(Forecasts!$AB$263:$AG$272,MATCH($B49,Forecasts!$B$263:$B$272,0),MATCH($C49,Forecasts!$AB$261:$AG$261,0))</f>
        <v>9.823173829652608E-2</v>
      </c>
      <c r="Q49" s="160" t="str">
        <f t="shared" ca="1" si="1"/>
        <v>[…]13/12/2024 13:50:00</v>
      </c>
      <c r="R49" s="160" t="str">
        <f t="shared" ca="1" si="2"/>
        <v>PR24CA07 - WW2 - FD.xlsx</v>
      </c>
      <c r="S49" s="162"/>
    </row>
    <row r="50" spans="1:19">
      <c r="A50" s="157" t="str">
        <f t="shared" si="3"/>
        <v>WSH29</v>
      </c>
      <c r="B50" s="157" t="s">
        <v>104</v>
      </c>
      <c r="C50" s="157" t="str">
        <f>LEFT(C49,4)+1&amp;"-"&amp;RIGHT(C49,2)+1</f>
        <v>2028-29</v>
      </c>
      <c r="D50" s="158">
        <f>INDEX(Forecasts!$AB$25:$AG$35,MATCH($B50,Forecasts!$B$25:$B$35,0),MATCH($C50,Forecasts!$AB$23:$AG$23,0))</f>
        <v>1535542</v>
      </c>
      <c r="E50" s="158">
        <f>INDEX(Forecasts!$AB$42:$AG$52,MATCH($B50,Forecasts!$B$42:$B$52,0),MATCH($C50,Forecasts!$AB$40:$AG$40,0))</f>
        <v>37847</v>
      </c>
      <c r="F50" s="158">
        <f>INDEX(Forecasts!$AB$59:$AG$69,MATCH($B50,Forecasts!$B$59:$B$69,0),MATCH($C50,Forecasts!$AB$57:$AG$57,0))</f>
        <v>253357.89989217714</v>
      </c>
      <c r="G50" s="158">
        <f>INDEX(Forecasts!$AB$76:$AG$86,MATCH($B50,Forecasts!$B$76:$B$86,0),MATCH($C50,Forecasts!$AB$74:$AG$74,0))</f>
        <v>79.349800000000016</v>
      </c>
      <c r="H50" s="159">
        <f>INDEX(Forecasts!$AB$93:$AG$103,MATCH($B50,Forecasts!$B$93:$B$103,0),MATCH($C50,Forecasts!$AB$91:$AG$91,0))</f>
        <v>1.7223293788147014</v>
      </c>
      <c r="I50" s="158">
        <f>INDEX(Forecasts!$AB$110:$AG$120,MATCH($B50,Forecasts!$B$110:$B$120,0),MATCH($C50,Forecasts!$AB$108:$AG$108,0))</f>
        <v>40.572357122096861</v>
      </c>
      <c r="J50" s="160">
        <f>INDEX(Forecasts!$AB$127:$AG$136,MATCH($B50,Forecasts!$B$127:$B$136,0),MATCH($C50,Forecasts!$AB$125:$AG$125,0))</f>
        <v>620.85463611366947</v>
      </c>
      <c r="K50" s="160">
        <f>INDEX(Forecasts!$AB$144:$AG$153,MATCH($B50,Forecasts!$B$144:$B$153,0),MATCH($C50,Forecasts!$AB$142:$AG$142,0))</f>
        <v>1673.0951094946724</v>
      </c>
      <c r="L50" s="160">
        <f>INDEX(Forecasts!$AB$178:$AG$188,MATCH($B50,Forecasts!$B$178:$B$188,0),MATCH($C50,Forecasts!$AB$176:$AG$176,0))</f>
        <v>5.3466463307418489E-4</v>
      </c>
      <c r="M50" s="161">
        <f>INDEX(Forecasts!$AB$195:$AG$205,MATCH($B50,Forecasts!$B$195:$B$205,0),MATCH($C50,Forecasts!$AB$193:$AG$193,0))</f>
        <v>2.2532665101001541</v>
      </c>
      <c r="N50" s="159">
        <f>INDEX(Forecasts!$AB$212:$AG$222,MATCH($B50,Forecasts!$B$212:$B$222,0),MATCH($C50,Forecasts!$AB$210:$AG$210,0))</f>
        <v>5.5124848178935908</v>
      </c>
      <c r="O50" s="160">
        <f>INDEX(Forecasts!$AB$229:$AG$238,MATCH($B50,Forecasts!$B$229:$B$238,0),MATCH($C50,Forecasts!$AB$227:$AG$227,0))</f>
        <v>17563.953391669642</v>
      </c>
      <c r="P50" s="160">
        <f>INDEX(Forecasts!$AB$263:$AG$272,MATCH($B50,Forecasts!$B$263:$B$272,0),MATCH($C50,Forecasts!$AB$261:$AG$261,0))</f>
        <v>9.8031885102116148E-2</v>
      </c>
      <c r="Q50" s="160" t="str">
        <f t="shared" ca="1" si="1"/>
        <v>[…]13/12/2024 13:50:00</v>
      </c>
      <c r="R50" s="160" t="str">
        <f t="shared" ca="1" si="2"/>
        <v>PR24CA07 - WW2 - FD.xlsx</v>
      </c>
      <c r="S50" s="162"/>
    </row>
    <row r="51" spans="1:19">
      <c r="A51" s="157" t="str">
        <f t="shared" si="3"/>
        <v>WSH30</v>
      </c>
      <c r="B51" s="157" t="s">
        <v>104</v>
      </c>
      <c r="C51" s="157" t="str">
        <f>LEFT(C50,4)+1&amp;"-"&amp;RIGHT(C50,2)+1</f>
        <v>2029-30</v>
      </c>
      <c r="D51" s="158">
        <f>INDEX(Forecasts!$AB$25:$AG$35,MATCH($B51,Forecasts!$B$25:$B$35,0),MATCH($C51,Forecasts!$AB$23:$AG$23,0))</f>
        <v>1544149.9999999998</v>
      </c>
      <c r="E51" s="158">
        <f>INDEX(Forecasts!$AB$42:$AG$52,MATCH($B51,Forecasts!$B$42:$B$52,0),MATCH($C51,Forecasts!$AB$40:$AG$40,0))</f>
        <v>37918</v>
      </c>
      <c r="F51" s="158">
        <f>INDEX(Forecasts!$AB$59:$AG$69,MATCH($B51,Forecasts!$B$59:$B$69,0),MATCH($C51,Forecasts!$AB$57:$AG$57,0))</f>
        <v>254778.18328544925</v>
      </c>
      <c r="G51" s="158">
        <f>INDEX(Forecasts!$AB$76:$AG$86,MATCH($B51,Forecasts!$B$76:$B$86,0),MATCH($C51,Forecasts!$AB$74:$AG$74,0))</f>
        <v>79.981200000000001</v>
      </c>
      <c r="H51" s="159">
        <f>INDEX(Forecasts!$AB$93:$AG$103,MATCH($B51,Forecasts!$B$93:$B$103,0),MATCH($C51,Forecasts!$AB$91:$AG$91,0))</f>
        <v>1.72511735851047</v>
      </c>
      <c r="I51" s="158">
        <f>INDEX(Forecasts!$AB$110:$AG$120,MATCH($B51,Forecasts!$B$110:$B$120,0),MATCH($C51,Forecasts!$AB$108:$AG$108,0))</f>
        <v>40.72340313307663</v>
      </c>
      <c r="J51" s="160">
        <f>INDEX(Forecasts!$AB$127:$AG$136,MATCH($B51,Forecasts!$B$127:$B$136,0),MATCH($C51,Forecasts!$AB$125:$AG$125,0))</f>
        <v>623.16600333103509</v>
      </c>
      <c r="K51" s="160">
        <f>INDEX(Forecasts!$AB$144:$AG$153,MATCH($B51,Forecasts!$B$144:$B$153,0),MATCH($C51,Forecasts!$AB$142:$AG$142,0))</f>
        <v>1679.3238415724866</v>
      </c>
      <c r="L51" s="160">
        <f>INDEX(Forecasts!$AB$178:$AG$188,MATCH($B51,Forecasts!$B$178:$B$188,0),MATCH($C51,Forecasts!$AB$176:$AG$176,0))</f>
        <v>5.2844607065375782E-4</v>
      </c>
      <c r="M51" s="161">
        <f>INDEX(Forecasts!$AB$195:$AG$205,MATCH($B51,Forecasts!$B$195:$B$205,0),MATCH($C51,Forecasts!$AB$193:$AG$193,0))</f>
        <v>2.2532665101001541</v>
      </c>
      <c r="N51" s="159">
        <f>INDEX(Forecasts!$AB$212:$AG$222,MATCH($B51,Forecasts!$B$212:$B$222,0),MATCH($C51,Forecasts!$AB$210:$AG$210,0))</f>
        <v>5.5117447337825123</v>
      </c>
      <c r="O51" s="160">
        <f>INDEX(Forecasts!$AB$229:$AG$238,MATCH($B51,Forecasts!$B$229:$B$238,0),MATCH($C51,Forecasts!$AB$227:$AG$227,0))</f>
        <v>17563.953391669642</v>
      </c>
      <c r="P51" s="160">
        <f>INDEX(Forecasts!$AB$263:$AG$272,MATCH($B51,Forecasts!$B$263:$B$272,0),MATCH($C51,Forecasts!$AB$261:$AG$261,0))</f>
        <v>9.7848324158969088E-2</v>
      </c>
      <c r="Q51" s="160" t="str">
        <f t="shared" ca="1" si="1"/>
        <v>[…]13/12/2024 13:50:00</v>
      </c>
      <c r="R51" s="160" t="str">
        <f t="shared" ca="1" si="2"/>
        <v>PR24CA07 - WW2 - FD.xlsx</v>
      </c>
      <c r="S51" s="162"/>
    </row>
    <row r="52" spans="1:19">
      <c r="A52" s="157" t="str">
        <f t="shared" si="3"/>
        <v>WSX25</v>
      </c>
      <c r="B52" s="157" t="s">
        <v>105</v>
      </c>
      <c r="C52" s="157" t="s">
        <v>27</v>
      </c>
      <c r="D52" s="158">
        <f>INDEX(Forecasts!$AB$25:$AG$35,MATCH($B52,Forecasts!$B$25:$B$35,0),MATCH($C52,Forecasts!$AB$23:$AG$23,0))</f>
        <v>1299656.1946841876</v>
      </c>
      <c r="E52" s="158">
        <f>INDEX(Forecasts!$AB$42:$AG$52,MATCH($B52,Forecasts!$B$42:$B$52,0),MATCH($C52,Forecasts!$AB$40:$AG$40,0))</f>
        <v>35190.08850829416</v>
      </c>
      <c r="F52" s="158">
        <f>INDEX(Forecasts!$AB$59:$AG$69,MATCH($B52,Forecasts!$B$59:$B$69,0),MATCH($C52,Forecasts!$AB$57:$AG$57,0))</f>
        <v>206621.56489163527</v>
      </c>
      <c r="G52" s="158">
        <f>INDEX(Forecasts!$AB$76:$AG$86,MATCH($B52,Forecasts!$B$76:$B$86,0),MATCH($C52,Forecasts!$AB$74:$AG$74,0))</f>
        <v>71.750070597813334</v>
      </c>
      <c r="H52" s="159">
        <f>INDEX(Forecasts!$AB$93:$AG$103,MATCH($B52,Forecasts!$B$93:$B$103,0),MATCH($C52,Forecasts!$AB$91:$AG$91,0))</f>
        <v>1.3855463872592437</v>
      </c>
      <c r="I52" s="158">
        <f>INDEX(Forecasts!$AB$110:$AG$120,MATCH($B52,Forecasts!$B$110:$B$120,0),MATCH($C52,Forecasts!$AB$108:$AG$108,0))</f>
        <v>36.932450294288515</v>
      </c>
      <c r="J52" s="160">
        <f>INDEX(Forecasts!$AB$127:$AG$136,MATCH($B52,Forecasts!$B$127:$B$136,0),MATCH($C52,Forecasts!$AB$125:$AG$125,0))</f>
        <v>1251.7138047227729</v>
      </c>
      <c r="K52" s="160">
        <f>INDEX(Forecasts!$AB$144:$AG$153,MATCH($B52,Forecasts!$B$144:$B$153,0),MATCH($C52,Forecasts!$AB$142:$AG$142,0))</f>
        <v>2756.7268098305358</v>
      </c>
      <c r="L52" s="160">
        <f>INDEX(Forecasts!$AB$178:$AG$188,MATCH($B52,Forecasts!$B$178:$B$188,0),MATCH($C52,Forecasts!$AB$176:$AG$176,0))</f>
        <v>3.0623483474159313E-4</v>
      </c>
      <c r="M52" s="161">
        <f>INDEX(Forecasts!$AB$195:$AG$205,MATCH($B52,Forecasts!$B$195:$B$205,0),MATCH($C52,Forecasts!$AB$193:$AG$193,0))</f>
        <v>8.2832267523771783</v>
      </c>
      <c r="N52" s="159">
        <f>INDEX(Forecasts!$AB$212:$AG$222,MATCH($B52,Forecasts!$B$212:$B$222,0),MATCH($C52,Forecasts!$AB$210:$AG$210,0))</f>
        <v>3.9897414834731859</v>
      </c>
      <c r="O52" s="160">
        <f>INDEX(Forecasts!$AB$229:$AG$238,MATCH($B52,Forecasts!$B$229:$B$238,0),MATCH($C52,Forecasts!$AB$227:$AG$227,0))</f>
        <v>14818.726758456667</v>
      </c>
      <c r="P52" s="160">
        <f>INDEX(Forecasts!$AB$263:$AG$272,MATCH($B52,Forecasts!$B$263:$B$272,0),MATCH($C52,Forecasts!$AB$261:$AG$261,0))</f>
        <v>4.6886366757250685E-2</v>
      </c>
      <c r="Q52" s="160" t="str">
        <f t="shared" ca="1" si="1"/>
        <v>[…]13/12/2024 13:50:00</v>
      </c>
      <c r="R52" s="160" t="str">
        <f t="shared" ca="1" si="2"/>
        <v>PR24CA07 - WW2 - FD.xlsx</v>
      </c>
      <c r="S52" s="162"/>
    </row>
    <row r="53" spans="1:19">
      <c r="A53" s="157" t="str">
        <f t="shared" si="3"/>
        <v>WSX26</v>
      </c>
      <c r="B53" s="157" t="s">
        <v>105</v>
      </c>
      <c r="C53" s="157" t="str">
        <f>LEFT(C52,4)+1&amp;"-"&amp;RIGHT(C52,2)+1</f>
        <v>2025-26</v>
      </c>
      <c r="D53" s="158">
        <f>INDEX(Forecasts!$AB$25:$AG$35,MATCH($B53,Forecasts!$B$25:$B$35,0),MATCH($C53,Forecasts!$AB$23:$AG$23,0))</f>
        <v>1305533.4227896964</v>
      </c>
      <c r="E53" s="158">
        <f>INDEX(Forecasts!$AB$42:$AG$52,MATCH($B53,Forecasts!$B$42:$B$52,0),MATCH($C53,Forecasts!$AB$40:$AG$40,0))</f>
        <v>35242.545975895293</v>
      </c>
      <c r="F53" s="158">
        <f>INDEX(Forecasts!$AB$59:$AG$69,MATCH($B53,Forecasts!$B$59:$B$69,0),MATCH($C53,Forecasts!$AB$57:$AG$57,0))</f>
        <v>207555.93666884239</v>
      </c>
      <c r="G53" s="158">
        <f>INDEX(Forecasts!$AB$76:$AG$86,MATCH($B53,Forecasts!$B$76:$B$86,0),MATCH($C53,Forecasts!$AB$74:$AG$74,0))</f>
        <v>72.862214526469117</v>
      </c>
      <c r="H53" s="159">
        <f>INDEX(Forecasts!$AB$93:$AG$103,MATCH($B53,Forecasts!$B$93:$B$103,0),MATCH($C53,Forecasts!$AB$91:$AG$91,0))</f>
        <v>1.385050331874043</v>
      </c>
      <c r="I53" s="158">
        <f>INDEX(Forecasts!$AB$110:$AG$120,MATCH($B53,Forecasts!$B$110:$B$120,0),MATCH($C53,Forecasts!$AB$108:$AG$108,0))</f>
        <v>37.044242594806768</v>
      </c>
      <c r="J53" s="160">
        <f>INDEX(Forecasts!$AB$127:$AG$136,MATCH($B53,Forecasts!$B$127:$B$136,0),MATCH($C53,Forecasts!$AB$125:$AG$125,0))</f>
        <v>1255.5026669484146</v>
      </c>
      <c r="K53" s="160">
        <f>INDEX(Forecasts!$AB$144:$AG$153,MATCH($B53,Forecasts!$B$144:$B$153,0),MATCH($C53,Forecasts!$AB$142:$AG$142,0))</f>
        <v>2765.0712556909002</v>
      </c>
      <c r="L53" s="160">
        <f>INDEX(Forecasts!$AB$178:$AG$188,MATCH($B53,Forecasts!$B$178:$B$188,0),MATCH($C53,Forecasts!$AB$176:$AG$176,0))</f>
        <v>3.0485623198335564E-4</v>
      </c>
      <c r="M53" s="161">
        <f>INDEX(Forecasts!$AB$195:$AG$205,MATCH($B53,Forecasts!$B$195:$B$205,0),MATCH($C53,Forecasts!$AB$193:$AG$193,0))</f>
        <v>8.2832267523771783</v>
      </c>
      <c r="N53" s="159">
        <f>INDEX(Forecasts!$AB$212:$AG$222,MATCH($B53,Forecasts!$B$212:$B$222,0),MATCH($C53,Forecasts!$AB$210:$AG$210,0))</f>
        <v>3.8829055368411063</v>
      </c>
      <c r="O53" s="160">
        <f>INDEX(Forecasts!$AB$229:$AG$238,MATCH($B53,Forecasts!$B$229:$B$238,0),MATCH($C53,Forecasts!$AB$227:$AG$227,0))</f>
        <v>14818.726758456667</v>
      </c>
      <c r="P53" s="160">
        <f>INDEX(Forecasts!$AB$263:$AG$272,MATCH($B53,Forecasts!$B$263:$B$272,0),MATCH($C53,Forecasts!$AB$261:$AG$261,0))</f>
        <v>4.6816577813319514E-2</v>
      </c>
      <c r="Q53" s="160" t="str">
        <f t="shared" ca="1" si="1"/>
        <v>[…]13/12/2024 13:50:00</v>
      </c>
      <c r="R53" s="160" t="str">
        <f t="shared" ca="1" si="2"/>
        <v>PR24CA07 - WW2 - FD.xlsx</v>
      </c>
      <c r="S53" s="162"/>
    </row>
    <row r="54" spans="1:19">
      <c r="A54" s="157" t="str">
        <f t="shared" si="3"/>
        <v>WSX27</v>
      </c>
      <c r="B54" s="157" t="s">
        <v>105</v>
      </c>
      <c r="C54" s="157" t="str">
        <f>LEFT(C53,4)+1&amp;"-"&amp;RIGHT(C53,2)+1</f>
        <v>2026-27</v>
      </c>
      <c r="D54" s="158">
        <f>INDEX(Forecasts!$AB$25:$AG$35,MATCH($B54,Forecasts!$B$25:$B$35,0),MATCH($C54,Forecasts!$AB$23:$AG$23,0))</f>
        <v>1311684.1950426537</v>
      </c>
      <c r="E54" s="158">
        <f>INDEX(Forecasts!$AB$42:$AG$52,MATCH($B54,Forecasts!$B$42:$B$52,0),MATCH($C54,Forecasts!$AB$40:$AG$40,0))</f>
        <v>35295.154656405735</v>
      </c>
      <c r="F54" s="158">
        <f>INDEX(Forecasts!$AB$59:$AG$69,MATCH($B54,Forecasts!$B$59:$B$69,0),MATCH($C54,Forecasts!$AB$57:$AG$57,0))</f>
        <v>208533.79696250788</v>
      </c>
      <c r="G54" s="158">
        <f>INDEX(Forecasts!$AB$76:$AG$86,MATCH($B54,Forecasts!$B$76:$B$86,0),MATCH($C54,Forecasts!$AB$74:$AG$74,0))</f>
        <v>73.265262043464787</v>
      </c>
      <c r="H54" s="159">
        <f>INDEX(Forecasts!$AB$93:$AG$103,MATCH($B54,Forecasts!$B$93:$B$103,0),MATCH($C54,Forecasts!$AB$91:$AG$91,0))</f>
        <v>1.3845498192520578</v>
      </c>
      <c r="I54" s="158">
        <f>INDEX(Forecasts!$AB$110:$AG$120,MATCH($B54,Forecasts!$B$110:$B$120,0),MATCH($C54,Forecasts!$AB$108:$AG$108,0))</f>
        <v>37.163293596861898</v>
      </c>
      <c r="J54" s="160">
        <f>INDEX(Forecasts!$AB$127:$AG$136,MATCH($B54,Forecasts!$B$127:$B$136,0),MATCH($C54,Forecasts!$AB$125:$AG$125,0))</f>
        <v>1259.5375409291839</v>
      </c>
      <c r="K54" s="160">
        <f>INDEX(Forecasts!$AB$144:$AG$153,MATCH($B54,Forecasts!$B$144:$B$153,0),MATCH($C54,Forecasts!$AB$142:$AG$142,0))</f>
        <v>2773.9575084709745</v>
      </c>
      <c r="L54" s="160">
        <f>INDEX(Forecasts!$AB$178:$AG$188,MATCH($B54,Forecasts!$B$178:$B$188,0),MATCH($C54,Forecasts!$AB$176:$AG$176,0))</f>
        <v>3.0266431622825968E-4</v>
      </c>
      <c r="M54" s="161">
        <f>INDEX(Forecasts!$AB$195:$AG$205,MATCH($B54,Forecasts!$B$195:$B$205,0),MATCH($C54,Forecasts!$AB$193:$AG$193,0))</f>
        <v>8.2832267523771783</v>
      </c>
      <c r="N54" s="159">
        <f>INDEX(Forecasts!$AB$212:$AG$222,MATCH($B54,Forecasts!$B$212:$B$222,0),MATCH($C54,Forecasts!$AB$210:$AG$210,0))</f>
        <v>3.7635651054317014</v>
      </c>
      <c r="O54" s="160">
        <f>INDEX(Forecasts!$AB$229:$AG$238,MATCH($B54,Forecasts!$B$229:$B$238,0),MATCH($C54,Forecasts!$AB$227:$AG$227,0))</f>
        <v>14818.726758456667</v>
      </c>
      <c r="P54" s="160">
        <f>INDEX(Forecasts!$AB$263:$AG$272,MATCH($B54,Forecasts!$B$263:$B$272,0),MATCH($C54,Forecasts!$AB$261:$AG$261,0))</f>
        <v>4.6746796042740811E-2</v>
      </c>
      <c r="Q54" s="160" t="str">
        <f t="shared" ca="1" si="1"/>
        <v>[…]13/12/2024 13:50:00</v>
      </c>
      <c r="R54" s="160" t="str">
        <f t="shared" ca="1" si="2"/>
        <v>PR24CA07 - WW2 - FD.xlsx</v>
      </c>
      <c r="S54" s="162"/>
    </row>
    <row r="55" spans="1:19">
      <c r="A55" s="157" t="str">
        <f t="shared" si="3"/>
        <v>WSX28</v>
      </c>
      <c r="B55" s="157" t="s">
        <v>105</v>
      </c>
      <c r="C55" s="157" t="str">
        <f>LEFT(C54,4)+1&amp;"-"&amp;RIGHT(C54,2)+1</f>
        <v>2027-28</v>
      </c>
      <c r="D55" s="158">
        <f>INDEX(Forecasts!$AB$25:$AG$35,MATCH($B55,Forecasts!$B$25:$B$35,0),MATCH($C55,Forecasts!$AB$23:$AG$23,0))</f>
        <v>1317838.4430550747</v>
      </c>
      <c r="E55" s="158">
        <f>INDEX(Forecasts!$AB$42:$AG$52,MATCH($B55,Forecasts!$B$42:$B$52,0),MATCH($C55,Forecasts!$AB$40:$AG$40,0))</f>
        <v>35347.914985708965</v>
      </c>
      <c r="F55" s="158">
        <f>INDEX(Forecasts!$AB$59:$AG$69,MATCH($B55,Forecasts!$B$59:$B$69,0),MATCH($C55,Forecasts!$AB$57:$AG$57,0))</f>
        <v>209512.20983835825</v>
      </c>
      <c r="G55" s="158">
        <f>INDEX(Forecasts!$AB$76:$AG$86,MATCH($B55,Forecasts!$B$76:$B$86,0),MATCH($C55,Forecasts!$AB$74:$AG$74,0))</f>
        <v>73.684750657158872</v>
      </c>
      <c r="H55" s="159">
        <f>INDEX(Forecasts!$AB$93:$AG$103,MATCH($B55,Forecasts!$B$93:$B$103,0),MATCH($C55,Forecasts!$AB$91:$AG$91,0))</f>
        <v>1.3839713041003514</v>
      </c>
      <c r="I55" s="158">
        <f>INDEX(Forecasts!$AB$110:$AG$120,MATCH($B55,Forecasts!$B$110:$B$120,0),MATCH($C55,Forecasts!$AB$108:$AG$108,0))</f>
        <v>37.281928611287881</v>
      </c>
      <c r="J55" s="160">
        <f>INDEX(Forecasts!$AB$127:$AG$136,MATCH($B55,Forecasts!$B$127:$B$136,0),MATCH($C55,Forecasts!$AB$125:$AG$125,0))</f>
        <v>1263.5583162662444</v>
      </c>
      <c r="K55" s="160">
        <f>INDEX(Forecasts!$AB$144:$AG$153,MATCH($B55,Forecasts!$B$144:$B$153,0),MATCH($C55,Forecasts!$AB$142:$AG$142,0))</f>
        <v>2782.8127109351149</v>
      </c>
      <c r="L55" s="160">
        <f>INDEX(Forecasts!$AB$178:$AG$188,MATCH($B55,Forecasts!$B$178:$B$188,0),MATCH($C55,Forecasts!$AB$176:$AG$176,0))</f>
        <v>3.0125088708116306E-4</v>
      </c>
      <c r="M55" s="161">
        <f>INDEX(Forecasts!$AB$195:$AG$205,MATCH($B55,Forecasts!$B$195:$B$205,0),MATCH($C55,Forecasts!$AB$193:$AG$193,0))</f>
        <v>8.2832267523771783</v>
      </c>
      <c r="N55" s="159">
        <f>INDEX(Forecasts!$AB$212:$AG$222,MATCH($B55,Forecasts!$B$212:$B$222,0),MATCH($C55,Forecasts!$AB$210:$AG$210,0))</f>
        <v>3.7063602567167822</v>
      </c>
      <c r="O55" s="160">
        <f>INDEX(Forecasts!$AB$229:$AG$238,MATCH($B55,Forecasts!$B$229:$B$238,0),MATCH($C55,Forecasts!$AB$227:$AG$227,0))</f>
        <v>14818.726758456667</v>
      </c>
      <c r="P55" s="160">
        <f>INDEX(Forecasts!$AB$263:$AG$272,MATCH($B55,Forecasts!$B$263:$B$272,0),MATCH($C55,Forecasts!$AB$261:$AG$261,0))</f>
        <v>4.6677021733447517E-2</v>
      </c>
      <c r="Q55" s="160" t="str">
        <f t="shared" ca="1" si="1"/>
        <v>[…]13/12/2024 13:50:00</v>
      </c>
      <c r="R55" s="160" t="str">
        <f t="shared" ca="1" si="2"/>
        <v>PR24CA07 - WW2 - FD.xlsx</v>
      </c>
      <c r="S55" s="162"/>
    </row>
    <row r="56" spans="1:19">
      <c r="A56" s="157" t="str">
        <f t="shared" si="3"/>
        <v>WSX29</v>
      </c>
      <c r="B56" s="157" t="s">
        <v>105</v>
      </c>
      <c r="C56" s="157" t="str">
        <f>LEFT(C55,4)+1&amp;"-"&amp;RIGHT(C55,2)+1</f>
        <v>2028-29</v>
      </c>
      <c r="D56" s="158">
        <f>INDEX(Forecasts!$AB$25:$AG$35,MATCH($B56,Forecasts!$B$25:$B$35,0),MATCH($C56,Forecasts!$AB$23:$AG$23,0))</f>
        <v>1323664.5332172983</v>
      </c>
      <c r="E56" s="158">
        <f>INDEX(Forecasts!$AB$42:$AG$52,MATCH($B56,Forecasts!$B$42:$B$52,0),MATCH($C56,Forecasts!$AB$40:$AG$40,0))</f>
        <v>35400.827400944952</v>
      </c>
      <c r="F56" s="158">
        <f>INDEX(Forecasts!$AB$59:$AG$69,MATCH($B56,Forecasts!$B$59:$B$69,0),MATCH($C56,Forecasts!$AB$57:$AG$57,0))</f>
        <v>210438.45161787048</v>
      </c>
      <c r="G56" s="158">
        <f>INDEX(Forecasts!$AB$76:$AG$86,MATCH($B56,Forecasts!$B$76:$B$86,0),MATCH($C56,Forecasts!$AB$74:$AG$74,0))</f>
        <v>74.205415378558129</v>
      </c>
      <c r="H56" s="159">
        <f>INDEX(Forecasts!$AB$93:$AG$103,MATCH($B56,Forecasts!$B$93:$B$103,0),MATCH($C56,Forecasts!$AB$91:$AG$91,0))</f>
        <v>1.3833885701409554</v>
      </c>
      <c r="I56" s="158">
        <f>INDEX(Forecasts!$AB$110:$AG$120,MATCH($B56,Forecasts!$B$110:$B$120,0),MATCH($C56,Forecasts!$AB$108:$AG$108,0))</f>
        <v>37.39077954946233</v>
      </c>
      <c r="J56" s="160">
        <f>INDEX(Forecasts!$AB$127:$AG$136,MATCH($B56,Forecasts!$B$127:$B$136,0),MATCH($C56,Forecasts!$AB$125:$AG$125,0))</f>
        <v>1267.2474899030949</v>
      </c>
      <c r="K56" s="160">
        <f>INDEX(Forecasts!$AB$144:$AG$153,MATCH($B56,Forecasts!$B$144:$B$153,0),MATCH($C56,Forecasts!$AB$142:$AG$142,0))</f>
        <v>2790.9376064443391</v>
      </c>
      <c r="L56" s="160">
        <f>INDEX(Forecasts!$AB$178:$AG$188,MATCH($B56,Forecasts!$B$178:$B$188,0),MATCH($C56,Forecasts!$AB$176:$AG$176,0))</f>
        <v>2.9992493568974912E-4</v>
      </c>
      <c r="M56" s="161">
        <f>INDEX(Forecasts!$AB$195:$AG$205,MATCH($B56,Forecasts!$B$195:$B$205,0),MATCH($C56,Forecasts!$AB$193:$AG$193,0))</f>
        <v>8.2832267523771783</v>
      </c>
      <c r="N56" s="159">
        <f>INDEX(Forecasts!$AB$212:$AG$222,MATCH($B56,Forecasts!$B$212:$B$222,0),MATCH($C56,Forecasts!$AB$210:$AG$210,0))</f>
        <v>3.6426927127505895</v>
      </c>
      <c r="O56" s="160">
        <f>INDEX(Forecasts!$AB$229:$AG$238,MATCH($B56,Forecasts!$B$229:$B$238,0),MATCH($C56,Forecasts!$AB$227:$AG$227,0))</f>
        <v>14818.726758456667</v>
      </c>
      <c r="P56" s="160">
        <f>INDEX(Forecasts!$AB$263:$AG$272,MATCH($B56,Forecasts!$B$263:$B$272,0),MATCH($C56,Forecasts!$AB$261:$AG$261,0))</f>
        <v>4.6607255173249172E-2</v>
      </c>
      <c r="Q56" s="160" t="str">
        <f t="shared" ca="1" si="1"/>
        <v>[…]13/12/2024 13:50:00</v>
      </c>
      <c r="R56" s="160" t="str">
        <f t="shared" ca="1" si="2"/>
        <v>PR24CA07 - WW2 - FD.xlsx</v>
      </c>
      <c r="S56" s="162"/>
    </row>
    <row r="57" spans="1:19">
      <c r="A57" s="157" t="str">
        <f t="shared" si="3"/>
        <v>WSX30</v>
      </c>
      <c r="B57" s="157" t="s">
        <v>105</v>
      </c>
      <c r="C57" s="157" t="str">
        <f>LEFT(C56,4)+1&amp;"-"&amp;RIGHT(C56,2)+1</f>
        <v>2029-30</v>
      </c>
      <c r="D57" s="158">
        <f>INDEX(Forecasts!$AB$25:$AG$35,MATCH($B57,Forecasts!$B$25:$B$35,0),MATCH($C57,Forecasts!$AB$23:$AG$23,0))</f>
        <v>1328943.4550353738</v>
      </c>
      <c r="E57" s="158">
        <f>INDEX(Forecasts!$AB$42:$AG$52,MATCH($B57,Forecasts!$B$42:$B$52,0),MATCH($C57,Forecasts!$AB$40:$AG$40,0))</f>
        <v>35453.892340513732</v>
      </c>
      <c r="F57" s="158">
        <f>INDEX(Forecasts!$AB$59:$AG$69,MATCH($B57,Forecasts!$B$59:$B$69,0),MATCH($C57,Forecasts!$AB$57:$AG$57,0))</f>
        <v>211277.70363809913</v>
      </c>
      <c r="G57" s="158">
        <f>INDEX(Forecasts!$AB$76:$AG$86,MATCH($B57,Forecasts!$B$76:$B$86,0),MATCH($C57,Forecasts!$AB$74:$AG$74,0))</f>
        <v>74.7152978895042</v>
      </c>
      <c r="H57" s="159">
        <f>INDEX(Forecasts!$AB$93:$AG$103,MATCH($B57,Forecasts!$B$93:$B$103,0),MATCH($C57,Forecasts!$AB$91:$AG$91,0))</f>
        <v>1.3827282919788333</v>
      </c>
      <c r="I57" s="158">
        <f>INDEX(Forecasts!$AB$110:$AG$120,MATCH($B57,Forecasts!$B$110:$B$120,0),MATCH($C57,Forecasts!$AB$108:$AG$108,0))</f>
        <v>37.483711020264167</v>
      </c>
      <c r="J57" s="160">
        <f>INDEX(Forecasts!$AB$127:$AG$136,MATCH($B57,Forecasts!$B$127:$B$136,0),MATCH($C57,Forecasts!$AB$125:$AG$125,0))</f>
        <v>1270.3971212968679</v>
      </c>
      <c r="K57" s="160">
        <f>INDEX(Forecasts!$AB$144:$AG$153,MATCH($B57,Forecasts!$B$144:$B$153,0),MATCH($C57,Forecasts!$AB$142:$AG$142,0))</f>
        <v>2797.8742346668109</v>
      </c>
      <c r="L57" s="160">
        <f>INDEX(Forecasts!$AB$178:$AG$188,MATCH($B57,Forecasts!$B$178:$B$188,0),MATCH($C57,Forecasts!$AB$176:$AG$176,0))</f>
        <v>2.9873355295574459E-4</v>
      </c>
      <c r="M57" s="161">
        <f>INDEX(Forecasts!$AB$195:$AG$205,MATCH($B57,Forecasts!$B$195:$B$205,0),MATCH($C57,Forecasts!$AB$193:$AG$193,0))</f>
        <v>8.2832267523771783</v>
      </c>
      <c r="N57" s="159">
        <f>INDEX(Forecasts!$AB$212:$AG$222,MATCH($B57,Forecasts!$B$212:$B$222,0),MATCH($C57,Forecasts!$AB$210:$AG$210,0))</f>
        <v>3.6394545218728576</v>
      </c>
      <c r="O57" s="160">
        <f>INDEX(Forecasts!$AB$229:$AG$238,MATCH($B57,Forecasts!$B$229:$B$238,0),MATCH($C57,Forecasts!$AB$227:$AG$227,0))</f>
        <v>14818.726758456667</v>
      </c>
      <c r="P57" s="160">
        <f>INDEX(Forecasts!$AB$263:$AG$272,MATCH($B57,Forecasts!$B$263:$B$272,0),MATCH($C57,Forecasts!$AB$261:$AG$261,0))</f>
        <v>4.6537496649827217E-2</v>
      </c>
      <c r="Q57" s="160" t="str">
        <f t="shared" ca="1" si="1"/>
        <v>[…]13/12/2024 13:50:00</v>
      </c>
      <c r="R57" s="160" t="str">
        <f t="shared" ca="1" si="2"/>
        <v>PR24CA07 - WW2 - FD.xlsx</v>
      </c>
      <c r="S57" s="162"/>
    </row>
    <row r="58" spans="1:19">
      <c r="A58" s="157" t="str">
        <f t="shared" ref="A58:A63" si="4">B58&amp;RIGHT(C58,2)</f>
        <v>YKY25</v>
      </c>
      <c r="B58" s="157" t="s">
        <v>106</v>
      </c>
      <c r="C58" s="157" t="s">
        <v>27</v>
      </c>
      <c r="D58" s="158">
        <f>INDEX(Forecasts!$AB$25:$AG$35,MATCH($B58,Forecasts!$B$25:$B$35,0),MATCH($C58,Forecasts!$AB$23:$AG$23,0))</f>
        <v>2386851.8089687522</v>
      </c>
      <c r="E58" s="158">
        <f>INDEX(Forecasts!$AB$42:$AG$52,MATCH($B58,Forecasts!$B$42:$B$52,0),MATCH($C58,Forecasts!$AB$40:$AG$40,0))</f>
        <v>52636.341250698664</v>
      </c>
      <c r="F58" s="158">
        <f>INDEX(Forecasts!$AB$59:$AG$69,MATCH($B58,Forecasts!$B$59:$B$69,0),MATCH($C58,Forecasts!$AB$57:$AG$57,0))</f>
        <v>364497.40433065424</v>
      </c>
      <c r="G58" s="158">
        <f>INDEX(Forecasts!$AB$76:$AG$86,MATCH($B58,Forecasts!$B$76:$B$86,0),MATCH($C58,Forecasts!$AB$74:$AG$74,0))</f>
        <v>149.9</v>
      </c>
      <c r="H58" s="159">
        <f>INDEX(Forecasts!$AB$93:$AG$103,MATCH($B58,Forecasts!$B$93:$B$103,0),MATCH($C58,Forecasts!$AB$91:$AG$91,0))</f>
        <v>1.7178815596116264</v>
      </c>
      <c r="I58" s="158">
        <f>INDEX(Forecasts!$AB$110:$AG$120,MATCH($B58,Forecasts!$B$110:$B$120,0),MATCH($C58,Forecasts!$AB$108:$AG$108,0))</f>
        <v>45.346081286321748</v>
      </c>
      <c r="J58" s="160">
        <f>INDEX(Forecasts!$AB$127:$AG$136,MATCH($B58,Forecasts!$B$127:$B$136,0),MATCH($C58,Forecasts!$AB$125:$AG$125,0))</f>
        <v>1134.6425154163885</v>
      </c>
      <c r="K58" s="160">
        <f>INDEX(Forecasts!$AB$144:$AG$153,MATCH($B58,Forecasts!$B$144:$B$153,0),MATCH($C58,Forecasts!$AB$142:$AG$142,0))</f>
        <v>2851.1239368646593</v>
      </c>
      <c r="L58" s="160">
        <f>INDEX(Forecasts!$AB$178:$AG$188,MATCH($B58,Forecasts!$B$178:$B$188,0),MATCH($C58,Forecasts!$AB$176:$AG$176,0))</f>
        <v>2.5263403355591158E-4</v>
      </c>
      <c r="M58" s="161">
        <f>INDEX(Forecasts!$AB$195:$AG$205,MATCH($B58,Forecasts!$B$195:$B$205,0),MATCH($C58,Forecasts!$AB$193:$AG$193,0))</f>
        <v>44.489808674111771</v>
      </c>
      <c r="N58" s="159">
        <f>INDEX(Forecasts!$AB$212:$AG$222,MATCH($B58,Forecasts!$B$212:$B$222,0),MATCH($C58,Forecasts!$AB$210:$AG$210,0))</f>
        <v>2.4225877364293571</v>
      </c>
      <c r="O58" s="160">
        <f>INDEX(Forecasts!$AB$229:$AG$238,MATCH($B58,Forecasts!$B$229:$B$238,0),MATCH($C58,Forecasts!$AB$227:$AG$227,0))</f>
        <v>17152.848082794255</v>
      </c>
      <c r="P58" s="160">
        <f>INDEX(Forecasts!$AB$263:$AG$272,MATCH($B58,Forecasts!$B$263:$B$272,0),MATCH($C58,Forecasts!$AB$261:$AG$261,0))</f>
        <v>5.3085113289345447E-2</v>
      </c>
      <c r="Q58" s="160" t="str">
        <f t="shared" ca="1" si="1"/>
        <v>[…]13/12/2024 13:50:00</v>
      </c>
      <c r="R58" s="160" t="str">
        <f t="shared" ca="1" si="2"/>
        <v>PR24CA07 - WW2 - FD.xlsx</v>
      </c>
      <c r="S58" s="162"/>
    </row>
    <row r="59" spans="1:19">
      <c r="A59" s="157" t="str">
        <f t="shared" si="4"/>
        <v>YKY26</v>
      </c>
      <c r="B59" s="157" t="s">
        <v>106</v>
      </c>
      <c r="C59" s="157" t="str">
        <f>LEFT(C58,4)+1&amp;"-"&amp;RIGHT(C58,2)+1</f>
        <v>2025-26</v>
      </c>
      <c r="D59" s="158">
        <f>INDEX(Forecasts!$AB$25:$AG$35,MATCH($B59,Forecasts!$B$25:$B$35,0),MATCH($C59,Forecasts!$AB$23:$AG$23,0))</f>
        <v>2397453.5624439484</v>
      </c>
      <c r="E59" s="158">
        <f>INDEX(Forecasts!$AB$42:$AG$52,MATCH($B59,Forecasts!$B$42:$B$52,0),MATCH($C59,Forecasts!$AB$40:$AG$40,0))</f>
        <v>52694.569237070697</v>
      </c>
      <c r="F59" s="158">
        <f>INDEX(Forecasts!$AB$59:$AG$69,MATCH($B59,Forecasts!$B$59:$B$69,0),MATCH($C59,Forecasts!$AB$57:$AG$57,0))</f>
        <v>366116.40372078901</v>
      </c>
      <c r="G59" s="158">
        <f>INDEX(Forecasts!$AB$76:$AG$86,MATCH($B59,Forecasts!$B$76:$B$86,0),MATCH($C59,Forecasts!$AB$74:$AG$74,0))</f>
        <v>163.9</v>
      </c>
      <c r="H59" s="159">
        <f>INDEX(Forecasts!$AB$93:$AG$103,MATCH($B59,Forecasts!$B$93:$B$103,0),MATCH($C59,Forecasts!$AB$91:$AG$91,0))</f>
        <v>1.7174824903271384</v>
      </c>
      <c r="I59" s="158">
        <f>INDEX(Forecasts!$AB$110:$AG$120,MATCH($B59,Forecasts!$B$110:$B$120,0),MATCH($C59,Forecasts!$AB$108:$AG$108,0))</f>
        <v>45.497165972795102</v>
      </c>
      <c r="J59" s="160">
        <f>INDEX(Forecasts!$AB$127:$AG$136,MATCH($B59,Forecasts!$B$127:$B$136,0),MATCH($C59,Forecasts!$AB$125:$AG$125,0))</f>
        <v>1138.4229326837287</v>
      </c>
      <c r="K59" s="160">
        <f>INDEX(Forecasts!$AB$144:$AG$153,MATCH($B59,Forecasts!$B$144:$B$153,0),MATCH($C59,Forecasts!$AB$142:$AG$142,0))</f>
        <v>2860.623350129898</v>
      </c>
      <c r="L59" s="160">
        <f>INDEX(Forecasts!$AB$178:$AG$188,MATCH($B59,Forecasts!$B$178:$B$188,0),MATCH($C59,Forecasts!$AB$176:$AG$176,0))</f>
        <v>2.5151686332781594E-4</v>
      </c>
      <c r="M59" s="161">
        <f>INDEX(Forecasts!$AB$195:$AG$205,MATCH($B59,Forecasts!$B$195:$B$205,0),MATCH($C59,Forecasts!$AB$193:$AG$193,0))</f>
        <v>44.489808674111771</v>
      </c>
      <c r="N59" s="159">
        <f>INDEX(Forecasts!$AB$212:$AG$222,MATCH($B59,Forecasts!$B$212:$B$222,0),MATCH($C59,Forecasts!$AB$210:$AG$210,0))</f>
        <v>2.4195709396662468</v>
      </c>
      <c r="O59" s="160">
        <f>INDEX(Forecasts!$AB$229:$AG$238,MATCH($B59,Forecasts!$B$229:$B$238,0),MATCH($C59,Forecasts!$AB$227:$AG$227,0))</f>
        <v>17152.848082794255</v>
      </c>
      <c r="P59" s="160">
        <f>INDEX(Forecasts!$AB$263:$AG$272,MATCH($B59,Forecasts!$B$263:$B$272,0),MATCH($C59,Forecasts!$AB$261:$AG$261,0))</f>
        <v>5.3026453748183558E-2</v>
      </c>
      <c r="Q59" s="160" t="str">
        <f t="shared" ref="Q59:Q63" ca="1" si="5">CONCATENATE("[…]", TEXT(NOW(),"dd/mm/yyy hh:mm:ss"))</f>
        <v>[…]13/12/2024 13:50:00</v>
      </c>
      <c r="R59" s="160" t="str">
        <f t="shared" ref="R59:R63" ca="1" si="6">MID(CELL("filename"),SEARCH("[",CELL("filename"))+1,SEARCH("]",CELL("filename"))-SEARCH("[",CELL("filename"))-1)</f>
        <v>PR24CA07 - WW2 - FD.xlsx</v>
      </c>
      <c r="S59" s="162"/>
    </row>
    <row r="60" spans="1:19">
      <c r="A60" s="157" t="str">
        <f t="shared" si="4"/>
        <v>YKY27</v>
      </c>
      <c r="B60" s="157" t="s">
        <v>106</v>
      </c>
      <c r="C60" s="157" t="str">
        <f>LEFT(C59,4)+1&amp;"-"&amp;RIGHT(C59,2)+1</f>
        <v>2026-27</v>
      </c>
      <c r="D60" s="158">
        <f>INDEX(Forecasts!$AB$25:$AG$35,MATCH($B60,Forecasts!$B$25:$B$35,0),MATCH($C60,Forecasts!$AB$23:$AG$23,0))</f>
        <v>2409254.3159191441</v>
      </c>
      <c r="E60" s="158">
        <f>INDEX(Forecasts!$AB$42:$AG$52,MATCH($B60,Forecasts!$B$42:$B$52,0),MATCH($C60,Forecasts!$AB$40:$AG$40,0))</f>
        <v>52752.797223442729</v>
      </c>
      <c r="F60" s="158">
        <f>INDEX(Forecasts!$AB$59:$AG$69,MATCH($B60,Forecasts!$B$59:$B$69,0),MATCH($C60,Forecasts!$AB$57:$AG$57,0))</f>
        <v>367918.5030361684</v>
      </c>
      <c r="G60" s="158">
        <f>INDEX(Forecasts!$AB$76:$AG$86,MATCH($B60,Forecasts!$B$76:$B$86,0),MATCH($C60,Forecasts!$AB$74:$AG$74,0))</f>
        <v>164.9</v>
      </c>
      <c r="H60" s="159">
        <f>INDEX(Forecasts!$AB$93:$AG$103,MATCH($B60,Forecasts!$B$93:$B$103,0),MATCH($C60,Forecasts!$AB$91:$AG$91,0))</f>
        <v>1.7174634288347836</v>
      </c>
      <c r="I60" s="158">
        <f>INDEX(Forecasts!$AB$110:$AG$120,MATCH($B60,Forecasts!$B$110:$B$120,0),MATCH($C60,Forecasts!$AB$108:$AG$108,0))</f>
        <v>45.670645780438342</v>
      </c>
      <c r="J60" s="160">
        <f>INDEX(Forecasts!$AB$127:$AG$136,MATCH($B60,Forecasts!$B$127:$B$136,0),MATCH($C60,Forecasts!$AB$125:$AG$125,0))</f>
        <v>1142.7637171514186</v>
      </c>
      <c r="K60" s="160">
        <f>INDEX(Forecasts!$AB$144:$AG$153,MATCH($B60,Forecasts!$B$144:$B$153,0),MATCH($C60,Forecasts!$AB$142:$AG$142,0))</f>
        <v>2871.5308512436382</v>
      </c>
      <c r="L60" s="160">
        <f>INDEX(Forecasts!$AB$178:$AG$188,MATCH($B60,Forecasts!$B$178:$B$188,0),MATCH($C60,Forecasts!$AB$176:$AG$176,0))</f>
        <v>2.5028491015484687E-4</v>
      </c>
      <c r="M60" s="161">
        <f>INDEX(Forecasts!$AB$195:$AG$205,MATCH($B60,Forecasts!$B$195:$B$205,0),MATCH($C60,Forecasts!$AB$193:$AG$193,0))</f>
        <v>44.489808674111771</v>
      </c>
      <c r="N60" s="159">
        <f>INDEX(Forecasts!$AB$212:$AG$222,MATCH($B60,Forecasts!$B$212:$B$222,0),MATCH($C60,Forecasts!$AB$210:$AG$210,0))</f>
        <v>2.4160502091163338</v>
      </c>
      <c r="O60" s="160">
        <f>INDEX(Forecasts!$AB$229:$AG$238,MATCH($B60,Forecasts!$B$229:$B$238,0),MATCH($C60,Forecasts!$AB$227:$AG$227,0))</f>
        <v>17152.848082794255</v>
      </c>
      <c r="P60" s="160">
        <f>INDEX(Forecasts!$AB$263:$AG$272,MATCH($B60,Forecasts!$B$263:$B$272,0),MATCH($C60,Forecasts!$AB$261:$AG$261,0))</f>
        <v>5.2967923702598896E-2</v>
      </c>
      <c r="Q60" s="160" t="str">
        <f t="shared" ca="1" si="5"/>
        <v>[…]13/12/2024 13:50:00</v>
      </c>
      <c r="R60" s="160" t="str">
        <f t="shared" ca="1" si="6"/>
        <v>PR24CA07 - WW2 - FD.xlsx</v>
      </c>
      <c r="S60" s="162"/>
    </row>
    <row r="61" spans="1:19">
      <c r="A61" s="157" t="str">
        <f t="shared" si="4"/>
        <v>YKY28</v>
      </c>
      <c r="B61" s="157" t="s">
        <v>106</v>
      </c>
      <c r="C61" s="157" t="str">
        <f>LEFT(C60,4)+1&amp;"-"&amp;RIGHT(C60,2)+1</f>
        <v>2027-28</v>
      </c>
      <c r="D61" s="158">
        <f>INDEX(Forecasts!$AB$25:$AG$35,MATCH($B61,Forecasts!$B$25:$B$35,0),MATCH($C61,Forecasts!$AB$23:$AG$23,0))</f>
        <v>2420748.0365243657</v>
      </c>
      <c r="E61" s="158">
        <f>INDEX(Forecasts!$AB$42:$AG$52,MATCH($B61,Forecasts!$B$42:$B$52,0),MATCH($C61,Forecasts!$AB$40:$AG$40,0))</f>
        <v>52811.025209814761</v>
      </c>
      <c r="F61" s="158">
        <f>INDEX(Forecasts!$AB$59:$AG$69,MATCH($B61,Forecasts!$B$59:$B$69,0),MATCH($C61,Forecasts!$AB$57:$AG$57,0))</f>
        <v>369673.71519930445</v>
      </c>
      <c r="G61" s="158">
        <f>INDEX(Forecasts!$AB$76:$AG$86,MATCH($B61,Forecasts!$B$76:$B$86,0),MATCH($C61,Forecasts!$AB$74:$AG$74,0))</f>
        <v>165.8</v>
      </c>
      <c r="H61" s="159">
        <f>INDEX(Forecasts!$AB$93:$AG$103,MATCH($B61,Forecasts!$B$93:$B$103,0),MATCH($C61,Forecasts!$AB$91:$AG$91,0))</f>
        <v>1.7170657005754815</v>
      </c>
      <c r="I61" s="158">
        <f>INDEX(Forecasts!$AB$110:$AG$120,MATCH($B61,Forecasts!$B$110:$B$120,0),MATCH($C61,Forecasts!$AB$108:$AG$108,0))</f>
        <v>45.837929237444101</v>
      </c>
      <c r="J61" s="160">
        <f>INDEX(Forecasts!$AB$127:$AG$136,MATCH($B61,Forecasts!$B$127:$B$136,0),MATCH($C61,Forecasts!$AB$125:$AG$125,0))</f>
        <v>1146.9494575078145</v>
      </c>
      <c r="K61" s="160">
        <f>INDEX(Forecasts!$AB$144:$AG$153,MATCH($B61,Forecasts!$B$144:$B$153,0),MATCH($C61,Forecasts!$AB$142:$AG$142,0))</f>
        <v>2882.048758303767</v>
      </c>
      <c r="L61" s="160">
        <f>INDEX(Forecasts!$AB$178:$AG$188,MATCH($B61,Forecasts!$B$178:$B$188,0),MATCH($C61,Forecasts!$AB$176:$AG$176,0))</f>
        <v>2.4909655647837209E-4</v>
      </c>
      <c r="M61" s="161">
        <f>INDEX(Forecasts!$AB$195:$AG$205,MATCH($B61,Forecasts!$B$195:$B$205,0),MATCH($C61,Forecasts!$AB$193:$AG$193,0))</f>
        <v>44.489808674111771</v>
      </c>
      <c r="N61" s="159">
        <f>INDEX(Forecasts!$AB$212:$AG$222,MATCH($B61,Forecasts!$B$212:$B$222,0),MATCH($C61,Forecasts!$AB$210:$AG$210,0))</f>
        <v>2.3391639526838568</v>
      </c>
      <c r="O61" s="160">
        <f>INDEX(Forecasts!$AB$229:$AG$238,MATCH($B61,Forecasts!$B$229:$B$238,0),MATCH($C61,Forecasts!$AB$227:$AG$227,0))</f>
        <v>17152.848082794255</v>
      </c>
      <c r="P61" s="160">
        <f>INDEX(Forecasts!$AB$263:$AG$272,MATCH($B61,Forecasts!$B$263:$B$272,0),MATCH($C61,Forecasts!$AB$261:$AG$261,0))</f>
        <v>5.2909522724256662E-2</v>
      </c>
      <c r="Q61" s="160" t="str">
        <f t="shared" ca="1" si="5"/>
        <v>[…]13/12/2024 13:50:00</v>
      </c>
      <c r="R61" s="160" t="str">
        <f t="shared" ca="1" si="6"/>
        <v>PR24CA07 - WW2 - FD.xlsx</v>
      </c>
      <c r="S61" s="162"/>
    </row>
    <row r="62" spans="1:19">
      <c r="A62" s="157" t="str">
        <f t="shared" si="4"/>
        <v>YKY29</v>
      </c>
      <c r="B62" s="157" t="s">
        <v>106</v>
      </c>
      <c r="C62" s="157" t="str">
        <f>LEFT(C61,4)+1&amp;"-"&amp;RIGHT(C61,2)+1</f>
        <v>2028-29</v>
      </c>
      <c r="D62" s="158">
        <f>INDEX(Forecasts!$AB$25:$AG$35,MATCH($B62,Forecasts!$B$25:$B$35,0),MATCH($C62,Forecasts!$AB$23:$AG$23,0))</f>
        <v>2431947.7735645743</v>
      </c>
      <c r="E62" s="158">
        <f>INDEX(Forecasts!$AB$42:$AG$52,MATCH($B62,Forecasts!$B$42:$B$52,0),MATCH($C62,Forecasts!$AB$40:$AG$40,0))</f>
        <v>52869.253196186794</v>
      </c>
      <c r="F62" s="158">
        <f>INDEX(Forecasts!$AB$59:$AG$69,MATCH($B62,Forecasts!$B$59:$B$69,0),MATCH($C62,Forecasts!$AB$57:$AG$57,0))</f>
        <v>371384.03297647124</v>
      </c>
      <c r="G62" s="158">
        <f>INDEX(Forecasts!$AB$76:$AG$86,MATCH($B62,Forecasts!$B$76:$B$86,0),MATCH($C62,Forecasts!$AB$74:$AG$74,0))</f>
        <v>166.8</v>
      </c>
      <c r="H62" s="159">
        <f>INDEX(Forecasts!$AB$93:$AG$103,MATCH($B62,Forecasts!$B$93:$B$103,0),MATCH($C62,Forecasts!$AB$91:$AG$91,0))</f>
        <v>1.7166688483987516</v>
      </c>
      <c r="I62" s="158">
        <f>INDEX(Forecasts!$AB$110:$AG$120,MATCH($B62,Forecasts!$B$110:$B$120,0),MATCH($C62,Forecasts!$AB$108:$AG$108,0))</f>
        <v>45.999283639209395</v>
      </c>
      <c r="J62" s="160">
        <f>INDEX(Forecasts!$AB$127:$AG$136,MATCH($B62,Forecasts!$B$127:$B$136,0),MATCH($C62,Forecasts!$AB$125:$AG$125,0))</f>
        <v>1150.9868419763091</v>
      </c>
      <c r="K62" s="160">
        <f>INDEX(Forecasts!$AB$144:$AG$153,MATCH($B62,Forecasts!$B$144:$B$153,0),MATCH($C62,Forecasts!$AB$142:$AG$142,0))</f>
        <v>2892.1938774439805</v>
      </c>
      <c r="L62" s="160">
        <f>INDEX(Forecasts!$AB$178:$AG$188,MATCH($B62,Forecasts!$B$178:$B$188,0),MATCH($C62,Forecasts!$AB$176:$AG$176,0))</f>
        <v>2.4836059662362739E-4</v>
      </c>
      <c r="M62" s="161">
        <f>INDEX(Forecasts!$AB$195:$AG$205,MATCH($B62,Forecasts!$B$195:$B$205,0),MATCH($C62,Forecasts!$AB$193:$AG$193,0))</f>
        <v>44.489808674111771</v>
      </c>
      <c r="N62" s="159">
        <f>INDEX(Forecasts!$AB$212:$AG$222,MATCH($B62,Forecasts!$B$212:$B$222,0),MATCH($C62,Forecasts!$AB$210:$AG$210,0))</f>
        <v>2.3371354915486506</v>
      </c>
      <c r="O62" s="160">
        <f>INDEX(Forecasts!$AB$229:$AG$238,MATCH($B62,Forecasts!$B$229:$B$238,0),MATCH($C62,Forecasts!$AB$227:$AG$227,0))</f>
        <v>17152.848082794255</v>
      </c>
      <c r="P62" s="160">
        <f>INDEX(Forecasts!$AB$263:$AG$272,MATCH($B62,Forecasts!$B$263:$B$272,0),MATCH($C62,Forecasts!$AB$261:$AG$261,0))</f>
        <v>5.2851250386709042E-2</v>
      </c>
      <c r="Q62" s="160" t="str">
        <f t="shared" ca="1" si="5"/>
        <v>[…]13/12/2024 13:50:00</v>
      </c>
      <c r="R62" s="160" t="str">
        <f t="shared" ca="1" si="6"/>
        <v>PR24CA07 - WW2 - FD.xlsx</v>
      </c>
      <c r="S62" s="162"/>
    </row>
    <row r="63" spans="1:19">
      <c r="A63" s="157" t="str">
        <f t="shared" si="4"/>
        <v>YKY30</v>
      </c>
      <c r="B63" s="157" t="s">
        <v>106</v>
      </c>
      <c r="C63" s="157" t="str">
        <f>LEFT(C62,4)+1&amp;"-"&amp;RIGHT(C62,2)+1</f>
        <v>2029-30</v>
      </c>
      <c r="D63" s="158">
        <f>INDEX(Forecasts!$AB$25:$AG$35,MATCH($B63,Forecasts!$B$25:$B$35,0),MATCH($C63,Forecasts!$AB$23:$AG$23,0))</f>
        <v>2442929.4721298078</v>
      </c>
      <c r="E63" s="158">
        <f>INDEX(Forecasts!$AB$42:$AG$52,MATCH($B63,Forecasts!$B$42:$B$52,0),MATCH($C63,Forecasts!$AB$40:$AG$40,0))</f>
        <v>52927.481182558819</v>
      </c>
      <c r="F63" s="158">
        <f>INDEX(Forecasts!$AB$59:$AG$69,MATCH($B63,Forecasts!$B$59:$B$69,0),MATCH($C63,Forecasts!$AB$57:$AG$57,0))</f>
        <v>373061.05398260511</v>
      </c>
      <c r="G63" s="158">
        <f>INDEX(Forecasts!$AB$76:$AG$86,MATCH($B63,Forecasts!$B$76:$B$86,0),MATCH($C63,Forecasts!$AB$74:$AG$74,0))</f>
        <v>167.8</v>
      </c>
      <c r="H63" s="159">
        <f>INDEX(Forecasts!$AB$93:$AG$103,MATCH($B63,Forecasts!$B$93:$B$103,0),MATCH($C63,Forecasts!$AB$91:$AG$91,0))</f>
        <v>1.7166885324960652</v>
      </c>
      <c r="I63" s="158">
        <f>INDEX(Forecasts!$AB$110:$AG$120,MATCH($B63,Forecasts!$B$110:$B$120,0),MATCH($C63,Forecasts!$AB$108:$AG$108,0))</f>
        <v>46.156163443780613</v>
      </c>
      <c r="J63" s="160">
        <f>INDEX(Forecasts!$AB$127:$AG$136,MATCH($B63,Forecasts!$B$127:$B$136,0),MATCH($C63,Forecasts!$AB$125:$AG$125,0))</f>
        <v>1154.9122637774299</v>
      </c>
      <c r="K63" s="160">
        <f>INDEX(Forecasts!$AB$144:$AG$153,MATCH($B63,Forecasts!$B$144:$B$153,0),MATCH($C63,Forecasts!$AB$142:$AG$142,0))</f>
        <v>2902.0576573635603</v>
      </c>
      <c r="L63" s="160">
        <f>INDEX(Forecasts!$AB$178:$AG$188,MATCH($B63,Forecasts!$B$178:$B$188,0),MATCH($C63,Forecasts!$AB$176:$AG$176,0))</f>
        <v>2.4724414146652277E-4</v>
      </c>
      <c r="M63" s="161">
        <f>INDEX(Forecasts!$AB$195:$AG$205,MATCH($B63,Forecasts!$B$195:$B$205,0),MATCH($C63,Forecasts!$AB$193:$AG$193,0))</f>
        <v>44.489808674111771</v>
      </c>
      <c r="N63" s="159">
        <f>INDEX(Forecasts!$AB$212:$AG$222,MATCH($B63,Forecasts!$B$212:$B$222,0),MATCH($C63,Forecasts!$AB$210:$AG$210,0))</f>
        <v>2.3346148897519092</v>
      </c>
      <c r="O63" s="160">
        <f>INDEX(Forecasts!$AB$229:$AG$238,MATCH($B63,Forecasts!$B$229:$B$238,0),MATCH($C63,Forecasts!$AB$227:$AG$227,0))</f>
        <v>17152.848082794255</v>
      </c>
      <c r="P63" s="160">
        <f>INDEX(Forecasts!$AB$263:$AG$272,MATCH($B63,Forecasts!$B$263:$B$272,0),MATCH($C63,Forecasts!$AB$261:$AG$261,0))</f>
        <v>5.2793106265384866E-2</v>
      </c>
      <c r="Q63" s="160" t="str">
        <f t="shared" ca="1" si="5"/>
        <v>[…]13/12/2024 13:50:00</v>
      </c>
      <c r="R63" s="160" t="str">
        <f t="shared" ca="1" si="6"/>
        <v>PR24CA07 - WW2 - FD.xlsx</v>
      </c>
      <c r="S63" s="162"/>
    </row>
    <row r="64" spans="1:19">
      <c r="E64" s="163"/>
      <c r="F64" s="163"/>
      <c r="G64" s="163"/>
    </row>
    <row r="65" spans="4:16">
      <c r="D65" s="164" t="b">
        <f>SUM(D4:D63)=SUM(Forecasts!AB35:AG35)</f>
        <v>1</v>
      </c>
      <c r="E65" s="164" t="b">
        <f>SUM(E4:E63)=SUM(Forecasts!AB52:AG52)</f>
        <v>1</v>
      </c>
      <c r="F65" s="164" t="b">
        <f>SUM(F4:F63)=SUM(Forecasts!AB59:AG68)</f>
        <v>1</v>
      </c>
      <c r="G65" s="164" t="b">
        <f>SUM(G4:G63)=SUM(Forecasts!AB86:AG86)</f>
        <v>1</v>
      </c>
      <c r="H65" s="164" t="b">
        <f>SUM(H4:H63)=SUM(Forecasts!AB103:AG103)</f>
        <v>0</v>
      </c>
      <c r="I65" s="164" t="b">
        <f>SUM(I4:I63)=SUM(Forecasts!AB120:AG120)</f>
        <v>1</v>
      </c>
      <c r="J65" s="164" t="b">
        <f>SUM(J4:J63)=SUM(Forecasts!AB137:AG137)</f>
        <v>1</v>
      </c>
      <c r="K65" s="164" t="b">
        <f>SUM(K4:K63)=SUM(Forecasts!AB154:AG154)</f>
        <v>1</v>
      </c>
      <c r="L65" s="164" t="b">
        <f>SUM(L4:L63)=SUM(Forecasts!AB188:AG188)</f>
        <v>1</v>
      </c>
      <c r="M65" s="164" t="b">
        <f>SUM(M4:M63)=SUM(Forecasts!AB205:AG205)</f>
        <v>1</v>
      </c>
      <c r="N65" s="164" t="b">
        <f>SUM(N4:N63)=SUM(Forecasts!AB222:AG222)</f>
        <v>1</v>
      </c>
      <c r="O65" s="164" t="b">
        <f>SUM(O4:O63)=SUM(Forecasts!AB239:AG239)</f>
        <v>1</v>
      </c>
      <c r="P65" s="164" t="b">
        <f>SUM(P4:P63)=SUM(Forecasts!AB273:AG273)</f>
        <v>1</v>
      </c>
    </row>
    <row r="66" spans="4:16">
      <c r="E66" s="163"/>
      <c r="F66" s="163"/>
      <c r="G66" s="163"/>
    </row>
    <row r="67" spans="4:16">
      <c r="E67" s="163"/>
      <c r="F67" s="163"/>
      <c r="G67" s="163"/>
    </row>
    <row r="68" spans="4:16">
      <c r="E68" s="163"/>
      <c r="F68" s="163"/>
      <c r="G68" s="163"/>
    </row>
    <row r="69" spans="4:16">
      <c r="E69" s="163"/>
      <c r="F69" s="163"/>
      <c r="G69" s="163"/>
    </row>
    <row r="70" spans="4:16">
      <c r="E70" s="163"/>
      <c r="F70" s="163"/>
      <c r="G70" s="163"/>
    </row>
    <row r="71" spans="4:16">
      <c r="E71" s="163"/>
      <c r="F71" s="163"/>
      <c r="G71" s="163"/>
    </row>
    <row r="72" spans="4:16">
      <c r="E72" s="163"/>
      <c r="F72" s="163"/>
      <c r="G72" s="163"/>
    </row>
    <row r="73" spans="4:16">
      <c r="E73" s="163"/>
      <c r="F73" s="163"/>
      <c r="G73" s="163"/>
    </row>
    <row r="74" spans="4:16">
      <c r="E74" s="163"/>
      <c r="F74" s="163"/>
      <c r="G74" s="163"/>
    </row>
    <row r="75" spans="4:16">
      <c r="E75" s="163"/>
      <c r="F75" s="163"/>
      <c r="G75" s="163"/>
    </row>
    <row r="76" spans="4:16">
      <c r="E76" s="163"/>
      <c r="F76" s="163"/>
      <c r="G76" s="163"/>
    </row>
    <row r="77" spans="4:16">
      <c r="E77" s="163"/>
      <c r="F77" s="163"/>
      <c r="G77" s="163"/>
    </row>
    <row r="78" spans="4:16">
      <c r="E78" s="163"/>
      <c r="F78" s="163"/>
      <c r="G78" s="163"/>
    </row>
    <row r="79" spans="4:16">
      <c r="E79" s="163"/>
      <c r="F79" s="163"/>
    </row>
  </sheetData>
  <conditionalFormatting sqref="D65:P65">
    <cfRule type="expression" dxfId="1" priority="1">
      <formula>D65=FALSE</formula>
    </cfRule>
    <cfRule type="expression" dxfId="0" priority="2">
      <formula>D65=TRUE</formula>
    </cfRule>
  </conditionalFormatting>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E25883-3E68-4BB8-A464-3ED008DBA6B8}">
  <sheetPr>
    <tabColor rgb="FF98C561"/>
  </sheetPr>
  <dimension ref="A1:K173"/>
  <sheetViews>
    <sheetView zoomScale="80" zoomScaleNormal="80" workbookViewId="0"/>
  </sheetViews>
  <sheetFormatPr defaultRowHeight="13.15"/>
  <cols>
    <col min="1" max="1" width="9" style="38"/>
    <col min="2" max="2" width="53.625" style="38" customWidth="1"/>
    <col min="3" max="3" width="50.75" style="38" bestFit="1" customWidth="1"/>
    <col min="4" max="4" width="12.0625" style="38" bestFit="1" customWidth="1"/>
    <col min="5" max="5" width="24.3125" style="38" customWidth="1"/>
    <col min="6" max="11" width="14.5625" style="38" customWidth="1"/>
    <col min="12" max="16384" width="9" style="38"/>
  </cols>
  <sheetData>
    <row r="1" spans="1:11">
      <c r="C1" s="38" t="s">
        <v>172</v>
      </c>
    </row>
    <row r="2" spans="1:11">
      <c r="A2" s="38" t="s">
        <v>9</v>
      </c>
      <c r="B2" s="38" t="s">
        <v>173</v>
      </c>
      <c r="C2" s="38" t="s">
        <v>174</v>
      </c>
      <c r="D2" s="38" t="s">
        <v>12</v>
      </c>
      <c r="E2" s="38" t="s">
        <v>13</v>
      </c>
      <c r="F2" s="38" t="s">
        <v>27</v>
      </c>
      <c r="G2" s="38" t="s">
        <v>28</v>
      </c>
      <c r="H2" s="38" t="s">
        <v>29</v>
      </c>
      <c r="I2" s="38" t="s">
        <v>30</v>
      </c>
      <c r="J2" s="38" t="s">
        <v>31</v>
      </c>
      <c r="K2" s="38" t="s">
        <v>32</v>
      </c>
    </row>
    <row r="4" spans="1:11">
      <c r="A4" s="38" t="s">
        <v>33</v>
      </c>
      <c r="B4" s="38" t="s">
        <v>175</v>
      </c>
      <c r="C4" s="38" t="s">
        <v>155</v>
      </c>
      <c r="D4" s="38" t="s">
        <v>36</v>
      </c>
      <c r="E4" s="38" t="s">
        <v>37</v>
      </c>
      <c r="F4" s="165">
        <f>INDEX(Interface!$A$2:$T$63, MATCH(F_Outputs!$A4&amp;RIGHT(F_Outputs!F$2, 2), Interface!$A$2:$A$63, 0), MATCH(F_Outputs!$C4, Interface!$A$2:$T$2, 0))</f>
        <v>2973434.9999999995</v>
      </c>
      <c r="G4" s="165">
        <f>INDEX(Interface!$A$2:$T$63, MATCH(F_Outputs!$A4&amp;RIGHT(F_Outputs!G$2, 2), Interface!$A$2:$A$63, 0), MATCH(F_Outputs!$C4, Interface!$A$2:$T$2, 0))</f>
        <v>2995915.0000000005</v>
      </c>
      <c r="H4" s="165">
        <f>INDEX(Interface!$A$2:$T$63, MATCH(F_Outputs!$A4&amp;RIGHT(F_Outputs!H$2, 2), Interface!$A$2:$A$63, 0), MATCH(F_Outputs!$C4, Interface!$A$2:$T$2, 0))</f>
        <v>3017757</v>
      </c>
      <c r="I4" s="165">
        <f>INDEX(Interface!$A$2:$T$63, MATCH(F_Outputs!$A4&amp;RIGHT(F_Outputs!I$2, 2), Interface!$A$2:$A$63, 0), MATCH(F_Outputs!$C4, Interface!$A$2:$T$2, 0))</f>
        <v>3038802</v>
      </c>
      <c r="J4" s="165">
        <f>INDEX(Interface!$A$2:$T$63, MATCH(F_Outputs!$A4&amp;RIGHT(F_Outputs!J$2, 2), Interface!$A$2:$A$63, 0), MATCH(F_Outputs!$C4, Interface!$A$2:$T$2, 0))</f>
        <v>3059078</v>
      </c>
      <c r="K4" s="165">
        <f>INDEX(Interface!$A$2:$T$63, MATCH(F_Outputs!$A4&amp;RIGHT(F_Outputs!K$2, 2), Interface!$A$2:$A$63, 0), MATCH(F_Outputs!$C4, Interface!$A$2:$T$2, 0))</f>
        <v>3079437.0000000005</v>
      </c>
    </row>
    <row r="5" spans="1:11">
      <c r="A5" s="38" t="s">
        <v>33</v>
      </c>
      <c r="B5" s="38" t="s">
        <v>176</v>
      </c>
      <c r="C5" s="38" t="s">
        <v>156</v>
      </c>
      <c r="D5" s="38" t="s">
        <v>74</v>
      </c>
      <c r="E5" s="38" t="s">
        <v>37</v>
      </c>
      <c r="F5" s="165">
        <f>INDEX(Interface!$A$2:$T$63, MATCH(F_Outputs!$A5&amp;RIGHT(F_Outputs!F$2, 2), Interface!$A$2:$A$63, 0), MATCH(F_Outputs!$C5, Interface!$A$2:$T$2, 0))</f>
        <v>77882</v>
      </c>
      <c r="G5" s="165">
        <f>INDEX(Interface!$A$2:$T$63, MATCH(F_Outputs!$A5&amp;RIGHT(F_Outputs!G$2, 2), Interface!$A$2:$A$63, 0), MATCH(F_Outputs!$C5, Interface!$A$2:$T$2, 0))</f>
        <v>77992</v>
      </c>
      <c r="H5" s="165">
        <f>INDEX(Interface!$A$2:$T$63, MATCH(F_Outputs!$A5&amp;RIGHT(F_Outputs!H$2, 2), Interface!$A$2:$A$63, 0), MATCH(F_Outputs!$C5, Interface!$A$2:$T$2, 0))</f>
        <v>78085</v>
      </c>
      <c r="I5" s="165">
        <f>INDEX(Interface!$A$2:$T$63, MATCH(F_Outputs!$A5&amp;RIGHT(F_Outputs!I$2, 2), Interface!$A$2:$A$63, 0), MATCH(F_Outputs!$C5, Interface!$A$2:$T$2, 0))</f>
        <v>78182</v>
      </c>
      <c r="J5" s="165">
        <f>INDEX(Interface!$A$2:$T$63, MATCH(F_Outputs!$A5&amp;RIGHT(F_Outputs!J$2, 2), Interface!$A$2:$A$63, 0), MATCH(F_Outputs!$C5, Interface!$A$2:$T$2, 0))</f>
        <v>78268</v>
      </c>
      <c r="K5" s="165">
        <f>INDEX(Interface!$A$2:$T$63, MATCH(F_Outputs!$A5&amp;RIGHT(F_Outputs!K$2, 2), Interface!$A$2:$A$63, 0), MATCH(F_Outputs!$C5, Interface!$A$2:$T$2, 0))</f>
        <v>78357</v>
      </c>
    </row>
    <row r="6" spans="1:11">
      <c r="A6" s="38" t="s">
        <v>33</v>
      </c>
      <c r="B6" s="38" t="s">
        <v>177</v>
      </c>
      <c r="C6" s="38" t="s">
        <v>157</v>
      </c>
      <c r="D6" s="38" t="s">
        <v>40</v>
      </c>
      <c r="E6" s="38" t="s">
        <v>37</v>
      </c>
      <c r="F6" s="165">
        <f>INDEX(Interface!$A$2:$T$63, MATCH(F_Outputs!$A6&amp;RIGHT(F_Outputs!F$2, 2), Interface!$A$2:$A$63, 0), MATCH(F_Outputs!$C6, Interface!$A$2:$T$2, 0))</f>
        <v>461773.87009523652</v>
      </c>
      <c r="G6" s="165">
        <f>INDEX(Interface!$A$2:$T$63, MATCH(F_Outputs!$A6&amp;RIGHT(F_Outputs!G$2, 2), Interface!$A$2:$A$63, 0), MATCH(F_Outputs!$C6, Interface!$A$2:$T$2, 0))</f>
        <v>465265.00966941292</v>
      </c>
      <c r="H6" s="165">
        <f>INDEX(Interface!$A$2:$T$63, MATCH(F_Outputs!$A6&amp;RIGHT(F_Outputs!H$2, 2), Interface!$A$2:$A$63, 0), MATCH(F_Outputs!$C6, Interface!$A$2:$T$2, 0))</f>
        <v>468657.06796919747</v>
      </c>
      <c r="I6" s="165">
        <f>INDEX(Interface!$A$2:$T$63, MATCH(F_Outputs!$A6&amp;RIGHT(F_Outputs!I$2, 2), Interface!$A$2:$A$63, 0), MATCH(F_Outputs!$C6, Interface!$A$2:$T$2, 0))</f>
        <v>471925.35232589411</v>
      </c>
      <c r="J6" s="165">
        <f>INDEX(Interface!$A$2:$T$63, MATCH(F_Outputs!$A6&amp;RIGHT(F_Outputs!J$2, 2), Interface!$A$2:$A$63, 0), MATCH(F_Outputs!$C6, Interface!$A$2:$T$2, 0))</f>
        <v>475074.2111339902</v>
      </c>
      <c r="K6" s="165">
        <f>INDEX(Interface!$A$2:$T$63, MATCH(F_Outputs!$A6&amp;RIGHT(F_Outputs!K$2, 2), Interface!$A$2:$A$63, 0), MATCH(F_Outputs!$C6, Interface!$A$2:$T$2, 0))</f>
        <v>478235.95982574532</v>
      </c>
    </row>
    <row r="7" spans="1:11">
      <c r="A7" s="38" t="s">
        <v>33</v>
      </c>
      <c r="B7" s="38" t="s">
        <v>178</v>
      </c>
      <c r="C7" s="38" t="s">
        <v>158</v>
      </c>
      <c r="D7" s="38" t="s">
        <v>77</v>
      </c>
      <c r="E7" s="38" t="s">
        <v>37</v>
      </c>
      <c r="F7" s="165">
        <f>INDEX(Interface!$A$2:$T$63, MATCH(F_Outputs!$A7&amp;RIGHT(F_Outputs!F$2, 2), Interface!$A$2:$A$63, 0), MATCH(F_Outputs!$C7, Interface!$A$2:$T$2, 0))</f>
        <v>151.5</v>
      </c>
      <c r="G7" s="165">
        <f>INDEX(Interface!$A$2:$T$63, MATCH(F_Outputs!$A7&amp;RIGHT(F_Outputs!G$2, 2), Interface!$A$2:$A$63, 0), MATCH(F_Outputs!$C7, Interface!$A$2:$T$2, 0))</f>
        <v>155.9309667747724</v>
      </c>
      <c r="H7" s="165">
        <f>INDEX(Interface!$A$2:$T$63, MATCH(F_Outputs!$A7&amp;RIGHT(F_Outputs!H$2, 2), Interface!$A$2:$A$63, 0), MATCH(F_Outputs!$C7, Interface!$A$2:$T$2, 0))</f>
        <v>157.4972675248238</v>
      </c>
      <c r="I7" s="165">
        <f>INDEX(Interface!$A$2:$T$63, MATCH(F_Outputs!$A7&amp;RIGHT(F_Outputs!I$2, 2), Interface!$A$2:$A$63, 0), MATCH(F_Outputs!$C7, Interface!$A$2:$T$2, 0))</f>
        <v>158.92392689634929</v>
      </c>
      <c r="J7" s="165">
        <f>INDEX(Interface!$A$2:$T$63, MATCH(F_Outputs!$A7&amp;RIGHT(F_Outputs!J$2, 2), Interface!$A$2:$A$63, 0), MATCH(F_Outputs!$C7, Interface!$A$2:$T$2, 0))</f>
        <v>162.4529694254405</v>
      </c>
      <c r="K7" s="165">
        <f>INDEX(Interface!$A$2:$T$63, MATCH(F_Outputs!$A7&amp;RIGHT(F_Outputs!K$2, 2), Interface!$A$2:$A$63, 0), MATCH(F_Outputs!$C7, Interface!$A$2:$T$2, 0))</f>
        <v>165.98201195453171</v>
      </c>
    </row>
    <row r="8" spans="1:11">
      <c r="A8" s="38" t="s">
        <v>33</v>
      </c>
      <c r="B8" s="38" t="s">
        <v>179</v>
      </c>
      <c r="C8" s="38" t="s">
        <v>159</v>
      </c>
      <c r="D8" s="38" t="s">
        <v>36</v>
      </c>
      <c r="E8" s="38" t="s">
        <v>37</v>
      </c>
      <c r="F8" s="165">
        <f>INDEX(Interface!$A$2:$T$63, MATCH(F_Outputs!$A8&amp;RIGHT(F_Outputs!F$2, 2), Interface!$A$2:$A$63, 0), MATCH(F_Outputs!$C8, Interface!$A$2:$T$2, 0))</f>
        <v>1.5724814462905421</v>
      </c>
      <c r="G8" s="165">
        <f>INDEX(Interface!$A$2:$T$63, MATCH(F_Outputs!$A8&amp;RIGHT(F_Outputs!G$2, 2), Interface!$A$2:$A$63, 0), MATCH(F_Outputs!$C8, Interface!$A$2:$T$2, 0))</f>
        <v>1.5702636167812083</v>
      </c>
      <c r="H8" s="165">
        <f>INDEX(Interface!$A$2:$T$63, MATCH(F_Outputs!$A8&amp;RIGHT(F_Outputs!H$2, 2), Interface!$A$2:$A$63, 0), MATCH(F_Outputs!$C8, Interface!$A$2:$T$2, 0))</f>
        <v>1.5696996862393546</v>
      </c>
      <c r="I8" s="165">
        <f>INDEX(Interface!$A$2:$T$63, MATCH(F_Outputs!$A8&amp;RIGHT(F_Outputs!I$2, 2), Interface!$A$2:$A$63, 0), MATCH(F_Outputs!$C8, Interface!$A$2:$T$2, 0))</f>
        <v>1.5688905374638664</v>
      </c>
      <c r="J8" s="165">
        <f>INDEX(Interface!$A$2:$T$63, MATCH(F_Outputs!$A8&amp;RIGHT(F_Outputs!J$2, 2), Interface!$A$2:$A$63, 0), MATCH(F_Outputs!$C8, Interface!$A$2:$T$2, 0))</f>
        <v>1.5735294117647058</v>
      </c>
      <c r="K8" s="165">
        <f>INDEX(Interface!$A$2:$T$63, MATCH(F_Outputs!$A8&amp;RIGHT(F_Outputs!K$2, 2), Interface!$A$2:$A$63, 0), MATCH(F_Outputs!$C8, Interface!$A$2:$T$2, 0))</f>
        <v>1.5746263894738186</v>
      </c>
    </row>
    <row r="9" spans="1:11">
      <c r="A9" s="38" t="s">
        <v>33</v>
      </c>
      <c r="B9" s="38" t="s">
        <v>180</v>
      </c>
      <c r="C9" s="38" t="s">
        <v>160</v>
      </c>
      <c r="D9" s="38" t="s">
        <v>36</v>
      </c>
      <c r="E9" s="38" t="s">
        <v>37</v>
      </c>
      <c r="F9" s="165">
        <f>INDEX(Interface!$A$2:$T$63, MATCH(F_Outputs!$A9&amp;RIGHT(F_Outputs!F$2, 2), Interface!$A$2:$A$63, 0), MATCH(F_Outputs!$C9, Interface!$A$2:$T$2, 0))</f>
        <v>38.178719087850844</v>
      </c>
      <c r="G9" s="165">
        <f>INDEX(Interface!$A$2:$T$63, MATCH(F_Outputs!$A9&amp;RIGHT(F_Outputs!G$2, 2), Interface!$A$2:$A$63, 0), MATCH(F_Outputs!$C9, Interface!$A$2:$T$2, 0))</f>
        <v>38.413106472458722</v>
      </c>
      <c r="H9" s="165">
        <f>INDEX(Interface!$A$2:$T$63, MATCH(F_Outputs!$A9&amp;RIGHT(F_Outputs!H$2, 2), Interface!$A$2:$A$63, 0), MATCH(F_Outputs!$C9, Interface!$A$2:$T$2, 0))</f>
        <v>38.647076903374526</v>
      </c>
      <c r="I9" s="165">
        <f>INDEX(Interface!$A$2:$T$63, MATCH(F_Outputs!$A9&amp;RIGHT(F_Outputs!I$2, 2), Interface!$A$2:$A$63, 0), MATCH(F_Outputs!$C9, Interface!$A$2:$T$2, 0))</f>
        <v>38.868307283006317</v>
      </c>
      <c r="J9" s="165">
        <f>INDEX(Interface!$A$2:$T$63, MATCH(F_Outputs!$A9&amp;RIGHT(F_Outputs!J$2, 2), Interface!$A$2:$A$63, 0), MATCH(F_Outputs!$C9, Interface!$A$2:$T$2, 0))</f>
        <v>39.08465784228548</v>
      </c>
      <c r="K9" s="165">
        <f>INDEX(Interface!$A$2:$T$63, MATCH(F_Outputs!$A9&amp;RIGHT(F_Outputs!K$2, 2), Interface!$A$2:$A$63, 0), MATCH(F_Outputs!$C9, Interface!$A$2:$T$2, 0))</f>
        <v>39.30008805850148</v>
      </c>
    </row>
    <row r="10" spans="1:11">
      <c r="A10" s="38" t="s">
        <v>33</v>
      </c>
      <c r="B10" s="38" t="s">
        <v>181</v>
      </c>
      <c r="C10" s="38" t="s">
        <v>161</v>
      </c>
      <c r="D10" s="38" t="s">
        <v>36</v>
      </c>
      <c r="E10" s="38" t="s">
        <v>37</v>
      </c>
      <c r="F10" s="165">
        <f>INDEX(Interface!$A$2:$T$63, MATCH(F_Outputs!$A10&amp;RIGHT(F_Outputs!F$2, 2), Interface!$A$2:$A$63, 0), MATCH(F_Outputs!$C10, Interface!$A$2:$T$2, 0))</f>
        <v>762.20726596934844</v>
      </c>
      <c r="G10" s="165">
        <f>INDEX(Interface!$A$2:$T$63, MATCH(F_Outputs!$A10&amp;RIGHT(F_Outputs!G$2, 2), Interface!$A$2:$A$63, 0), MATCH(F_Outputs!$C10, Interface!$A$2:$T$2, 0))</f>
        <v>766.88662064305004</v>
      </c>
      <c r="H10" s="165">
        <f>INDEX(Interface!$A$2:$T$63, MATCH(F_Outputs!$A10&amp;RIGHT(F_Outputs!H$2, 2), Interface!$A$2:$A$63, 0), MATCH(F_Outputs!$C10, Interface!$A$2:$T$2, 0))</f>
        <v>771.55765117332146</v>
      </c>
      <c r="I10" s="165">
        <f>INDEX(Interface!$A$2:$T$63, MATCH(F_Outputs!$A10&amp;RIGHT(F_Outputs!I$2, 2), Interface!$A$2:$A$63, 0), MATCH(F_Outputs!$C10, Interface!$A$2:$T$2, 0))</f>
        <v>775.9743368777448</v>
      </c>
      <c r="J10" s="165">
        <f>INDEX(Interface!$A$2:$T$63, MATCH(F_Outputs!$A10&amp;RIGHT(F_Outputs!J$2, 2), Interface!$A$2:$A$63, 0), MATCH(F_Outputs!$C10, Interface!$A$2:$T$2, 0))</f>
        <v>780.29360091328408</v>
      </c>
      <c r="K10" s="165">
        <f>INDEX(Interface!$A$2:$T$63, MATCH(F_Outputs!$A10&amp;RIGHT(F_Outputs!K$2, 2), Interface!$A$2:$A$63, 0), MATCH(F_Outputs!$C10, Interface!$A$2:$T$2, 0))</f>
        <v>784.59449104349892</v>
      </c>
    </row>
    <row r="11" spans="1:11">
      <c r="A11" s="38" t="s">
        <v>33</v>
      </c>
      <c r="B11" s="38" t="s">
        <v>182</v>
      </c>
      <c r="C11" s="38" t="s">
        <v>162</v>
      </c>
      <c r="D11" s="38" t="s">
        <v>36</v>
      </c>
      <c r="E11" s="38" t="s">
        <v>37</v>
      </c>
      <c r="F11" s="165">
        <f>INDEX(Interface!$A$2:$T$63, MATCH(F_Outputs!$A11&amp;RIGHT(F_Outputs!F$2, 2), Interface!$A$2:$A$63, 0), MATCH(F_Outputs!$C11, Interface!$A$2:$T$2, 0))</f>
        <v>1955.6197383572799</v>
      </c>
      <c r="G11" s="165">
        <f>INDEX(Interface!$A$2:$T$63, MATCH(F_Outputs!$A11&amp;RIGHT(F_Outputs!G$2, 2), Interface!$A$2:$A$63, 0), MATCH(F_Outputs!$C11, Interface!$A$2:$T$2, 0))</f>
        <v>1967.6257093985389</v>
      </c>
      <c r="H11" s="165">
        <f>INDEX(Interface!$A$2:$T$63, MATCH(F_Outputs!$A11&amp;RIGHT(F_Outputs!H$2, 2), Interface!$A$2:$A$63, 0), MATCH(F_Outputs!$C11, Interface!$A$2:$T$2, 0))</f>
        <v>1979.61032291682</v>
      </c>
      <c r="I11" s="165">
        <f>INDEX(Interface!$A$2:$T$63, MATCH(F_Outputs!$A11&amp;RIGHT(F_Outputs!I$2, 2), Interface!$A$2:$A$63, 0), MATCH(F_Outputs!$C11, Interface!$A$2:$T$2, 0))</f>
        <v>1990.942355721186</v>
      </c>
      <c r="J11" s="165">
        <f>INDEX(Interface!$A$2:$T$63, MATCH(F_Outputs!$A11&amp;RIGHT(F_Outputs!J$2, 2), Interface!$A$2:$A$63, 0), MATCH(F_Outputs!$C11, Interface!$A$2:$T$2, 0))</f>
        <v>2002.0244306110585</v>
      </c>
      <c r="K11" s="165">
        <f>INDEX(Interface!$A$2:$T$63, MATCH(F_Outputs!$A11&amp;RIGHT(F_Outputs!K$2, 2), Interface!$A$2:$A$63, 0), MATCH(F_Outputs!$C11, Interface!$A$2:$T$2, 0))</f>
        <v>2013.0593629800874</v>
      </c>
    </row>
    <row r="12" spans="1:11">
      <c r="A12" s="38" t="s">
        <v>33</v>
      </c>
      <c r="B12" s="38" t="s">
        <v>183</v>
      </c>
      <c r="C12" s="38" t="s">
        <v>163</v>
      </c>
      <c r="D12" s="38" t="s">
        <v>36</v>
      </c>
      <c r="E12" s="38" t="s">
        <v>37</v>
      </c>
      <c r="F12" s="165">
        <f>INDEX(Interface!$A$2:$T$63, MATCH(F_Outputs!$A12&amp;RIGHT(F_Outputs!F$2, 2), Interface!$A$2:$A$63, 0), MATCH(F_Outputs!$C12, Interface!$A$2:$T$2, 0))</f>
        <v>3.7734135772263396E-4</v>
      </c>
      <c r="G12" s="165">
        <f>INDEX(Interface!$A$2:$T$63, MATCH(F_Outputs!$A12&amp;RIGHT(F_Outputs!G$2, 2), Interface!$A$2:$A$63, 0), MATCH(F_Outputs!$C12, Interface!$A$2:$T$2, 0))</f>
        <v>3.7450995772576987E-4</v>
      </c>
      <c r="H12" s="165">
        <f>INDEX(Interface!$A$2:$T$63, MATCH(F_Outputs!$A12&amp;RIGHT(F_Outputs!H$2, 2), Interface!$A$2:$A$63, 0), MATCH(F_Outputs!$C12, Interface!$A$2:$T$2, 0))</f>
        <v>3.717993198259502E-4</v>
      </c>
      <c r="I12" s="165">
        <f>INDEX(Interface!$A$2:$T$63, MATCH(F_Outputs!$A12&amp;RIGHT(F_Outputs!I$2, 2), Interface!$A$2:$A$63, 0), MATCH(F_Outputs!$C12, Interface!$A$2:$T$2, 0))</f>
        <v>3.6922445095139463E-4</v>
      </c>
      <c r="J12" s="165">
        <f>INDEX(Interface!$A$2:$T$63, MATCH(F_Outputs!$A12&amp;RIGHT(F_Outputs!J$2, 2), Interface!$A$2:$A$63, 0), MATCH(F_Outputs!$C12, Interface!$A$2:$T$2, 0))</f>
        <v>3.6677717926774013E-4</v>
      </c>
      <c r="K12" s="165">
        <f>INDEX(Interface!$A$2:$T$63, MATCH(F_Outputs!$A12&amp;RIGHT(F_Outputs!K$2, 2), Interface!$A$2:$A$63, 0), MATCH(F_Outputs!$C12, Interface!$A$2:$T$2, 0))</f>
        <v>3.6435231504979639E-4</v>
      </c>
    </row>
    <row r="13" spans="1:11">
      <c r="A13" s="38" t="s">
        <v>33</v>
      </c>
      <c r="B13" s="38" t="s">
        <v>184</v>
      </c>
      <c r="C13" s="38" t="s">
        <v>164</v>
      </c>
      <c r="D13" s="38" t="s">
        <v>49</v>
      </c>
      <c r="E13" s="38" t="s">
        <v>37</v>
      </c>
      <c r="F13" s="165">
        <f>INDEX(Interface!$A$2:$T$63, MATCH(F_Outputs!$A13&amp;RIGHT(F_Outputs!F$2, 2), Interface!$A$2:$A$63, 0), MATCH(F_Outputs!$C13, Interface!$A$2:$T$2, 0))</f>
        <v>20.269031089285118</v>
      </c>
      <c r="G13" s="165">
        <f>INDEX(Interface!$A$2:$T$63, MATCH(F_Outputs!$A13&amp;RIGHT(F_Outputs!G$2, 2), Interface!$A$2:$A$63, 0), MATCH(F_Outputs!$C13, Interface!$A$2:$T$2, 0))</f>
        <v>20.269031089285118</v>
      </c>
      <c r="H13" s="165">
        <f>INDEX(Interface!$A$2:$T$63, MATCH(F_Outputs!$A13&amp;RIGHT(F_Outputs!H$2, 2), Interface!$A$2:$A$63, 0), MATCH(F_Outputs!$C13, Interface!$A$2:$T$2, 0))</f>
        <v>20.269031089285118</v>
      </c>
      <c r="I13" s="165">
        <f>INDEX(Interface!$A$2:$T$63, MATCH(F_Outputs!$A13&amp;RIGHT(F_Outputs!I$2, 2), Interface!$A$2:$A$63, 0), MATCH(F_Outputs!$C13, Interface!$A$2:$T$2, 0))</f>
        <v>20.269031089285118</v>
      </c>
      <c r="J13" s="165">
        <f>INDEX(Interface!$A$2:$T$63, MATCH(F_Outputs!$A13&amp;RIGHT(F_Outputs!J$2, 2), Interface!$A$2:$A$63, 0), MATCH(F_Outputs!$C13, Interface!$A$2:$T$2, 0))</f>
        <v>20.269031089285118</v>
      </c>
      <c r="K13" s="165">
        <f>INDEX(Interface!$A$2:$T$63, MATCH(F_Outputs!$A13&amp;RIGHT(F_Outputs!K$2, 2), Interface!$A$2:$A$63, 0), MATCH(F_Outputs!$C13, Interface!$A$2:$T$2, 0))</f>
        <v>20.269031089285118</v>
      </c>
    </row>
    <row r="14" spans="1:11">
      <c r="A14" s="38" t="s">
        <v>33</v>
      </c>
      <c r="B14" s="38" t="s">
        <v>185</v>
      </c>
      <c r="C14" s="38" t="s">
        <v>165</v>
      </c>
      <c r="D14" s="38" t="s">
        <v>49</v>
      </c>
      <c r="E14" s="38" t="s">
        <v>37</v>
      </c>
      <c r="F14" s="165">
        <f>INDEX(Interface!$A$2:$T$63, MATCH(F_Outputs!$A14&amp;RIGHT(F_Outputs!F$2, 2), Interface!$A$2:$A$63, 0), MATCH(F_Outputs!$C14, Interface!$A$2:$T$2, 0))</f>
        <v>4.9731168677487219</v>
      </c>
      <c r="G14" s="165">
        <f>INDEX(Interface!$A$2:$T$63, MATCH(F_Outputs!$A14&amp;RIGHT(F_Outputs!G$2, 2), Interface!$A$2:$A$63, 0), MATCH(F_Outputs!$C14, Interface!$A$2:$T$2, 0))</f>
        <v>4.9320027773863782</v>
      </c>
      <c r="H14" s="165">
        <f>INDEX(Interface!$A$2:$T$63, MATCH(F_Outputs!$A14&amp;RIGHT(F_Outputs!H$2, 2), Interface!$A$2:$A$63, 0), MATCH(F_Outputs!$C14, Interface!$A$2:$T$2, 0))</f>
        <v>4.83593549570758</v>
      </c>
      <c r="I14" s="165">
        <f>INDEX(Interface!$A$2:$T$63, MATCH(F_Outputs!$A14&amp;RIGHT(F_Outputs!I$2, 2), Interface!$A$2:$A$63, 0), MATCH(F_Outputs!$C14, Interface!$A$2:$T$2, 0))</f>
        <v>4.7824811873913369</v>
      </c>
      <c r="J14" s="165">
        <f>INDEX(Interface!$A$2:$T$63, MATCH(F_Outputs!$A14&amp;RIGHT(F_Outputs!J$2, 2), Interface!$A$2:$A$63, 0), MATCH(F_Outputs!$C14, Interface!$A$2:$T$2, 0))</f>
        <v>4.7563494605266898</v>
      </c>
      <c r="K14" s="165">
        <f>INDEX(Interface!$A$2:$T$63, MATCH(F_Outputs!$A14&amp;RIGHT(F_Outputs!K$2, 2), Interface!$A$2:$A$63, 0), MATCH(F_Outputs!$C14, Interface!$A$2:$T$2, 0))</f>
        <v>4.7563667527092548</v>
      </c>
    </row>
    <row r="15" spans="1:11">
      <c r="A15" s="38" t="s">
        <v>33</v>
      </c>
      <c r="B15" s="38" t="s">
        <v>186</v>
      </c>
      <c r="C15" s="38" t="s">
        <v>166</v>
      </c>
      <c r="D15" s="38" t="s">
        <v>36</v>
      </c>
      <c r="E15" s="38" t="s">
        <v>37</v>
      </c>
      <c r="F15" s="165">
        <f>INDEX(Interface!$A$2:$T$63, MATCH(F_Outputs!$A15&amp;RIGHT(F_Outputs!F$2, 2), Interface!$A$2:$A$63, 0), MATCH(F_Outputs!$C15, Interface!$A$2:$T$2, 0))</f>
        <v>7051.1216779019278</v>
      </c>
      <c r="G15" s="165">
        <f>INDEX(Interface!$A$2:$T$63, MATCH(F_Outputs!$A15&amp;RIGHT(F_Outputs!G$2, 2), Interface!$A$2:$A$63, 0), MATCH(F_Outputs!$C15, Interface!$A$2:$T$2, 0))</f>
        <v>7051.1216779019278</v>
      </c>
      <c r="H15" s="165">
        <f>INDEX(Interface!$A$2:$T$63, MATCH(F_Outputs!$A15&amp;RIGHT(F_Outputs!H$2, 2), Interface!$A$2:$A$63, 0), MATCH(F_Outputs!$C15, Interface!$A$2:$T$2, 0))</f>
        <v>7051.1216779019278</v>
      </c>
      <c r="I15" s="165">
        <f>INDEX(Interface!$A$2:$T$63, MATCH(F_Outputs!$A15&amp;RIGHT(F_Outputs!I$2, 2), Interface!$A$2:$A$63, 0), MATCH(F_Outputs!$C15, Interface!$A$2:$T$2, 0))</f>
        <v>7051.1216779019278</v>
      </c>
      <c r="J15" s="165">
        <f>INDEX(Interface!$A$2:$T$63, MATCH(F_Outputs!$A15&amp;RIGHT(F_Outputs!J$2, 2), Interface!$A$2:$A$63, 0), MATCH(F_Outputs!$C15, Interface!$A$2:$T$2, 0))</f>
        <v>7051.1216779019278</v>
      </c>
      <c r="K15" s="165">
        <f>INDEX(Interface!$A$2:$T$63, MATCH(F_Outputs!$A15&amp;RIGHT(F_Outputs!K$2, 2), Interface!$A$2:$A$63, 0), MATCH(F_Outputs!$C15, Interface!$A$2:$T$2, 0))</f>
        <v>7051.1216779019278</v>
      </c>
    </row>
    <row r="16" spans="1:11">
      <c r="A16" s="38" t="s">
        <v>33</v>
      </c>
      <c r="B16" s="38" t="s">
        <v>187</v>
      </c>
      <c r="C16" s="38" t="s">
        <v>167</v>
      </c>
      <c r="D16" s="38" t="s">
        <v>36</v>
      </c>
      <c r="E16" s="38" t="s">
        <v>37</v>
      </c>
      <c r="F16" s="165">
        <f>INDEX(Interface!$A$2:$T$63, MATCH(F_Outputs!$A16&amp;RIGHT(F_Outputs!F$2, 2), Interface!$A$2:$A$63, 0), MATCH(F_Outputs!$C16, Interface!$A$2:$T$2, 0))</f>
        <v>3.3996892568787171E-2</v>
      </c>
      <c r="G16" s="165">
        <f>INDEX(Interface!$A$2:$T$63, MATCH(F_Outputs!$A16&amp;RIGHT(F_Outputs!G$2, 2), Interface!$A$2:$A$63, 0), MATCH(F_Outputs!$C16, Interface!$A$2:$T$2, 0))</f>
        <v>3.3948943315241085E-2</v>
      </c>
      <c r="H16" s="165">
        <f>INDEX(Interface!$A$2:$T$63, MATCH(F_Outputs!$A16&amp;RIGHT(F_Outputs!H$2, 2), Interface!$A$2:$A$63, 0), MATCH(F_Outputs!$C16, Interface!$A$2:$T$2, 0))</f>
        <v>3.3908509791154291E-2</v>
      </c>
      <c r="I16" s="165">
        <f>INDEX(Interface!$A$2:$T$63, MATCH(F_Outputs!$A16&amp;RIGHT(F_Outputs!I$2, 2), Interface!$A$2:$A$63, 0), MATCH(F_Outputs!$C16, Interface!$A$2:$T$2, 0))</f>
        <v>3.3866439679750872E-2</v>
      </c>
      <c r="J16" s="165">
        <f>INDEX(Interface!$A$2:$T$63, MATCH(F_Outputs!$A16&amp;RIGHT(F_Outputs!J$2, 2), Interface!$A$2:$A$63, 0), MATCH(F_Outputs!$C16, Interface!$A$2:$T$2, 0))</f>
        <v>3.3829227615913053E-2</v>
      </c>
      <c r="K16" s="165">
        <f>INDEX(Interface!$A$2:$T$63, MATCH(F_Outputs!$A16&amp;RIGHT(F_Outputs!K$2, 2), Interface!$A$2:$A$63, 0), MATCH(F_Outputs!$C16, Interface!$A$2:$T$2, 0))</f>
        <v>3.3790803464174006E-2</v>
      </c>
    </row>
    <row r="17" spans="1:11">
      <c r="A17" s="38" t="s">
        <v>33</v>
      </c>
      <c r="B17" s="38" t="s">
        <v>148</v>
      </c>
      <c r="C17" s="38" t="s">
        <v>168</v>
      </c>
      <c r="D17" s="38" t="s">
        <v>91</v>
      </c>
      <c r="E17" s="38" t="s">
        <v>37</v>
      </c>
      <c r="F17" s="165" t="str">
        <f ca="1">INDEX(Interface!$A$2:$T$63, MATCH(F_Outputs!$A17&amp;RIGHT(F_Outputs!F$2, 2), Interface!$A$2:$A$63, 0), MATCH(F_Outputs!$C17, Interface!$A$2:$T$2, 0))</f>
        <v>[…]13/12/2024 13:50:00</v>
      </c>
      <c r="G17" s="165" t="str">
        <f ca="1">INDEX(Interface!$A$2:$T$63, MATCH(F_Outputs!$A17&amp;RIGHT(F_Outputs!G$2, 2), Interface!$A$2:$A$63, 0), MATCH(F_Outputs!$C17, Interface!$A$2:$T$2, 0))</f>
        <v>[…]13/12/2024 13:50:00</v>
      </c>
      <c r="H17" s="165" t="str">
        <f ca="1">INDEX(Interface!$A$2:$T$63, MATCH(F_Outputs!$A17&amp;RIGHT(F_Outputs!H$2, 2), Interface!$A$2:$A$63, 0), MATCH(F_Outputs!$C17, Interface!$A$2:$T$2, 0))</f>
        <v>[…]13/12/2024 13:50:00</v>
      </c>
      <c r="I17" s="165" t="str">
        <f ca="1">INDEX(Interface!$A$2:$T$63, MATCH(F_Outputs!$A17&amp;RIGHT(F_Outputs!I$2, 2), Interface!$A$2:$A$63, 0), MATCH(F_Outputs!$C17, Interface!$A$2:$T$2, 0))</f>
        <v>[…]13/12/2024 13:50:00</v>
      </c>
      <c r="J17" s="165" t="str">
        <f ca="1">INDEX(Interface!$A$2:$T$63, MATCH(F_Outputs!$A17&amp;RIGHT(F_Outputs!J$2, 2), Interface!$A$2:$A$63, 0), MATCH(F_Outputs!$C17, Interface!$A$2:$T$2, 0))</f>
        <v>[…]13/12/2024 13:50:00</v>
      </c>
      <c r="K17" s="165" t="str">
        <f ca="1">INDEX(Interface!$A$2:$T$63, MATCH(F_Outputs!$A17&amp;RIGHT(F_Outputs!K$2, 2), Interface!$A$2:$A$63, 0), MATCH(F_Outputs!$C17, Interface!$A$2:$T$2, 0))</f>
        <v>[…]13/12/2024 13:50:00</v>
      </c>
    </row>
    <row r="18" spans="1:11">
      <c r="A18" s="38" t="s">
        <v>33</v>
      </c>
      <c r="B18" s="38" t="s">
        <v>149</v>
      </c>
      <c r="C18" s="38" t="s">
        <v>169</v>
      </c>
      <c r="D18" s="38" t="s">
        <v>91</v>
      </c>
      <c r="E18" s="38" t="s">
        <v>37</v>
      </c>
      <c r="F18" s="165" t="str">
        <f ca="1">INDEX(Interface!$A$2:$T$63, MATCH(F_Outputs!$A18&amp;RIGHT(F_Outputs!F$2, 2), Interface!$A$2:$A$63, 0), MATCH(F_Outputs!$C18, Interface!$A$2:$T$2, 0))</f>
        <v>PR24CA07 - WW2 - FD.xlsx</v>
      </c>
      <c r="G18" s="165" t="str">
        <f ca="1">INDEX(Interface!$A$2:$T$63, MATCH(F_Outputs!$A18&amp;RIGHT(F_Outputs!G$2, 2), Interface!$A$2:$A$63, 0), MATCH(F_Outputs!$C18, Interface!$A$2:$T$2, 0))</f>
        <v>PR24CA07 - WW2 - FD.xlsx</v>
      </c>
      <c r="H18" s="165" t="str">
        <f ca="1">INDEX(Interface!$A$2:$T$63, MATCH(F_Outputs!$A18&amp;RIGHT(F_Outputs!H$2, 2), Interface!$A$2:$A$63, 0), MATCH(F_Outputs!$C18, Interface!$A$2:$T$2, 0))</f>
        <v>PR24CA07 - WW2 - FD.xlsx</v>
      </c>
      <c r="I18" s="165" t="str">
        <f ca="1">INDEX(Interface!$A$2:$T$63, MATCH(F_Outputs!$A18&amp;RIGHT(F_Outputs!I$2, 2), Interface!$A$2:$A$63, 0), MATCH(F_Outputs!$C18, Interface!$A$2:$T$2, 0))</f>
        <v>PR24CA07 - WW2 - FD.xlsx</v>
      </c>
      <c r="J18" s="165" t="str">
        <f ca="1">INDEX(Interface!$A$2:$T$63, MATCH(F_Outputs!$A18&amp;RIGHT(F_Outputs!J$2, 2), Interface!$A$2:$A$63, 0), MATCH(F_Outputs!$C18, Interface!$A$2:$T$2, 0))</f>
        <v>PR24CA07 - WW2 - FD.xlsx</v>
      </c>
      <c r="K18" s="165" t="str">
        <f ca="1">INDEX(Interface!$A$2:$T$63, MATCH(F_Outputs!$A18&amp;RIGHT(F_Outputs!K$2, 2), Interface!$A$2:$A$63, 0), MATCH(F_Outputs!$C18, Interface!$A$2:$T$2, 0))</f>
        <v>PR24CA07 - WW2 - FD.xlsx</v>
      </c>
    </row>
    <row r="19" spans="1:11">
      <c r="A19" s="38" t="s">
        <v>33</v>
      </c>
      <c r="B19" s="38" t="s">
        <v>150</v>
      </c>
      <c r="C19" s="38" t="s">
        <v>170</v>
      </c>
      <c r="D19" s="38" t="s">
        <v>91</v>
      </c>
      <c r="E19" s="38" t="s">
        <v>37</v>
      </c>
      <c r="F19" s="165">
        <v>0</v>
      </c>
      <c r="G19" s="165">
        <v>0</v>
      </c>
      <c r="H19" s="165">
        <v>0</v>
      </c>
      <c r="I19" s="165">
        <v>0</v>
      </c>
      <c r="J19" s="165">
        <v>0</v>
      </c>
      <c r="K19" s="165">
        <v>0</v>
      </c>
    </row>
    <row r="20" spans="1:11">
      <c r="A20" s="38" t="s">
        <v>33</v>
      </c>
      <c r="B20" s="38" t="s">
        <v>151</v>
      </c>
      <c r="C20" s="38" t="s">
        <v>171</v>
      </c>
      <c r="D20" s="38" t="s">
        <v>36</v>
      </c>
      <c r="E20" s="38" t="s">
        <v>37</v>
      </c>
      <c r="F20" s="165">
        <v>0</v>
      </c>
      <c r="G20" s="165">
        <v>0</v>
      </c>
      <c r="H20" s="165">
        <v>0</v>
      </c>
      <c r="I20" s="165">
        <v>0</v>
      </c>
      <c r="J20" s="165">
        <v>0</v>
      </c>
      <c r="K20" s="165">
        <v>0</v>
      </c>
    </row>
    <row r="21" spans="1:11">
      <c r="A21" s="38" t="s">
        <v>98</v>
      </c>
      <c r="B21" s="38" t="s">
        <v>175</v>
      </c>
      <c r="C21" s="38" t="s">
        <v>155</v>
      </c>
      <c r="D21" s="38" t="s">
        <v>36</v>
      </c>
      <c r="E21" s="38" t="s">
        <v>37</v>
      </c>
      <c r="F21" s="165">
        <f>INDEX(Interface!$A$2:$T$63, MATCH(F_Outputs!$A21&amp;RIGHT(F_Outputs!F$2, 2), Interface!$A$2:$A$63, 0), MATCH(F_Outputs!$C21, Interface!$A$2:$T$2, 0))</f>
        <v>1317716</v>
      </c>
      <c r="G21" s="165">
        <f>INDEX(Interface!$A$2:$T$63, MATCH(F_Outputs!$A21&amp;RIGHT(F_Outputs!G$2, 2), Interface!$A$2:$A$63, 0), MATCH(F_Outputs!$C21, Interface!$A$2:$T$2, 0))</f>
        <v>1323330.0000000002</v>
      </c>
      <c r="H21" s="165">
        <f>INDEX(Interface!$A$2:$T$63, MATCH(F_Outputs!$A21&amp;RIGHT(F_Outputs!H$2, 2), Interface!$A$2:$A$63, 0), MATCH(F_Outputs!$C21, Interface!$A$2:$T$2, 0))</f>
        <v>1329171</v>
      </c>
      <c r="I21" s="165">
        <f>INDEX(Interface!$A$2:$T$63, MATCH(F_Outputs!$A21&amp;RIGHT(F_Outputs!I$2, 2), Interface!$A$2:$A$63, 0), MATCH(F_Outputs!$C21, Interface!$A$2:$T$2, 0))</f>
        <v>1334694</v>
      </c>
      <c r="J21" s="165">
        <f>INDEX(Interface!$A$2:$T$63, MATCH(F_Outputs!$A21&amp;RIGHT(F_Outputs!J$2, 2), Interface!$A$2:$A$63, 0), MATCH(F_Outputs!$C21, Interface!$A$2:$T$2, 0))</f>
        <v>1339952.0000000002</v>
      </c>
      <c r="K21" s="165">
        <f>INDEX(Interface!$A$2:$T$63, MATCH(F_Outputs!$A21&amp;RIGHT(F_Outputs!K$2, 2), Interface!$A$2:$A$63, 0), MATCH(F_Outputs!$C21, Interface!$A$2:$T$2, 0))</f>
        <v>1344797</v>
      </c>
    </row>
    <row r="22" spans="1:11">
      <c r="A22" s="38" t="s">
        <v>98</v>
      </c>
      <c r="B22" s="38" t="s">
        <v>176</v>
      </c>
      <c r="C22" s="38" t="s">
        <v>156</v>
      </c>
      <c r="D22" s="38" t="s">
        <v>74</v>
      </c>
      <c r="E22" s="38" t="s">
        <v>37</v>
      </c>
      <c r="F22" s="165">
        <f>INDEX(Interface!$A$2:$T$63, MATCH(F_Outputs!$A22&amp;RIGHT(F_Outputs!F$2, 2), Interface!$A$2:$A$63, 0), MATCH(F_Outputs!$C22, Interface!$A$2:$T$2, 0))</f>
        <v>30283</v>
      </c>
      <c r="G22" s="165">
        <f>INDEX(Interface!$A$2:$T$63, MATCH(F_Outputs!$A22&amp;RIGHT(F_Outputs!G$2, 2), Interface!$A$2:$A$63, 0), MATCH(F_Outputs!$C22, Interface!$A$2:$T$2, 0))</f>
        <v>30318</v>
      </c>
      <c r="H22" s="165">
        <f>INDEX(Interface!$A$2:$T$63, MATCH(F_Outputs!$A22&amp;RIGHT(F_Outputs!H$2, 2), Interface!$A$2:$A$63, 0), MATCH(F_Outputs!$C22, Interface!$A$2:$T$2, 0))</f>
        <v>30353</v>
      </c>
      <c r="I22" s="165">
        <f>INDEX(Interface!$A$2:$T$63, MATCH(F_Outputs!$A22&amp;RIGHT(F_Outputs!I$2, 2), Interface!$A$2:$A$63, 0), MATCH(F_Outputs!$C22, Interface!$A$2:$T$2, 0))</f>
        <v>30389</v>
      </c>
      <c r="J22" s="165">
        <f>INDEX(Interface!$A$2:$T$63, MATCH(F_Outputs!$A22&amp;RIGHT(F_Outputs!J$2, 2), Interface!$A$2:$A$63, 0), MATCH(F_Outputs!$C22, Interface!$A$2:$T$2, 0))</f>
        <v>30425.666666666672</v>
      </c>
      <c r="K22" s="165">
        <f>INDEX(Interface!$A$2:$T$63, MATCH(F_Outputs!$A22&amp;RIGHT(F_Outputs!K$2, 2), Interface!$A$2:$A$63, 0), MATCH(F_Outputs!$C22, Interface!$A$2:$T$2, 0))</f>
        <v>30460.666666666672</v>
      </c>
    </row>
    <row r="23" spans="1:11">
      <c r="A23" s="38" t="s">
        <v>98</v>
      </c>
      <c r="B23" s="38" t="s">
        <v>177</v>
      </c>
      <c r="C23" s="38" t="s">
        <v>157</v>
      </c>
      <c r="D23" s="38" t="s">
        <v>40</v>
      </c>
      <c r="E23" s="38" t="s">
        <v>37</v>
      </c>
      <c r="F23" s="165">
        <f>INDEX(Interface!$A$2:$T$63, MATCH(F_Outputs!$A23&amp;RIGHT(F_Outputs!F$2, 2), Interface!$A$2:$A$63, 0), MATCH(F_Outputs!$C23, Interface!$A$2:$T$2, 0))</f>
        <v>179012.21874833643</v>
      </c>
      <c r="G23" s="165">
        <f>INDEX(Interface!$A$2:$T$63, MATCH(F_Outputs!$A23&amp;RIGHT(F_Outputs!G$2, 2), Interface!$A$2:$A$63, 0), MATCH(F_Outputs!$C23, Interface!$A$2:$T$2, 0))</f>
        <v>179774.88277916945</v>
      </c>
      <c r="H23" s="165">
        <f>INDEX(Interface!$A$2:$T$63, MATCH(F_Outputs!$A23&amp;RIGHT(F_Outputs!H$2, 2), Interface!$A$2:$A$63, 0), MATCH(F_Outputs!$C23, Interface!$A$2:$T$2, 0))</f>
        <v>180568.38484616191</v>
      </c>
      <c r="I23" s="165">
        <f>INDEX(Interface!$A$2:$T$63, MATCH(F_Outputs!$A23&amp;RIGHT(F_Outputs!I$2, 2), Interface!$A$2:$A$63, 0), MATCH(F_Outputs!$C23, Interface!$A$2:$T$2, 0))</f>
        <v>181318.68649245522</v>
      </c>
      <c r="J23" s="165">
        <f>INDEX(Interface!$A$2:$T$63, MATCH(F_Outputs!$A23&amp;RIGHT(F_Outputs!J$2, 2), Interface!$A$2:$A$63, 0), MATCH(F_Outputs!$C23, Interface!$A$2:$T$2, 0))</f>
        <v>182032.98778816598</v>
      </c>
      <c r="K23" s="165">
        <f>INDEX(Interface!$A$2:$T$63, MATCH(F_Outputs!$A23&amp;RIGHT(F_Outputs!K$2, 2), Interface!$A$2:$A$63, 0), MATCH(F_Outputs!$C23, Interface!$A$2:$T$2, 0))</f>
        <v>182691.18287711963</v>
      </c>
    </row>
    <row r="24" spans="1:11">
      <c r="A24" s="38" t="s">
        <v>98</v>
      </c>
      <c r="B24" s="38" t="s">
        <v>178</v>
      </c>
      <c r="C24" s="38" t="s">
        <v>158</v>
      </c>
      <c r="D24" s="38" t="s">
        <v>77</v>
      </c>
      <c r="E24" s="38" t="s">
        <v>37</v>
      </c>
      <c r="F24" s="165">
        <f>INDEX(Interface!$A$2:$T$63, MATCH(F_Outputs!$A24&amp;RIGHT(F_Outputs!F$2, 2), Interface!$A$2:$A$63, 0), MATCH(F_Outputs!$C24, Interface!$A$2:$T$2, 0))</f>
        <v>70.599999999999994</v>
      </c>
      <c r="G24" s="165">
        <f>INDEX(Interface!$A$2:$T$63, MATCH(F_Outputs!$A24&amp;RIGHT(F_Outputs!G$2, 2), Interface!$A$2:$A$63, 0), MATCH(F_Outputs!$C24, Interface!$A$2:$T$2, 0))</f>
        <v>70.900000000000006</v>
      </c>
      <c r="H24" s="165">
        <f>INDEX(Interface!$A$2:$T$63, MATCH(F_Outputs!$A24&amp;RIGHT(F_Outputs!H$2, 2), Interface!$A$2:$A$63, 0), MATCH(F_Outputs!$C24, Interface!$A$2:$T$2, 0))</f>
        <v>71.3</v>
      </c>
      <c r="I24" s="165">
        <f>INDEX(Interface!$A$2:$T$63, MATCH(F_Outputs!$A24&amp;RIGHT(F_Outputs!I$2, 2), Interface!$A$2:$A$63, 0), MATCH(F_Outputs!$C24, Interface!$A$2:$T$2, 0))</f>
        <v>71.7</v>
      </c>
      <c r="J24" s="165">
        <f>INDEX(Interface!$A$2:$T$63, MATCH(F_Outputs!$A24&amp;RIGHT(F_Outputs!J$2, 2), Interface!$A$2:$A$63, 0), MATCH(F_Outputs!$C24, Interface!$A$2:$T$2, 0))</f>
        <v>72.3</v>
      </c>
      <c r="K24" s="165">
        <f>INDEX(Interface!$A$2:$T$63, MATCH(F_Outputs!$A24&amp;RIGHT(F_Outputs!K$2, 2), Interface!$A$2:$A$63, 0), MATCH(F_Outputs!$C24, Interface!$A$2:$T$2, 0))</f>
        <v>72.599999999999994</v>
      </c>
    </row>
    <row r="25" spans="1:11">
      <c r="A25" s="38" t="s">
        <v>98</v>
      </c>
      <c r="B25" s="38" t="s">
        <v>179</v>
      </c>
      <c r="C25" s="38" t="s">
        <v>159</v>
      </c>
      <c r="D25" s="38" t="s">
        <v>36</v>
      </c>
      <c r="E25" s="38" t="s">
        <v>37</v>
      </c>
      <c r="F25" s="165">
        <f>INDEX(Interface!$A$2:$T$63, MATCH(F_Outputs!$A25&amp;RIGHT(F_Outputs!F$2, 2), Interface!$A$2:$A$63, 0), MATCH(F_Outputs!$C25, Interface!$A$2:$T$2, 0))</f>
        <v>1.5179143413796519</v>
      </c>
      <c r="G25" s="165">
        <f>INDEX(Interface!$A$2:$T$63, MATCH(F_Outputs!$A25&amp;RIGHT(F_Outputs!G$2, 2), Interface!$A$2:$A$63, 0), MATCH(F_Outputs!$C25, Interface!$A$2:$T$2, 0))</f>
        <v>1.5323240319282274</v>
      </c>
      <c r="H25" s="165">
        <f>INDEX(Interface!$A$2:$T$63, MATCH(F_Outputs!$A25&amp;RIGHT(F_Outputs!H$2, 2), Interface!$A$2:$A$63, 0), MATCH(F_Outputs!$C25, Interface!$A$2:$T$2, 0))</f>
        <v>1.5305571113234278</v>
      </c>
      <c r="I25" s="165">
        <f>INDEX(Interface!$A$2:$T$63, MATCH(F_Outputs!$A25&amp;RIGHT(F_Outputs!I$2, 2), Interface!$A$2:$A$63, 0), MATCH(F_Outputs!$C25, Interface!$A$2:$T$2, 0))</f>
        <v>1.5386159465596103</v>
      </c>
      <c r="J25" s="165">
        <f>INDEX(Interface!$A$2:$T$63, MATCH(F_Outputs!$A25&amp;RIGHT(F_Outputs!J$2, 2), Interface!$A$2:$A$63, 0), MATCH(F_Outputs!$C25, Interface!$A$2:$T$2, 0))</f>
        <v>1.5367617252977199</v>
      </c>
      <c r="K25" s="165">
        <f>INDEX(Interface!$A$2:$T$63, MATCH(F_Outputs!$A25&amp;RIGHT(F_Outputs!K$2, 2), Interface!$A$2:$A$63, 0), MATCH(F_Outputs!$C25, Interface!$A$2:$T$2, 0))</f>
        <v>1.5359151692893565</v>
      </c>
    </row>
    <row r="26" spans="1:11">
      <c r="A26" s="38" t="s">
        <v>98</v>
      </c>
      <c r="B26" s="38" t="s">
        <v>180</v>
      </c>
      <c r="C26" s="38" t="s">
        <v>160</v>
      </c>
      <c r="D26" s="38" t="s">
        <v>36</v>
      </c>
      <c r="E26" s="38" t="s">
        <v>37</v>
      </c>
      <c r="F26" s="165">
        <f>INDEX(Interface!$A$2:$T$63, MATCH(F_Outputs!$A26&amp;RIGHT(F_Outputs!F$2, 2), Interface!$A$2:$A$63, 0), MATCH(F_Outputs!$C26, Interface!$A$2:$T$2, 0))</f>
        <v>43.513390351022025</v>
      </c>
      <c r="G26" s="165">
        <f>INDEX(Interface!$A$2:$T$63, MATCH(F_Outputs!$A26&amp;RIGHT(F_Outputs!G$2, 2), Interface!$A$2:$A$63, 0), MATCH(F_Outputs!$C26, Interface!$A$2:$T$2, 0))</f>
        <v>43.648327726103311</v>
      </c>
      <c r="H26" s="165">
        <f>INDEX(Interface!$A$2:$T$63, MATCH(F_Outputs!$A26&amp;RIGHT(F_Outputs!H$2, 2), Interface!$A$2:$A$63, 0), MATCH(F_Outputs!$C26, Interface!$A$2:$T$2, 0))</f>
        <v>43.790432576681056</v>
      </c>
      <c r="I26" s="165">
        <f>INDEX(Interface!$A$2:$T$63, MATCH(F_Outputs!$A26&amp;RIGHT(F_Outputs!I$2, 2), Interface!$A$2:$A$63, 0), MATCH(F_Outputs!$C26, Interface!$A$2:$T$2, 0))</f>
        <v>43.920300108591924</v>
      </c>
      <c r="J26" s="165">
        <f>INDEX(Interface!$A$2:$T$63, MATCH(F_Outputs!$A26&amp;RIGHT(F_Outputs!J$2, 2), Interface!$A$2:$A$63, 0), MATCH(F_Outputs!$C26, Interface!$A$2:$T$2, 0))</f>
        <v>44.040185369808384</v>
      </c>
      <c r="K26" s="165">
        <f>INDEX(Interface!$A$2:$T$63, MATCH(F_Outputs!$A26&amp;RIGHT(F_Outputs!K$2, 2), Interface!$A$2:$A$63, 0), MATCH(F_Outputs!$C26, Interface!$A$2:$T$2, 0))</f>
        <v>44.148639775885833</v>
      </c>
    </row>
    <row r="27" spans="1:11">
      <c r="A27" s="38" t="s">
        <v>98</v>
      </c>
      <c r="B27" s="38" t="s">
        <v>181</v>
      </c>
      <c r="C27" s="38" t="s">
        <v>161</v>
      </c>
      <c r="D27" s="38" t="s">
        <v>36</v>
      </c>
      <c r="E27" s="38" t="s">
        <v>37</v>
      </c>
      <c r="F27" s="165">
        <f>INDEX(Interface!$A$2:$T$63, MATCH(F_Outputs!$A27&amp;RIGHT(F_Outputs!F$2, 2), Interface!$A$2:$A$63, 0), MATCH(F_Outputs!$C27, Interface!$A$2:$T$2, 0))</f>
        <v>1323.8802574923025</v>
      </c>
      <c r="G27" s="165">
        <f>INDEX(Interface!$A$2:$T$63, MATCH(F_Outputs!$A27&amp;RIGHT(F_Outputs!G$2, 2), Interface!$A$2:$A$63, 0), MATCH(F_Outputs!$C27, Interface!$A$2:$T$2, 0))</f>
        <v>1327.9856817175089</v>
      </c>
      <c r="H27" s="165">
        <f>INDEX(Interface!$A$2:$T$63, MATCH(F_Outputs!$A27&amp;RIGHT(F_Outputs!H$2, 2), Interface!$A$2:$A$63, 0), MATCH(F_Outputs!$C27, Interface!$A$2:$T$2, 0))</f>
        <v>1332.3091739725623</v>
      </c>
      <c r="I27" s="165">
        <f>INDEX(Interface!$A$2:$T$63, MATCH(F_Outputs!$A27&amp;RIGHT(F_Outputs!I$2, 2), Interface!$A$2:$A$63, 0), MATCH(F_Outputs!$C27, Interface!$A$2:$T$2, 0))</f>
        <v>1336.2603499255072</v>
      </c>
      <c r="J27" s="165">
        <f>INDEX(Interface!$A$2:$T$63, MATCH(F_Outputs!$A27&amp;RIGHT(F_Outputs!J$2, 2), Interface!$A$2:$A$63, 0), MATCH(F_Outputs!$C27, Interface!$A$2:$T$2, 0))</f>
        <v>1339.9078186519941</v>
      </c>
      <c r="K27" s="165">
        <f>INDEX(Interface!$A$2:$T$63, MATCH(F_Outputs!$A27&amp;RIGHT(F_Outputs!K$2, 2), Interface!$A$2:$A$63, 0), MATCH(F_Outputs!$C27, Interface!$A$2:$T$2, 0))</f>
        <v>1343.2075074578013</v>
      </c>
    </row>
    <row r="28" spans="1:11">
      <c r="A28" s="38" t="s">
        <v>98</v>
      </c>
      <c r="B28" s="38" t="s">
        <v>182</v>
      </c>
      <c r="C28" s="38" t="s">
        <v>162</v>
      </c>
      <c r="D28" s="38" t="s">
        <v>36</v>
      </c>
      <c r="E28" s="38" t="s">
        <v>37</v>
      </c>
      <c r="F28" s="165">
        <f>INDEX(Interface!$A$2:$T$63, MATCH(F_Outputs!$A28&amp;RIGHT(F_Outputs!F$2, 2), Interface!$A$2:$A$63, 0), MATCH(F_Outputs!$C28, Interface!$A$2:$T$2, 0))</f>
        <v>2637.8155840384766</v>
      </c>
      <c r="G28" s="165">
        <f>INDEX(Interface!$A$2:$T$63, MATCH(F_Outputs!$A28&amp;RIGHT(F_Outputs!G$2, 2), Interface!$A$2:$A$63, 0), MATCH(F_Outputs!$C28, Interface!$A$2:$T$2, 0))</f>
        <v>2645.9955927205697</v>
      </c>
      <c r="H28" s="165">
        <f>INDEX(Interface!$A$2:$T$63, MATCH(F_Outputs!$A28&amp;RIGHT(F_Outputs!H$2, 2), Interface!$A$2:$A$63, 0), MATCH(F_Outputs!$C28, Interface!$A$2:$T$2, 0))</f>
        <v>2654.6100993447958</v>
      </c>
      <c r="I28" s="165">
        <f>INDEX(Interface!$A$2:$T$63, MATCH(F_Outputs!$A28&amp;RIGHT(F_Outputs!I$2, 2), Interface!$A$2:$A$63, 0), MATCH(F_Outputs!$C28, Interface!$A$2:$T$2, 0))</f>
        <v>2662.4827701886816</v>
      </c>
      <c r="J28" s="165">
        <f>INDEX(Interface!$A$2:$T$63, MATCH(F_Outputs!$A28&amp;RIGHT(F_Outputs!J$2, 2), Interface!$A$2:$A$63, 0), MATCH(F_Outputs!$C28, Interface!$A$2:$T$2, 0))</f>
        <v>2669.750308015135</v>
      </c>
      <c r="K28" s="165">
        <f>INDEX(Interface!$A$2:$T$63, MATCH(F_Outputs!$A28&amp;RIGHT(F_Outputs!K$2, 2), Interface!$A$2:$A$63, 0), MATCH(F_Outputs!$C28, Interface!$A$2:$T$2, 0))</f>
        <v>2676.3248985078753</v>
      </c>
    </row>
    <row r="29" spans="1:11">
      <c r="A29" s="38" t="s">
        <v>98</v>
      </c>
      <c r="B29" s="38" t="s">
        <v>183</v>
      </c>
      <c r="C29" s="38" t="s">
        <v>163</v>
      </c>
      <c r="D29" s="38" t="s">
        <v>36</v>
      </c>
      <c r="E29" s="38" t="s">
        <v>37</v>
      </c>
      <c r="F29" s="165">
        <f>INDEX(Interface!$A$2:$T$63, MATCH(F_Outputs!$A29&amp;RIGHT(F_Outputs!F$2, 2), Interface!$A$2:$A$63, 0), MATCH(F_Outputs!$C29, Interface!$A$2:$T$2, 0))</f>
        <v>3.0962665703383735E-4</v>
      </c>
      <c r="G29" s="165">
        <f>INDEX(Interface!$A$2:$T$63, MATCH(F_Outputs!$A29&amp;RIGHT(F_Outputs!G$2, 2), Interface!$A$2:$A$63, 0), MATCH(F_Outputs!$C29, Interface!$A$2:$T$2, 0))</f>
        <v>3.0831311917662256E-4</v>
      </c>
      <c r="H29" s="165">
        <f>INDEX(Interface!$A$2:$T$63, MATCH(F_Outputs!$A29&amp;RIGHT(F_Outputs!H$2, 2), Interface!$A$2:$A$63, 0), MATCH(F_Outputs!$C29, Interface!$A$2:$T$2, 0))</f>
        <v>3.0695824690728278E-4</v>
      </c>
      <c r="I29" s="165">
        <f>INDEX(Interface!$A$2:$T$63, MATCH(F_Outputs!$A29&amp;RIGHT(F_Outputs!I$2, 2), Interface!$A$2:$A$63, 0), MATCH(F_Outputs!$C29, Interface!$A$2:$T$2, 0))</f>
        <v>3.0568804534972059E-4</v>
      </c>
      <c r="J29" s="165">
        <f>INDEX(Interface!$A$2:$T$63, MATCH(F_Outputs!$A29&amp;RIGHT(F_Outputs!J$2, 2), Interface!$A$2:$A$63, 0), MATCH(F_Outputs!$C29, Interface!$A$2:$T$2, 0))</f>
        <v>3.0448851899172503E-4</v>
      </c>
      <c r="K29" s="165">
        <f>INDEX(Interface!$A$2:$T$63, MATCH(F_Outputs!$A29&amp;RIGHT(F_Outputs!K$2, 2), Interface!$A$2:$A$63, 0), MATCH(F_Outputs!$C29, Interface!$A$2:$T$2, 0))</f>
        <v>3.0116069562915445E-4</v>
      </c>
    </row>
    <row r="30" spans="1:11">
      <c r="A30" s="38" t="s">
        <v>98</v>
      </c>
      <c r="B30" s="38" t="s">
        <v>184</v>
      </c>
      <c r="C30" s="38" t="s">
        <v>164</v>
      </c>
      <c r="D30" s="38" t="s">
        <v>49</v>
      </c>
      <c r="E30" s="38" t="s">
        <v>37</v>
      </c>
      <c r="F30" s="165">
        <f>INDEX(Interface!$A$2:$T$63, MATCH(F_Outputs!$A30&amp;RIGHT(F_Outputs!F$2, 2), Interface!$A$2:$A$63, 0), MATCH(F_Outputs!$C30, Interface!$A$2:$T$2, 0))</f>
        <v>5.3550313756331498</v>
      </c>
      <c r="G30" s="165">
        <f>INDEX(Interface!$A$2:$T$63, MATCH(F_Outputs!$A30&amp;RIGHT(F_Outputs!G$2, 2), Interface!$A$2:$A$63, 0), MATCH(F_Outputs!$C30, Interface!$A$2:$T$2, 0))</f>
        <v>5.3550313756331498</v>
      </c>
      <c r="H30" s="165">
        <f>INDEX(Interface!$A$2:$T$63, MATCH(F_Outputs!$A30&amp;RIGHT(F_Outputs!H$2, 2), Interface!$A$2:$A$63, 0), MATCH(F_Outputs!$C30, Interface!$A$2:$T$2, 0))</f>
        <v>5.3550313756331498</v>
      </c>
      <c r="I30" s="165">
        <f>INDEX(Interface!$A$2:$T$63, MATCH(F_Outputs!$A30&amp;RIGHT(F_Outputs!I$2, 2), Interface!$A$2:$A$63, 0), MATCH(F_Outputs!$C30, Interface!$A$2:$T$2, 0))</f>
        <v>5.3550313756331498</v>
      </c>
      <c r="J30" s="165">
        <f>INDEX(Interface!$A$2:$T$63, MATCH(F_Outputs!$A30&amp;RIGHT(F_Outputs!J$2, 2), Interface!$A$2:$A$63, 0), MATCH(F_Outputs!$C30, Interface!$A$2:$T$2, 0))</f>
        <v>5.3550313756331498</v>
      </c>
      <c r="K30" s="165">
        <f>INDEX(Interface!$A$2:$T$63, MATCH(F_Outputs!$A30&amp;RIGHT(F_Outputs!K$2, 2), Interface!$A$2:$A$63, 0), MATCH(F_Outputs!$C30, Interface!$A$2:$T$2, 0))</f>
        <v>5.3550313756331498</v>
      </c>
    </row>
    <row r="31" spans="1:11">
      <c r="A31" s="38" t="s">
        <v>98</v>
      </c>
      <c r="B31" s="38" t="s">
        <v>185</v>
      </c>
      <c r="C31" s="38" t="s">
        <v>165</v>
      </c>
      <c r="D31" s="38" t="s">
        <v>49</v>
      </c>
      <c r="E31" s="38" t="s">
        <v>37</v>
      </c>
      <c r="F31" s="165">
        <f>INDEX(Interface!$A$2:$T$63, MATCH(F_Outputs!$A31&amp;RIGHT(F_Outputs!F$2, 2), Interface!$A$2:$A$63, 0), MATCH(F_Outputs!$C31, Interface!$A$2:$T$2, 0))</f>
        <v>2.3533099780563056</v>
      </c>
      <c r="G31" s="165">
        <f>INDEX(Interface!$A$2:$T$63, MATCH(F_Outputs!$A31&amp;RIGHT(F_Outputs!G$2, 2), Interface!$A$2:$A$63, 0), MATCH(F_Outputs!$C31, Interface!$A$2:$T$2, 0))</f>
        <v>2.3521276712509191</v>
      </c>
      <c r="H31" s="165">
        <f>INDEX(Interface!$A$2:$T$63, MATCH(F_Outputs!$A31&amp;RIGHT(F_Outputs!H$2, 2), Interface!$A$2:$A$63, 0), MATCH(F_Outputs!$C31, Interface!$A$2:$T$2, 0))</f>
        <v>2.3533470981592739</v>
      </c>
      <c r="I31" s="165">
        <f>INDEX(Interface!$A$2:$T$63, MATCH(F_Outputs!$A31&amp;RIGHT(F_Outputs!I$2, 2), Interface!$A$2:$A$63, 0), MATCH(F_Outputs!$C31, Interface!$A$2:$T$2, 0))</f>
        <v>2.2865795328446405</v>
      </c>
      <c r="J31" s="165">
        <f>INDEX(Interface!$A$2:$T$63, MATCH(F_Outputs!$A31&amp;RIGHT(F_Outputs!J$2, 2), Interface!$A$2:$A$63, 0), MATCH(F_Outputs!$C31, Interface!$A$2:$T$2, 0))</f>
        <v>2.2803791355404099</v>
      </c>
      <c r="K31" s="165">
        <f>INDEX(Interface!$A$2:$T$63, MATCH(F_Outputs!$A31&amp;RIGHT(F_Outputs!K$2, 2), Interface!$A$2:$A$63, 0), MATCH(F_Outputs!$C31, Interface!$A$2:$T$2, 0))</f>
        <v>2.1607191500953418</v>
      </c>
    </row>
    <row r="32" spans="1:11">
      <c r="A32" s="38" t="s">
        <v>98</v>
      </c>
      <c r="B32" s="38" t="s">
        <v>186</v>
      </c>
      <c r="C32" s="38" t="s">
        <v>166</v>
      </c>
      <c r="D32" s="38" t="s">
        <v>36</v>
      </c>
      <c r="E32" s="38" t="s">
        <v>37</v>
      </c>
      <c r="F32" s="165">
        <f>INDEX(Interface!$A$2:$T$63, MATCH(F_Outputs!$A32&amp;RIGHT(F_Outputs!F$2, 2), Interface!$A$2:$A$63, 0), MATCH(F_Outputs!$C32, Interface!$A$2:$T$2, 0))</f>
        <v>21936.758175634797</v>
      </c>
      <c r="G32" s="165">
        <f>INDEX(Interface!$A$2:$T$63, MATCH(F_Outputs!$A32&amp;RIGHT(F_Outputs!G$2, 2), Interface!$A$2:$A$63, 0), MATCH(F_Outputs!$C32, Interface!$A$2:$T$2, 0))</f>
        <v>21936.758175634797</v>
      </c>
      <c r="H32" s="165">
        <f>INDEX(Interface!$A$2:$T$63, MATCH(F_Outputs!$A32&amp;RIGHT(F_Outputs!H$2, 2), Interface!$A$2:$A$63, 0), MATCH(F_Outputs!$C32, Interface!$A$2:$T$2, 0))</f>
        <v>21936.758175634797</v>
      </c>
      <c r="I32" s="165">
        <f>INDEX(Interface!$A$2:$T$63, MATCH(F_Outputs!$A32&amp;RIGHT(F_Outputs!I$2, 2), Interface!$A$2:$A$63, 0), MATCH(F_Outputs!$C32, Interface!$A$2:$T$2, 0))</f>
        <v>21936.758175634797</v>
      </c>
      <c r="J32" s="165">
        <f>INDEX(Interface!$A$2:$T$63, MATCH(F_Outputs!$A32&amp;RIGHT(F_Outputs!J$2, 2), Interface!$A$2:$A$63, 0), MATCH(F_Outputs!$C32, Interface!$A$2:$T$2, 0))</f>
        <v>21936.758175634797</v>
      </c>
      <c r="K32" s="165">
        <f>INDEX(Interface!$A$2:$T$63, MATCH(F_Outputs!$A32&amp;RIGHT(F_Outputs!K$2, 2), Interface!$A$2:$A$63, 0), MATCH(F_Outputs!$C32, Interface!$A$2:$T$2, 0))</f>
        <v>21936.758175634797</v>
      </c>
    </row>
    <row r="33" spans="1:11">
      <c r="A33" s="38" t="s">
        <v>98</v>
      </c>
      <c r="B33" s="38" t="s">
        <v>187</v>
      </c>
      <c r="C33" s="38" t="s">
        <v>167</v>
      </c>
      <c r="D33" s="38" t="s">
        <v>36</v>
      </c>
      <c r="E33" s="38" t="s">
        <v>37</v>
      </c>
      <c r="F33" s="165">
        <f>INDEX(Interface!$A$2:$T$63, MATCH(F_Outputs!$A33&amp;RIGHT(F_Outputs!F$2, 2), Interface!$A$2:$A$63, 0), MATCH(F_Outputs!$C33, Interface!$A$2:$T$2, 0))</f>
        <v>3.5562353868226218E-2</v>
      </c>
      <c r="G33" s="165">
        <f>INDEX(Interface!$A$2:$T$63, MATCH(F_Outputs!$A33&amp;RIGHT(F_Outputs!G$2, 2), Interface!$A$2:$A$63, 0), MATCH(F_Outputs!$C33, Interface!$A$2:$T$2, 0))</f>
        <v>3.5521299630301956E-2</v>
      </c>
      <c r="H33" s="165">
        <f>INDEX(Interface!$A$2:$T$63, MATCH(F_Outputs!$A33&amp;RIGHT(F_Outputs!H$2, 2), Interface!$A$2:$A$63, 0), MATCH(F_Outputs!$C33, Interface!$A$2:$T$2, 0))</f>
        <v>3.5480340071541355E-2</v>
      </c>
      <c r="I33" s="165">
        <f>INDEX(Interface!$A$2:$T$63, MATCH(F_Outputs!$A33&amp;RIGHT(F_Outputs!I$2, 2), Interface!$A$2:$A$63, 0), MATCH(F_Outputs!$C33, Interface!$A$2:$T$2, 0))</f>
        <v>3.5438308670620776E-2</v>
      </c>
      <c r="J33" s="165">
        <f>INDEX(Interface!$A$2:$T$63, MATCH(F_Outputs!$A33&amp;RIGHT(F_Outputs!J$2, 2), Interface!$A$2:$A$63, 0), MATCH(F_Outputs!$C33, Interface!$A$2:$T$2, 0))</f>
        <v>3.5395601154447273E-2</v>
      </c>
      <c r="K33" s="165">
        <f>INDEX(Interface!$A$2:$T$63, MATCH(F_Outputs!$A33&amp;RIGHT(F_Outputs!K$2, 2), Interface!$A$2:$A$63, 0), MATCH(F_Outputs!$C33, Interface!$A$2:$T$2, 0))</f>
        <v>3.5354930802285828E-2</v>
      </c>
    </row>
    <row r="34" spans="1:11">
      <c r="A34" s="38" t="s">
        <v>98</v>
      </c>
      <c r="B34" s="38" t="s">
        <v>148</v>
      </c>
      <c r="C34" s="38" t="s">
        <v>168</v>
      </c>
      <c r="D34" s="38" t="s">
        <v>91</v>
      </c>
      <c r="E34" s="38" t="s">
        <v>37</v>
      </c>
      <c r="F34" s="165" t="str">
        <f ca="1">INDEX(Interface!$A$2:$T$63, MATCH(F_Outputs!$A34&amp;RIGHT(F_Outputs!F$2, 2), Interface!$A$2:$A$63, 0), MATCH(F_Outputs!$C34, Interface!$A$2:$T$2, 0))</f>
        <v>[…]13/12/2024 13:50:00</v>
      </c>
      <c r="G34" s="165" t="str">
        <f ca="1">INDEX(Interface!$A$2:$T$63, MATCH(F_Outputs!$A34&amp;RIGHT(F_Outputs!G$2, 2), Interface!$A$2:$A$63, 0), MATCH(F_Outputs!$C34, Interface!$A$2:$T$2, 0))</f>
        <v>[…]13/12/2024 13:50:00</v>
      </c>
      <c r="H34" s="165" t="str">
        <f ca="1">INDEX(Interface!$A$2:$T$63, MATCH(F_Outputs!$A34&amp;RIGHT(F_Outputs!H$2, 2), Interface!$A$2:$A$63, 0), MATCH(F_Outputs!$C34, Interface!$A$2:$T$2, 0))</f>
        <v>[…]13/12/2024 13:50:00</v>
      </c>
      <c r="I34" s="165" t="str">
        <f ca="1">INDEX(Interface!$A$2:$T$63, MATCH(F_Outputs!$A34&amp;RIGHT(F_Outputs!I$2, 2), Interface!$A$2:$A$63, 0), MATCH(F_Outputs!$C34, Interface!$A$2:$T$2, 0))</f>
        <v>[…]13/12/2024 13:50:00</v>
      </c>
      <c r="J34" s="165" t="str">
        <f ca="1">INDEX(Interface!$A$2:$T$63, MATCH(F_Outputs!$A34&amp;RIGHT(F_Outputs!J$2, 2), Interface!$A$2:$A$63, 0), MATCH(F_Outputs!$C34, Interface!$A$2:$T$2, 0))</f>
        <v>[…]13/12/2024 13:50:00</v>
      </c>
      <c r="K34" s="165" t="str">
        <f ca="1">INDEX(Interface!$A$2:$T$63, MATCH(F_Outputs!$A34&amp;RIGHT(F_Outputs!K$2, 2), Interface!$A$2:$A$63, 0), MATCH(F_Outputs!$C34, Interface!$A$2:$T$2, 0))</f>
        <v>[…]13/12/2024 13:50:00</v>
      </c>
    </row>
    <row r="35" spans="1:11">
      <c r="A35" s="38" t="s">
        <v>98</v>
      </c>
      <c r="B35" s="38" t="s">
        <v>149</v>
      </c>
      <c r="C35" s="38" t="s">
        <v>169</v>
      </c>
      <c r="D35" s="38" t="s">
        <v>91</v>
      </c>
      <c r="E35" s="38" t="s">
        <v>37</v>
      </c>
      <c r="F35" s="165" t="str">
        <f ca="1">INDEX(Interface!$A$2:$T$63, MATCH(F_Outputs!$A35&amp;RIGHT(F_Outputs!F$2, 2), Interface!$A$2:$A$63, 0), MATCH(F_Outputs!$C35, Interface!$A$2:$T$2, 0))</f>
        <v>PR24CA07 - WW2 - FD.xlsx</v>
      </c>
      <c r="G35" s="165" t="str">
        <f ca="1">INDEX(Interface!$A$2:$T$63, MATCH(F_Outputs!$A35&amp;RIGHT(F_Outputs!G$2, 2), Interface!$A$2:$A$63, 0), MATCH(F_Outputs!$C35, Interface!$A$2:$T$2, 0))</f>
        <v>PR24CA07 - WW2 - FD.xlsx</v>
      </c>
      <c r="H35" s="165" t="str">
        <f ca="1">INDEX(Interface!$A$2:$T$63, MATCH(F_Outputs!$A35&amp;RIGHT(F_Outputs!H$2, 2), Interface!$A$2:$A$63, 0), MATCH(F_Outputs!$C35, Interface!$A$2:$T$2, 0))</f>
        <v>PR24CA07 - WW2 - FD.xlsx</v>
      </c>
      <c r="I35" s="165" t="str">
        <f ca="1">INDEX(Interface!$A$2:$T$63, MATCH(F_Outputs!$A35&amp;RIGHT(F_Outputs!I$2, 2), Interface!$A$2:$A$63, 0), MATCH(F_Outputs!$C35, Interface!$A$2:$T$2, 0))</f>
        <v>PR24CA07 - WW2 - FD.xlsx</v>
      </c>
      <c r="J35" s="165" t="str">
        <f ca="1">INDEX(Interface!$A$2:$T$63, MATCH(F_Outputs!$A35&amp;RIGHT(F_Outputs!J$2, 2), Interface!$A$2:$A$63, 0), MATCH(F_Outputs!$C35, Interface!$A$2:$T$2, 0))</f>
        <v>PR24CA07 - WW2 - FD.xlsx</v>
      </c>
      <c r="K35" s="165" t="str">
        <f ca="1">INDEX(Interface!$A$2:$T$63, MATCH(F_Outputs!$A35&amp;RIGHT(F_Outputs!K$2, 2), Interface!$A$2:$A$63, 0), MATCH(F_Outputs!$C35, Interface!$A$2:$T$2, 0))</f>
        <v>PR24CA07 - WW2 - FD.xlsx</v>
      </c>
    </row>
    <row r="36" spans="1:11">
      <c r="A36" s="38" t="s">
        <v>98</v>
      </c>
      <c r="B36" s="38" t="s">
        <v>150</v>
      </c>
      <c r="C36" s="38" t="s">
        <v>170</v>
      </c>
      <c r="D36" s="38" t="s">
        <v>91</v>
      </c>
      <c r="E36" s="38" t="s">
        <v>37</v>
      </c>
      <c r="F36" s="165">
        <v>0</v>
      </c>
      <c r="G36" s="165">
        <v>0</v>
      </c>
      <c r="H36" s="165">
        <v>0</v>
      </c>
      <c r="I36" s="165">
        <v>0</v>
      </c>
      <c r="J36" s="165">
        <v>0</v>
      </c>
      <c r="K36" s="165">
        <v>0</v>
      </c>
    </row>
    <row r="37" spans="1:11">
      <c r="A37" s="38" t="s">
        <v>98</v>
      </c>
      <c r="B37" s="38" t="s">
        <v>151</v>
      </c>
      <c r="C37" s="38" t="s">
        <v>171</v>
      </c>
      <c r="D37" s="38" t="s">
        <v>36</v>
      </c>
      <c r="E37" s="38" t="s">
        <v>37</v>
      </c>
      <c r="F37" s="165">
        <v>0</v>
      </c>
      <c r="G37" s="165">
        <v>0</v>
      </c>
      <c r="H37" s="165">
        <v>0</v>
      </c>
      <c r="I37" s="165">
        <v>0</v>
      </c>
      <c r="J37" s="165">
        <v>0</v>
      </c>
      <c r="K37" s="165">
        <v>0</v>
      </c>
    </row>
    <row r="38" spans="1:11">
      <c r="A38" s="38" t="s">
        <v>99</v>
      </c>
      <c r="B38" s="38" t="s">
        <v>175</v>
      </c>
      <c r="C38" s="38" t="s">
        <v>155</v>
      </c>
      <c r="D38" s="38" t="s">
        <v>36</v>
      </c>
      <c r="E38" s="38" t="s">
        <v>37</v>
      </c>
      <c r="F38" s="165">
        <f>INDEX(Interface!$A$2:$T$63, MATCH(F_Outputs!$A38&amp;RIGHT(F_Outputs!F$2, 2), Interface!$A$2:$A$63, 0), MATCH(F_Outputs!$C38, Interface!$A$2:$T$2, 0))</f>
        <v>3495716.3576143612</v>
      </c>
      <c r="G38" s="165">
        <f>INDEX(Interface!$A$2:$T$63, MATCH(F_Outputs!$A38&amp;RIGHT(F_Outputs!G$2, 2), Interface!$A$2:$A$63, 0), MATCH(F_Outputs!$C38, Interface!$A$2:$T$2, 0))</f>
        <v>3520061.983159645</v>
      </c>
      <c r="H38" s="165">
        <f>INDEX(Interface!$A$2:$T$63, MATCH(F_Outputs!$A38&amp;RIGHT(F_Outputs!H$2, 2), Interface!$A$2:$A$63, 0), MATCH(F_Outputs!$C38, Interface!$A$2:$T$2, 0))</f>
        <v>3546355.5498043778</v>
      </c>
      <c r="I38" s="165">
        <f>INDEX(Interface!$A$2:$T$63, MATCH(F_Outputs!$A38&amp;RIGHT(F_Outputs!I$2, 2), Interface!$A$2:$A$63, 0), MATCH(F_Outputs!$C38, Interface!$A$2:$T$2, 0))</f>
        <v>3578180.2587717678</v>
      </c>
      <c r="J38" s="165">
        <f>INDEX(Interface!$A$2:$T$63, MATCH(F_Outputs!$A38&amp;RIGHT(F_Outputs!J$2, 2), Interface!$A$2:$A$63, 0), MATCH(F_Outputs!$C38, Interface!$A$2:$T$2, 0))</f>
        <v>3612008.7627182519</v>
      </c>
      <c r="K38" s="165">
        <f>INDEX(Interface!$A$2:$T$63, MATCH(F_Outputs!$A38&amp;RIGHT(F_Outputs!K$2, 2), Interface!$A$2:$A$63, 0), MATCH(F_Outputs!$C38, Interface!$A$2:$T$2, 0))</f>
        <v>3645147.1130694379</v>
      </c>
    </row>
    <row r="39" spans="1:11">
      <c r="A39" s="38" t="s">
        <v>99</v>
      </c>
      <c r="B39" s="38" t="s">
        <v>176</v>
      </c>
      <c r="C39" s="38" t="s">
        <v>156</v>
      </c>
      <c r="D39" s="38" t="s">
        <v>74</v>
      </c>
      <c r="E39" s="38" t="s">
        <v>37</v>
      </c>
      <c r="F39" s="165">
        <f>INDEX(Interface!$A$2:$T$63, MATCH(F_Outputs!$A39&amp;RIGHT(F_Outputs!F$2, 2), Interface!$A$2:$A$63, 0), MATCH(F_Outputs!$C39, Interface!$A$2:$T$2, 0))</f>
        <v>79270.465999999986</v>
      </c>
      <c r="G39" s="165">
        <f>INDEX(Interface!$A$2:$T$63, MATCH(F_Outputs!$A39&amp;RIGHT(F_Outputs!G$2, 2), Interface!$A$2:$A$63, 0), MATCH(F_Outputs!$C39, Interface!$A$2:$T$2, 0))</f>
        <v>79386.198999999993</v>
      </c>
      <c r="H39" s="165">
        <f>INDEX(Interface!$A$2:$T$63, MATCH(F_Outputs!$A39&amp;RIGHT(F_Outputs!H$2, 2), Interface!$A$2:$A$63, 0), MATCH(F_Outputs!$C39, Interface!$A$2:$T$2, 0))</f>
        <v>79501.932000000001</v>
      </c>
      <c r="I39" s="165">
        <f>INDEX(Interface!$A$2:$T$63, MATCH(F_Outputs!$A39&amp;RIGHT(F_Outputs!I$2, 2), Interface!$A$2:$A$63, 0), MATCH(F_Outputs!$C39, Interface!$A$2:$T$2, 0))</f>
        <v>79617.665000000008</v>
      </c>
      <c r="J39" s="165">
        <f>INDEX(Interface!$A$2:$T$63, MATCH(F_Outputs!$A39&amp;RIGHT(F_Outputs!J$2, 2), Interface!$A$2:$A$63, 0), MATCH(F_Outputs!$C39, Interface!$A$2:$T$2, 0))</f>
        <v>79733.398000000001</v>
      </c>
      <c r="K39" s="165">
        <f>INDEX(Interface!$A$2:$T$63, MATCH(F_Outputs!$A39&amp;RIGHT(F_Outputs!K$2, 2), Interface!$A$2:$A$63, 0), MATCH(F_Outputs!$C39, Interface!$A$2:$T$2, 0))</f>
        <v>79849.130999999994</v>
      </c>
    </row>
    <row r="40" spans="1:11">
      <c r="A40" s="38" t="s">
        <v>99</v>
      </c>
      <c r="B40" s="38" t="s">
        <v>177</v>
      </c>
      <c r="C40" s="38" t="s">
        <v>157</v>
      </c>
      <c r="D40" s="38" t="s">
        <v>40</v>
      </c>
      <c r="E40" s="38" t="s">
        <v>37</v>
      </c>
      <c r="F40" s="165">
        <f>INDEX(Interface!$A$2:$T$63, MATCH(F_Outputs!$A40&amp;RIGHT(F_Outputs!F$2, 2), Interface!$A$2:$A$63, 0), MATCH(F_Outputs!$C40, Interface!$A$2:$T$2, 0))</f>
        <v>548959.6858056963</v>
      </c>
      <c r="G40" s="165">
        <f>INDEX(Interface!$A$2:$T$63, MATCH(F_Outputs!$A40&amp;RIGHT(F_Outputs!G$2, 2), Interface!$A$2:$A$63, 0), MATCH(F_Outputs!$C40, Interface!$A$2:$T$2, 0))</f>
        <v>552782.86983519304</v>
      </c>
      <c r="H40" s="165">
        <f>INDEX(Interface!$A$2:$T$63, MATCH(F_Outputs!$A40&amp;RIGHT(F_Outputs!H$2, 2), Interface!$A$2:$A$63, 0), MATCH(F_Outputs!$C40, Interface!$A$2:$T$2, 0))</f>
        <v>556911.95429382299</v>
      </c>
      <c r="I40" s="165">
        <f>INDEX(Interface!$A$2:$T$63, MATCH(F_Outputs!$A40&amp;RIGHT(F_Outputs!I$2, 2), Interface!$A$2:$A$63, 0), MATCH(F_Outputs!$C40, Interface!$A$2:$T$2, 0))</f>
        <v>561909.63730020938</v>
      </c>
      <c r="J40" s="165">
        <f>INDEX(Interface!$A$2:$T$63, MATCH(F_Outputs!$A40&amp;RIGHT(F_Outputs!J$2, 2), Interface!$A$2:$A$63, 0), MATCH(F_Outputs!$C40, Interface!$A$2:$T$2, 0))</f>
        <v>567221.99190738122</v>
      </c>
      <c r="K40" s="165">
        <f>INDEX(Interface!$A$2:$T$63, MATCH(F_Outputs!$A40&amp;RIGHT(F_Outputs!K$2, 2), Interface!$A$2:$A$63, 0), MATCH(F_Outputs!$C40, Interface!$A$2:$T$2, 0))</f>
        <v>572425.96629657364</v>
      </c>
    </row>
    <row r="41" spans="1:11">
      <c r="A41" s="38" t="s">
        <v>99</v>
      </c>
      <c r="B41" s="38" t="s">
        <v>178</v>
      </c>
      <c r="C41" s="38" t="s">
        <v>158</v>
      </c>
      <c r="D41" s="38" t="s">
        <v>77</v>
      </c>
      <c r="E41" s="38" t="s">
        <v>37</v>
      </c>
      <c r="F41" s="165">
        <f>INDEX(Interface!$A$2:$T$63, MATCH(F_Outputs!$A41&amp;RIGHT(F_Outputs!F$2, 2), Interface!$A$2:$A$63, 0), MATCH(F_Outputs!$C41, Interface!$A$2:$T$2, 0))</f>
        <v>209.46929617971631</v>
      </c>
      <c r="G41" s="165">
        <f>INDEX(Interface!$A$2:$T$63, MATCH(F_Outputs!$A41&amp;RIGHT(F_Outputs!G$2, 2), Interface!$A$2:$A$63, 0), MATCH(F_Outputs!$C41, Interface!$A$2:$T$2, 0))</f>
        <v>213.05474174406629</v>
      </c>
      <c r="H41" s="165">
        <f>INDEX(Interface!$A$2:$T$63, MATCH(F_Outputs!$A41&amp;RIGHT(F_Outputs!H$2, 2), Interface!$A$2:$A$63, 0), MATCH(F_Outputs!$C41, Interface!$A$2:$T$2, 0))</f>
        <v>214.50454622441529</v>
      </c>
      <c r="I41" s="165">
        <f>INDEX(Interface!$A$2:$T$63, MATCH(F_Outputs!$A41&amp;RIGHT(F_Outputs!I$2, 2), Interface!$A$2:$A$63, 0), MATCH(F_Outputs!$C41, Interface!$A$2:$T$2, 0))</f>
        <v>215.65922550579529</v>
      </c>
      <c r="J41" s="165">
        <f>INDEX(Interface!$A$2:$T$63, MATCH(F_Outputs!$A41&amp;RIGHT(F_Outputs!J$2, 2), Interface!$A$2:$A$63, 0), MATCH(F_Outputs!$C41, Interface!$A$2:$T$2, 0))</f>
        <v>216.63395758030029</v>
      </c>
      <c r="K41" s="165">
        <f>INDEX(Interface!$A$2:$T$63, MATCH(F_Outputs!$A41&amp;RIGHT(F_Outputs!K$2, 2), Interface!$A$2:$A$63, 0), MATCH(F_Outputs!$C41, Interface!$A$2:$T$2, 0))</f>
        <v>217.50415197327729</v>
      </c>
    </row>
    <row r="42" spans="1:11">
      <c r="A42" s="38" t="s">
        <v>99</v>
      </c>
      <c r="B42" s="38" t="s">
        <v>179</v>
      </c>
      <c r="C42" s="38" t="s">
        <v>159</v>
      </c>
      <c r="D42" s="38" t="s">
        <v>36</v>
      </c>
      <c r="E42" s="38" t="s">
        <v>37</v>
      </c>
      <c r="F42" s="165">
        <f>INDEX(Interface!$A$2:$T$63, MATCH(F_Outputs!$A42&amp;RIGHT(F_Outputs!F$2, 2), Interface!$A$2:$A$63, 0), MATCH(F_Outputs!$C42, Interface!$A$2:$T$2, 0))</f>
        <v>1.3316899401944555</v>
      </c>
      <c r="G42" s="165">
        <f>INDEX(Interface!$A$2:$T$63, MATCH(F_Outputs!$A42&amp;RIGHT(F_Outputs!G$2, 2), Interface!$A$2:$A$63, 0), MATCH(F_Outputs!$C42, Interface!$A$2:$T$2, 0))</f>
        <v>1.3320031509778092</v>
      </c>
      <c r="H42" s="165">
        <f>INDEX(Interface!$A$2:$T$63, MATCH(F_Outputs!$A42&amp;RIGHT(F_Outputs!H$2, 2), Interface!$A$2:$A$63, 0), MATCH(F_Outputs!$C42, Interface!$A$2:$T$2, 0))</f>
        <v>1.3323192670329862</v>
      </c>
      <c r="I42" s="165">
        <f>INDEX(Interface!$A$2:$T$63, MATCH(F_Outputs!$A42&amp;RIGHT(F_Outputs!I$2, 2), Interface!$A$2:$A$63, 0), MATCH(F_Outputs!$C42, Interface!$A$2:$T$2, 0))</f>
        <v>1.3326382821532621</v>
      </c>
      <c r="J42" s="165">
        <f>INDEX(Interface!$A$2:$T$63, MATCH(F_Outputs!$A42&amp;RIGHT(F_Outputs!J$2, 2), Interface!$A$2:$A$63, 0), MATCH(F_Outputs!$C42, Interface!$A$2:$T$2, 0))</f>
        <v>1.3329601901788948</v>
      </c>
      <c r="K42" s="165">
        <f>INDEX(Interface!$A$2:$T$63, MATCH(F_Outputs!$A42&amp;RIGHT(F_Outputs!K$2, 2), Interface!$A$2:$A$63, 0), MATCH(F_Outputs!$C42, Interface!$A$2:$T$2, 0))</f>
        <v>1.3332849849967963</v>
      </c>
    </row>
    <row r="43" spans="1:11">
      <c r="A43" s="38" t="s">
        <v>99</v>
      </c>
      <c r="B43" s="38" t="s">
        <v>180</v>
      </c>
      <c r="C43" s="38" t="s">
        <v>160</v>
      </c>
      <c r="D43" s="38" t="s">
        <v>36</v>
      </c>
      <c r="E43" s="38" t="s">
        <v>37</v>
      </c>
      <c r="F43" s="165">
        <f>INDEX(Interface!$A$2:$T$63, MATCH(F_Outputs!$A43&amp;RIGHT(F_Outputs!F$2, 2), Interface!$A$2:$A$63, 0), MATCH(F_Outputs!$C43, Interface!$A$2:$T$2, 0))</f>
        <v>44.098597296177893</v>
      </c>
      <c r="G43" s="165">
        <f>INDEX(Interface!$A$2:$T$63, MATCH(F_Outputs!$A43&amp;RIGHT(F_Outputs!G$2, 2), Interface!$A$2:$A$63, 0), MATCH(F_Outputs!$C43, Interface!$A$2:$T$2, 0))</f>
        <v>44.340981524504599</v>
      </c>
      <c r="H43" s="165">
        <f>INDEX(Interface!$A$2:$T$63, MATCH(F_Outputs!$A43&amp;RIGHT(F_Outputs!H$2, 2), Interface!$A$2:$A$63, 0), MATCH(F_Outputs!$C43, Interface!$A$2:$T$2, 0))</f>
        <v>44.607161871291098</v>
      </c>
      <c r="I43" s="165">
        <f>INDEX(Interface!$A$2:$T$63, MATCH(F_Outputs!$A43&amp;RIGHT(F_Outputs!I$2, 2), Interface!$A$2:$A$63, 0), MATCH(F_Outputs!$C43, Interface!$A$2:$T$2, 0))</f>
        <v>44.942039668856999</v>
      </c>
      <c r="J43" s="165">
        <f>INDEX(Interface!$A$2:$T$63, MATCH(F_Outputs!$A43&amp;RIGHT(F_Outputs!J$2, 2), Interface!$A$2:$A$63, 0), MATCH(F_Outputs!$C43, Interface!$A$2:$T$2, 0))</f>
        <v>45.301076503954491</v>
      </c>
      <c r="K43" s="165">
        <f>INDEX(Interface!$A$2:$T$63, MATCH(F_Outputs!$A43&amp;RIGHT(F_Outputs!K$2, 2), Interface!$A$2:$A$63, 0), MATCH(F_Outputs!$C43, Interface!$A$2:$T$2, 0))</f>
        <v>45.650429346180836</v>
      </c>
    </row>
    <row r="44" spans="1:11">
      <c r="A44" s="38" t="s">
        <v>99</v>
      </c>
      <c r="B44" s="38" t="s">
        <v>181</v>
      </c>
      <c r="C44" s="38" t="s">
        <v>161</v>
      </c>
      <c r="D44" s="38" t="s">
        <v>36</v>
      </c>
      <c r="E44" s="38" t="s">
        <v>37</v>
      </c>
      <c r="F44" s="165">
        <f>INDEX(Interface!$A$2:$T$63, MATCH(F_Outputs!$A44&amp;RIGHT(F_Outputs!F$2, 2), Interface!$A$2:$A$63, 0), MATCH(F_Outputs!$C44, Interface!$A$2:$T$2, 0))</f>
        <v>1899.5074305189637</v>
      </c>
      <c r="G44" s="165">
        <f>INDEX(Interface!$A$2:$T$63, MATCH(F_Outputs!$A44&amp;RIGHT(F_Outputs!G$2, 2), Interface!$A$2:$A$63, 0), MATCH(F_Outputs!$C44, Interface!$A$2:$T$2, 0))</f>
        <v>1909.9479132321653</v>
      </c>
      <c r="H44" s="165">
        <f>INDEX(Interface!$A$2:$T$63, MATCH(F_Outputs!$A44&amp;RIGHT(F_Outputs!H$2, 2), Interface!$A$2:$A$63, 0), MATCH(F_Outputs!$C44, Interface!$A$2:$T$2, 0))</f>
        <v>1921.413392353491</v>
      </c>
      <c r="I44" s="165">
        <f>INDEX(Interface!$A$2:$T$63, MATCH(F_Outputs!$A44&amp;RIGHT(F_Outputs!I$2, 2), Interface!$A$2:$A$63, 0), MATCH(F_Outputs!$C44, Interface!$A$2:$T$2, 0))</f>
        <v>1935.837952402873</v>
      </c>
      <c r="J44" s="165">
        <f>INDEX(Interface!$A$2:$T$63, MATCH(F_Outputs!$A44&amp;RIGHT(F_Outputs!J$2, 2), Interface!$A$2:$A$63, 0), MATCH(F_Outputs!$C44, Interface!$A$2:$T$2, 0))</f>
        <v>1951.3031412731054</v>
      </c>
      <c r="K44" s="165">
        <f>INDEX(Interface!$A$2:$T$63, MATCH(F_Outputs!$A44&amp;RIGHT(F_Outputs!K$2, 2), Interface!$A$2:$A$63, 0), MATCH(F_Outputs!$C44, Interface!$A$2:$T$2, 0))</f>
        <v>1966.3512008570635</v>
      </c>
    </row>
    <row r="45" spans="1:11">
      <c r="A45" s="38" t="s">
        <v>99</v>
      </c>
      <c r="B45" s="38" t="s">
        <v>182</v>
      </c>
      <c r="C45" s="38" t="s">
        <v>162</v>
      </c>
      <c r="D45" s="38" t="s">
        <v>36</v>
      </c>
      <c r="E45" s="38" t="s">
        <v>37</v>
      </c>
      <c r="F45" s="165">
        <f>INDEX(Interface!$A$2:$T$63, MATCH(F_Outputs!$A45&amp;RIGHT(F_Outputs!F$2, 2), Interface!$A$2:$A$63, 0), MATCH(F_Outputs!$C45, Interface!$A$2:$T$2, 0))</f>
        <v>3290.2649878811621</v>
      </c>
      <c r="G45" s="165">
        <f>INDEX(Interface!$A$2:$T$63, MATCH(F_Outputs!$A45&amp;RIGHT(F_Outputs!G$2, 2), Interface!$A$2:$A$63, 0), MATCH(F_Outputs!$C45, Interface!$A$2:$T$2, 0))</f>
        <v>3308.3496524504612</v>
      </c>
      <c r="H45" s="165">
        <f>INDEX(Interface!$A$2:$T$63, MATCH(F_Outputs!$A45&amp;RIGHT(F_Outputs!H$2, 2), Interface!$A$2:$A$63, 0), MATCH(F_Outputs!$C45, Interface!$A$2:$T$2, 0))</f>
        <v>3328.2097824589405</v>
      </c>
      <c r="I45" s="165">
        <f>INDEX(Interface!$A$2:$T$63, MATCH(F_Outputs!$A45&amp;RIGHT(F_Outputs!I$2, 2), Interface!$A$2:$A$63, 0), MATCH(F_Outputs!$C45, Interface!$A$2:$T$2, 0))</f>
        <v>3353.1955362041131</v>
      </c>
      <c r="J45" s="165">
        <f>INDEX(Interface!$A$2:$T$63, MATCH(F_Outputs!$A45&amp;RIGHT(F_Outputs!J$2, 2), Interface!$A$2:$A$63, 0), MATCH(F_Outputs!$C45, Interface!$A$2:$T$2, 0))</f>
        <v>3379.9838333453317</v>
      </c>
      <c r="K45" s="165">
        <f>INDEX(Interface!$A$2:$T$63, MATCH(F_Outputs!$A45&amp;RIGHT(F_Outputs!K$2, 2), Interface!$A$2:$A$63, 0), MATCH(F_Outputs!$C45, Interface!$A$2:$T$2, 0))</f>
        <v>3406.049592704388</v>
      </c>
    </row>
    <row r="46" spans="1:11">
      <c r="A46" s="38" t="s">
        <v>99</v>
      </c>
      <c r="B46" s="38" t="s">
        <v>183</v>
      </c>
      <c r="C46" s="38" t="s">
        <v>163</v>
      </c>
      <c r="D46" s="38" t="s">
        <v>36</v>
      </c>
      <c r="E46" s="38" t="s">
        <v>37</v>
      </c>
      <c r="F46" s="165">
        <f>INDEX(Interface!$A$2:$T$63, MATCH(F_Outputs!$A46&amp;RIGHT(F_Outputs!F$2, 2), Interface!$A$2:$A$63, 0), MATCH(F_Outputs!$C46, Interface!$A$2:$T$2, 0))</f>
        <v>1.6648948039857094E-4</v>
      </c>
      <c r="G46" s="165">
        <f>INDEX(Interface!$A$2:$T$63, MATCH(F_Outputs!$A46&amp;RIGHT(F_Outputs!G$2, 2), Interface!$A$2:$A$63, 0), MATCH(F_Outputs!$C46, Interface!$A$2:$T$2, 0))</f>
        <v>1.6533799767854958E-4</v>
      </c>
      <c r="H46" s="165">
        <f>INDEX(Interface!$A$2:$T$63, MATCH(F_Outputs!$A46&amp;RIGHT(F_Outputs!H$2, 2), Interface!$A$2:$A$63, 0), MATCH(F_Outputs!$C46, Interface!$A$2:$T$2, 0))</f>
        <v>1.6411214042881401E-4</v>
      </c>
      <c r="I46" s="165">
        <f>INDEX(Interface!$A$2:$T$63, MATCH(F_Outputs!$A46&amp;RIGHT(F_Outputs!I$2, 2), Interface!$A$2:$A$63, 0), MATCH(F_Outputs!$C46, Interface!$A$2:$T$2, 0))</f>
        <v>1.6181409491056363E-4</v>
      </c>
      <c r="J46" s="165">
        <f>INDEX(Interface!$A$2:$T$63, MATCH(F_Outputs!$A46&amp;RIGHT(F_Outputs!J$2, 2), Interface!$A$2:$A$63, 0), MATCH(F_Outputs!$C46, Interface!$A$2:$T$2, 0))</f>
        <v>1.6029861443754304E-4</v>
      </c>
      <c r="K46" s="165">
        <f>INDEX(Interface!$A$2:$T$63, MATCH(F_Outputs!$A46&amp;RIGHT(F_Outputs!K$2, 2), Interface!$A$2:$A$63, 0), MATCH(F_Outputs!$C46, Interface!$A$2:$T$2, 0))</f>
        <v>1.5939000045207016E-4</v>
      </c>
    </row>
    <row r="47" spans="1:11">
      <c r="A47" s="38" t="s">
        <v>99</v>
      </c>
      <c r="B47" s="38" t="s">
        <v>184</v>
      </c>
      <c r="C47" s="38" t="s">
        <v>164</v>
      </c>
      <c r="D47" s="38" t="s">
        <v>49</v>
      </c>
      <c r="E47" s="38" t="s">
        <v>37</v>
      </c>
      <c r="F47" s="165">
        <f>INDEX(Interface!$A$2:$T$63, MATCH(F_Outputs!$A47&amp;RIGHT(F_Outputs!F$2, 2), Interface!$A$2:$A$63, 0), MATCH(F_Outputs!$C47, Interface!$A$2:$T$2, 0))</f>
        <v>51.268155637730075</v>
      </c>
      <c r="G47" s="165">
        <f>INDEX(Interface!$A$2:$T$63, MATCH(F_Outputs!$A47&amp;RIGHT(F_Outputs!G$2, 2), Interface!$A$2:$A$63, 0), MATCH(F_Outputs!$C47, Interface!$A$2:$T$2, 0))</f>
        <v>51.268155637730075</v>
      </c>
      <c r="H47" s="165">
        <f>INDEX(Interface!$A$2:$T$63, MATCH(F_Outputs!$A47&amp;RIGHT(F_Outputs!H$2, 2), Interface!$A$2:$A$63, 0), MATCH(F_Outputs!$C47, Interface!$A$2:$T$2, 0))</f>
        <v>51.268155637730075</v>
      </c>
      <c r="I47" s="165">
        <f>INDEX(Interface!$A$2:$T$63, MATCH(F_Outputs!$A47&amp;RIGHT(F_Outputs!I$2, 2), Interface!$A$2:$A$63, 0), MATCH(F_Outputs!$C47, Interface!$A$2:$T$2, 0))</f>
        <v>51.268155637730075</v>
      </c>
      <c r="J47" s="165">
        <f>INDEX(Interface!$A$2:$T$63, MATCH(F_Outputs!$A47&amp;RIGHT(F_Outputs!J$2, 2), Interface!$A$2:$A$63, 0), MATCH(F_Outputs!$C47, Interface!$A$2:$T$2, 0))</f>
        <v>51.268155637730075</v>
      </c>
      <c r="K47" s="165">
        <f>INDEX(Interface!$A$2:$T$63, MATCH(F_Outputs!$A47&amp;RIGHT(F_Outputs!K$2, 2), Interface!$A$2:$A$63, 0), MATCH(F_Outputs!$C47, Interface!$A$2:$T$2, 0))</f>
        <v>51.268155637730075</v>
      </c>
    </row>
    <row r="48" spans="1:11">
      <c r="A48" s="38" t="s">
        <v>99</v>
      </c>
      <c r="B48" s="38" t="s">
        <v>185</v>
      </c>
      <c r="C48" s="38" t="s">
        <v>165</v>
      </c>
      <c r="D48" s="38" t="s">
        <v>49</v>
      </c>
      <c r="E48" s="38" t="s">
        <v>37</v>
      </c>
      <c r="F48" s="165">
        <f>INDEX(Interface!$A$2:$T$63, MATCH(F_Outputs!$A48&amp;RIGHT(F_Outputs!F$2, 2), Interface!$A$2:$A$63, 0), MATCH(F_Outputs!$C48, Interface!$A$2:$T$2, 0))</f>
        <v>1.4496831290011634</v>
      </c>
      <c r="G48" s="165">
        <f>INDEX(Interface!$A$2:$T$63, MATCH(F_Outputs!$A48&amp;RIGHT(F_Outputs!G$2, 2), Interface!$A$2:$A$63, 0), MATCH(F_Outputs!$C48, Interface!$A$2:$T$2, 0))</f>
        <v>1.4503472932977557</v>
      </c>
      <c r="H48" s="165">
        <f>INDEX(Interface!$A$2:$T$63, MATCH(F_Outputs!$A48&amp;RIGHT(F_Outputs!H$2, 2), Interface!$A$2:$A$63, 0), MATCH(F_Outputs!$C48, Interface!$A$2:$T$2, 0))</f>
        <v>1.4294382650614772</v>
      </c>
      <c r="I48" s="165">
        <f>INDEX(Interface!$A$2:$T$63, MATCH(F_Outputs!$A48&amp;RIGHT(F_Outputs!I$2, 2), Interface!$A$2:$A$63, 0), MATCH(F_Outputs!$C48, Interface!$A$2:$T$2, 0))</f>
        <v>1.4072296357909884</v>
      </c>
      <c r="J48" s="165">
        <f>INDEX(Interface!$A$2:$T$63, MATCH(F_Outputs!$A48&amp;RIGHT(F_Outputs!J$2, 2), Interface!$A$2:$A$63, 0), MATCH(F_Outputs!$C48, Interface!$A$2:$T$2, 0))</f>
        <v>1.4079171492870437</v>
      </c>
      <c r="K48" s="165">
        <f>INDEX(Interface!$A$2:$T$63, MATCH(F_Outputs!$A48&amp;RIGHT(F_Outputs!K$2, 2), Interface!$A$2:$A$63, 0), MATCH(F_Outputs!$C48, Interface!$A$2:$T$2, 0))</f>
        <v>1.4093984909489274</v>
      </c>
    </row>
    <row r="49" spans="1:11">
      <c r="A49" s="38" t="s">
        <v>99</v>
      </c>
      <c r="B49" s="38" t="s">
        <v>186</v>
      </c>
      <c r="C49" s="38" t="s">
        <v>166</v>
      </c>
      <c r="D49" s="38" t="s">
        <v>36</v>
      </c>
      <c r="E49" s="38" t="s">
        <v>37</v>
      </c>
      <c r="F49" s="165">
        <f>INDEX(Interface!$A$2:$T$63, MATCH(F_Outputs!$A49&amp;RIGHT(F_Outputs!F$2, 2), Interface!$A$2:$A$63, 0), MATCH(F_Outputs!$C49, Interface!$A$2:$T$2, 0))</f>
        <v>19347.825698820674</v>
      </c>
      <c r="G49" s="165">
        <f>INDEX(Interface!$A$2:$T$63, MATCH(F_Outputs!$A49&amp;RIGHT(F_Outputs!G$2, 2), Interface!$A$2:$A$63, 0), MATCH(F_Outputs!$C49, Interface!$A$2:$T$2, 0))</f>
        <v>19347.825698820674</v>
      </c>
      <c r="H49" s="165">
        <f>INDEX(Interface!$A$2:$T$63, MATCH(F_Outputs!$A49&amp;RIGHT(F_Outputs!H$2, 2), Interface!$A$2:$A$63, 0), MATCH(F_Outputs!$C49, Interface!$A$2:$T$2, 0))</f>
        <v>19347.825698820674</v>
      </c>
      <c r="I49" s="165">
        <f>INDEX(Interface!$A$2:$T$63, MATCH(F_Outputs!$A49&amp;RIGHT(F_Outputs!I$2, 2), Interface!$A$2:$A$63, 0), MATCH(F_Outputs!$C49, Interface!$A$2:$T$2, 0))</f>
        <v>19347.825698820674</v>
      </c>
      <c r="J49" s="165">
        <f>INDEX(Interface!$A$2:$T$63, MATCH(F_Outputs!$A49&amp;RIGHT(F_Outputs!J$2, 2), Interface!$A$2:$A$63, 0), MATCH(F_Outputs!$C49, Interface!$A$2:$T$2, 0))</f>
        <v>19347.825698820674</v>
      </c>
      <c r="K49" s="165">
        <f>INDEX(Interface!$A$2:$T$63, MATCH(F_Outputs!$A49&amp;RIGHT(F_Outputs!K$2, 2), Interface!$A$2:$A$63, 0), MATCH(F_Outputs!$C49, Interface!$A$2:$T$2, 0))</f>
        <v>19347.825698820674</v>
      </c>
    </row>
    <row r="50" spans="1:11">
      <c r="A50" s="38" t="s">
        <v>99</v>
      </c>
      <c r="B50" s="38" t="s">
        <v>187</v>
      </c>
      <c r="C50" s="38" t="s">
        <v>167</v>
      </c>
      <c r="D50" s="38" t="s">
        <v>36</v>
      </c>
      <c r="E50" s="38" t="s">
        <v>37</v>
      </c>
      <c r="F50" s="165">
        <f>INDEX(Interface!$A$2:$T$63, MATCH(F_Outputs!$A50&amp;RIGHT(F_Outputs!F$2, 2), Interface!$A$2:$A$63, 0), MATCH(F_Outputs!$C50, Interface!$A$2:$T$2, 0))</f>
        <v>6.1638000137483454E-2</v>
      </c>
      <c r="G50" s="165">
        <f>INDEX(Interface!$A$2:$T$63, MATCH(F_Outputs!$A50&amp;RIGHT(F_Outputs!G$2, 2), Interface!$A$2:$A$63, 0), MATCH(F_Outputs!$C50, Interface!$A$2:$T$2, 0))</f>
        <v>6.1548141311141204E-2</v>
      </c>
      <c r="H50" s="165">
        <f>INDEX(Interface!$A$2:$T$63, MATCH(F_Outputs!$A50&amp;RIGHT(F_Outputs!H$2, 2), Interface!$A$2:$A$63, 0), MATCH(F_Outputs!$C50, Interface!$A$2:$T$2, 0))</f>
        <v>6.1458544104392034E-2</v>
      </c>
      <c r="I50" s="165">
        <f>INDEX(Interface!$A$2:$T$63, MATCH(F_Outputs!$A50&amp;RIGHT(F_Outputs!I$2, 2), Interface!$A$2:$A$63, 0), MATCH(F_Outputs!$C50, Interface!$A$2:$T$2, 0))</f>
        <v>6.1369207376357697E-2</v>
      </c>
      <c r="J50" s="165">
        <f>INDEX(Interface!$A$2:$T$63, MATCH(F_Outputs!$A50&amp;RIGHT(F_Outputs!J$2, 2), Interface!$A$2:$A$63, 0), MATCH(F_Outputs!$C50, Interface!$A$2:$T$2, 0))</f>
        <v>6.1280129992783906E-2</v>
      </c>
      <c r="K50" s="165">
        <f>INDEX(Interface!$A$2:$T$63, MATCH(F_Outputs!$A50&amp;RIGHT(F_Outputs!K$2, 2), Interface!$A$2:$A$63, 0), MATCH(F_Outputs!$C50, Interface!$A$2:$T$2, 0))</f>
        <v>6.1191310825992294E-2</v>
      </c>
    </row>
    <row r="51" spans="1:11">
      <c r="A51" s="38" t="s">
        <v>99</v>
      </c>
      <c r="B51" s="38" t="s">
        <v>148</v>
      </c>
      <c r="C51" s="38" t="s">
        <v>168</v>
      </c>
      <c r="D51" s="38" t="s">
        <v>91</v>
      </c>
      <c r="E51" s="38" t="s">
        <v>37</v>
      </c>
      <c r="F51" s="165" t="str">
        <f ca="1">INDEX(Interface!$A$2:$T$63, MATCH(F_Outputs!$A51&amp;RIGHT(F_Outputs!F$2, 2), Interface!$A$2:$A$63, 0), MATCH(F_Outputs!$C51, Interface!$A$2:$T$2, 0))</f>
        <v>[…]13/12/2024 13:50:00</v>
      </c>
      <c r="G51" s="165" t="str">
        <f ca="1">INDEX(Interface!$A$2:$T$63, MATCH(F_Outputs!$A51&amp;RIGHT(F_Outputs!G$2, 2), Interface!$A$2:$A$63, 0), MATCH(F_Outputs!$C51, Interface!$A$2:$T$2, 0))</f>
        <v>[…]13/12/2024 13:50:00</v>
      </c>
      <c r="H51" s="165" t="str">
        <f ca="1">INDEX(Interface!$A$2:$T$63, MATCH(F_Outputs!$A51&amp;RIGHT(F_Outputs!H$2, 2), Interface!$A$2:$A$63, 0), MATCH(F_Outputs!$C51, Interface!$A$2:$T$2, 0))</f>
        <v>[…]13/12/2024 13:50:00</v>
      </c>
      <c r="I51" s="165" t="str">
        <f ca="1">INDEX(Interface!$A$2:$T$63, MATCH(F_Outputs!$A51&amp;RIGHT(F_Outputs!I$2, 2), Interface!$A$2:$A$63, 0), MATCH(F_Outputs!$C51, Interface!$A$2:$T$2, 0))</f>
        <v>[…]13/12/2024 13:50:00</v>
      </c>
      <c r="J51" s="165" t="str">
        <f ca="1">INDEX(Interface!$A$2:$T$63, MATCH(F_Outputs!$A51&amp;RIGHT(F_Outputs!J$2, 2), Interface!$A$2:$A$63, 0), MATCH(F_Outputs!$C51, Interface!$A$2:$T$2, 0))</f>
        <v>[…]13/12/2024 13:50:00</v>
      </c>
      <c r="K51" s="165" t="str">
        <f ca="1">INDEX(Interface!$A$2:$T$63, MATCH(F_Outputs!$A51&amp;RIGHT(F_Outputs!K$2, 2), Interface!$A$2:$A$63, 0), MATCH(F_Outputs!$C51, Interface!$A$2:$T$2, 0))</f>
        <v>[…]13/12/2024 13:50:00</v>
      </c>
    </row>
    <row r="52" spans="1:11">
      <c r="A52" s="38" t="s">
        <v>99</v>
      </c>
      <c r="B52" s="38" t="s">
        <v>149</v>
      </c>
      <c r="C52" s="38" t="s">
        <v>169</v>
      </c>
      <c r="D52" s="38" t="s">
        <v>91</v>
      </c>
      <c r="E52" s="38" t="s">
        <v>37</v>
      </c>
      <c r="F52" s="165" t="str">
        <f ca="1">INDEX(Interface!$A$2:$T$63, MATCH(F_Outputs!$A52&amp;RIGHT(F_Outputs!F$2, 2), Interface!$A$2:$A$63, 0), MATCH(F_Outputs!$C52, Interface!$A$2:$T$2, 0))</f>
        <v>PR24CA07 - WW2 - FD.xlsx</v>
      </c>
      <c r="G52" s="165" t="str">
        <f ca="1">INDEX(Interface!$A$2:$T$63, MATCH(F_Outputs!$A52&amp;RIGHT(F_Outputs!G$2, 2), Interface!$A$2:$A$63, 0), MATCH(F_Outputs!$C52, Interface!$A$2:$T$2, 0))</f>
        <v>PR24CA07 - WW2 - FD.xlsx</v>
      </c>
      <c r="H52" s="165" t="str">
        <f ca="1">INDEX(Interface!$A$2:$T$63, MATCH(F_Outputs!$A52&amp;RIGHT(F_Outputs!H$2, 2), Interface!$A$2:$A$63, 0), MATCH(F_Outputs!$C52, Interface!$A$2:$T$2, 0))</f>
        <v>PR24CA07 - WW2 - FD.xlsx</v>
      </c>
      <c r="I52" s="165" t="str">
        <f ca="1">INDEX(Interface!$A$2:$T$63, MATCH(F_Outputs!$A52&amp;RIGHT(F_Outputs!I$2, 2), Interface!$A$2:$A$63, 0), MATCH(F_Outputs!$C52, Interface!$A$2:$T$2, 0))</f>
        <v>PR24CA07 - WW2 - FD.xlsx</v>
      </c>
      <c r="J52" s="165" t="str">
        <f ca="1">INDEX(Interface!$A$2:$T$63, MATCH(F_Outputs!$A52&amp;RIGHT(F_Outputs!J$2, 2), Interface!$A$2:$A$63, 0), MATCH(F_Outputs!$C52, Interface!$A$2:$T$2, 0))</f>
        <v>PR24CA07 - WW2 - FD.xlsx</v>
      </c>
      <c r="K52" s="165" t="str">
        <f ca="1">INDEX(Interface!$A$2:$T$63, MATCH(F_Outputs!$A52&amp;RIGHT(F_Outputs!K$2, 2), Interface!$A$2:$A$63, 0), MATCH(F_Outputs!$C52, Interface!$A$2:$T$2, 0))</f>
        <v>PR24CA07 - WW2 - FD.xlsx</v>
      </c>
    </row>
    <row r="53" spans="1:11">
      <c r="A53" s="38" t="s">
        <v>99</v>
      </c>
      <c r="B53" s="38" t="s">
        <v>150</v>
      </c>
      <c r="C53" s="38" t="s">
        <v>170</v>
      </c>
      <c r="D53" s="38" t="s">
        <v>91</v>
      </c>
      <c r="E53" s="38" t="s">
        <v>37</v>
      </c>
      <c r="F53" s="165">
        <v>0</v>
      </c>
      <c r="G53" s="165">
        <v>0</v>
      </c>
      <c r="H53" s="165">
        <v>0</v>
      </c>
      <c r="I53" s="165">
        <v>0</v>
      </c>
      <c r="J53" s="165">
        <v>0</v>
      </c>
      <c r="K53" s="165">
        <v>0</v>
      </c>
    </row>
    <row r="54" spans="1:11">
      <c r="A54" s="38" t="s">
        <v>99</v>
      </c>
      <c r="B54" s="38" t="s">
        <v>151</v>
      </c>
      <c r="C54" s="38" t="s">
        <v>171</v>
      </c>
      <c r="D54" s="38" t="s">
        <v>36</v>
      </c>
      <c r="E54" s="38" t="s">
        <v>37</v>
      </c>
      <c r="F54" s="165">
        <v>0</v>
      </c>
      <c r="G54" s="165">
        <v>0</v>
      </c>
      <c r="H54" s="165">
        <v>0</v>
      </c>
      <c r="I54" s="165">
        <v>0</v>
      </c>
      <c r="J54" s="165">
        <v>0</v>
      </c>
      <c r="K54" s="165">
        <v>0</v>
      </c>
    </row>
    <row r="55" spans="1:11">
      <c r="A55" s="38" t="s">
        <v>100</v>
      </c>
      <c r="B55" s="38" t="s">
        <v>175</v>
      </c>
      <c r="C55" s="38" t="s">
        <v>155</v>
      </c>
      <c r="D55" s="38" t="s">
        <v>36</v>
      </c>
      <c r="E55" s="38" t="s">
        <v>37</v>
      </c>
      <c r="F55" s="165">
        <f>INDEX(Interface!$A$2:$T$63, MATCH(F_Outputs!$A55&amp;RIGHT(F_Outputs!F$2, 2), Interface!$A$2:$A$63, 0), MATCH(F_Outputs!$C55, Interface!$A$2:$T$2, 0))</f>
        <v>2067364.9999999998</v>
      </c>
      <c r="G55" s="165">
        <f>INDEX(Interface!$A$2:$T$63, MATCH(F_Outputs!$A55&amp;RIGHT(F_Outputs!G$2, 2), Interface!$A$2:$A$63, 0), MATCH(F_Outputs!$C55, Interface!$A$2:$T$2, 0))</f>
        <v>2093011.9999999998</v>
      </c>
      <c r="H55" s="165">
        <f>INDEX(Interface!$A$2:$T$63, MATCH(F_Outputs!$A55&amp;RIGHT(F_Outputs!H$2, 2), Interface!$A$2:$A$63, 0), MATCH(F_Outputs!$C55, Interface!$A$2:$T$2, 0))</f>
        <v>2106335</v>
      </c>
      <c r="I55" s="165">
        <f>INDEX(Interface!$A$2:$T$63, MATCH(F_Outputs!$A55&amp;RIGHT(F_Outputs!I$2, 2), Interface!$A$2:$A$63, 0), MATCH(F_Outputs!$C55, Interface!$A$2:$T$2, 0))</f>
        <v>2120308.9999999995</v>
      </c>
      <c r="J55" s="165">
        <f>INDEX(Interface!$A$2:$T$63, MATCH(F_Outputs!$A55&amp;RIGHT(F_Outputs!J$2, 2), Interface!$A$2:$A$63, 0), MATCH(F_Outputs!$C55, Interface!$A$2:$T$2, 0))</f>
        <v>2133802</v>
      </c>
      <c r="K55" s="165">
        <f>INDEX(Interface!$A$2:$T$63, MATCH(F_Outputs!$A55&amp;RIGHT(F_Outputs!K$2, 2), Interface!$A$2:$A$63, 0), MATCH(F_Outputs!$C55, Interface!$A$2:$T$2, 0))</f>
        <v>2147116</v>
      </c>
    </row>
    <row r="56" spans="1:11">
      <c r="A56" s="38" t="s">
        <v>100</v>
      </c>
      <c r="B56" s="38" t="s">
        <v>176</v>
      </c>
      <c r="C56" s="38" t="s">
        <v>156</v>
      </c>
      <c r="D56" s="38" t="s">
        <v>74</v>
      </c>
      <c r="E56" s="38" t="s">
        <v>37</v>
      </c>
      <c r="F56" s="165">
        <f>INDEX(Interface!$A$2:$T$63, MATCH(F_Outputs!$A56&amp;RIGHT(F_Outputs!F$2, 2), Interface!$A$2:$A$63, 0), MATCH(F_Outputs!$C56, Interface!$A$2:$T$2, 0))</f>
        <v>40095</v>
      </c>
      <c r="G56" s="165">
        <f>INDEX(Interface!$A$2:$T$63, MATCH(F_Outputs!$A56&amp;RIGHT(F_Outputs!G$2, 2), Interface!$A$2:$A$63, 0), MATCH(F_Outputs!$C56, Interface!$A$2:$T$2, 0))</f>
        <v>40162</v>
      </c>
      <c r="H56" s="165">
        <f>INDEX(Interface!$A$2:$T$63, MATCH(F_Outputs!$A56&amp;RIGHT(F_Outputs!H$2, 2), Interface!$A$2:$A$63, 0), MATCH(F_Outputs!$C56, Interface!$A$2:$T$2, 0))</f>
        <v>40228</v>
      </c>
      <c r="I56" s="165">
        <f>INDEX(Interface!$A$2:$T$63, MATCH(F_Outputs!$A56&amp;RIGHT(F_Outputs!I$2, 2), Interface!$A$2:$A$63, 0), MATCH(F_Outputs!$C56, Interface!$A$2:$T$2, 0))</f>
        <v>40295</v>
      </c>
      <c r="J56" s="165">
        <f>INDEX(Interface!$A$2:$T$63, MATCH(F_Outputs!$A56&amp;RIGHT(F_Outputs!J$2, 2), Interface!$A$2:$A$63, 0), MATCH(F_Outputs!$C56, Interface!$A$2:$T$2, 0))</f>
        <v>40359</v>
      </c>
      <c r="K56" s="165">
        <f>INDEX(Interface!$A$2:$T$63, MATCH(F_Outputs!$A56&amp;RIGHT(F_Outputs!K$2, 2), Interface!$A$2:$A$63, 0), MATCH(F_Outputs!$C56, Interface!$A$2:$T$2, 0))</f>
        <v>40427</v>
      </c>
    </row>
    <row r="57" spans="1:11">
      <c r="A57" s="38" t="s">
        <v>100</v>
      </c>
      <c r="B57" s="38" t="s">
        <v>177</v>
      </c>
      <c r="C57" s="38" t="s">
        <v>157</v>
      </c>
      <c r="D57" s="38" t="s">
        <v>40</v>
      </c>
      <c r="E57" s="38" t="s">
        <v>37</v>
      </c>
      <c r="F57" s="165">
        <f>INDEX(Interface!$A$2:$T$63, MATCH(F_Outputs!$A57&amp;RIGHT(F_Outputs!F$2, 2), Interface!$A$2:$A$63, 0), MATCH(F_Outputs!$C57, Interface!$A$2:$T$2, 0))</f>
        <v>304771.97202305042</v>
      </c>
      <c r="G57" s="165">
        <f>INDEX(Interface!$A$2:$T$63, MATCH(F_Outputs!$A57&amp;RIGHT(F_Outputs!G$2, 2), Interface!$A$2:$A$63, 0), MATCH(F_Outputs!$C57, Interface!$A$2:$T$2, 0))</f>
        <v>308552.865462997</v>
      </c>
      <c r="H57" s="165">
        <f>INDEX(Interface!$A$2:$T$63, MATCH(F_Outputs!$A57&amp;RIGHT(F_Outputs!H$2, 2), Interface!$A$2:$A$63, 0), MATCH(F_Outputs!$C57, Interface!$A$2:$T$2, 0))</f>
        <v>310516.94872031402</v>
      </c>
      <c r="I57" s="165">
        <f>INDEX(Interface!$A$2:$T$63, MATCH(F_Outputs!$A57&amp;RIGHT(F_Outputs!I$2, 2), Interface!$A$2:$A$63, 0), MATCH(F_Outputs!$C57, Interface!$A$2:$T$2, 0))</f>
        <v>312577.00271999469</v>
      </c>
      <c r="J57" s="165">
        <f>INDEX(Interface!$A$2:$T$63, MATCH(F_Outputs!$A57&amp;RIGHT(F_Outputs!J$2, 2), Interface!$A$2:$A$63, 0), MATCH(F_Outputs!$C57, Interface!$A$2:$T$2, 0))</f>
        <v>314566.1474614928</v>
      </c>
      <c r="K57" s="165">
        <f>INDEX(Interface!$A$2:$T$63, MATCH(F_Outputs!$A57&amp;RIGHT(F_Outputs!K$2, 2), Interface!$A$2:$A$63, 0), MATCH(F_Outputs!$C57, Interface!$A$2:$T$2, 0))</f>
        <v>316528.90393435315</v>
      </c>
    </row>
    <row r="58" spans="1:11">
      <c r="A58" s="38" t="s">
        <v>100</v>
      </c>
      <c r="B58" s="38" t="s">
        <v>178</v>
      </c>
      <c r="C58" s="38" t="s">
        <v>158</v>
      </c>
      <c r="D58" s="38" t="s">
        <v>77</v>
      </c>
      <c r="E58" s="38" t="s">
        <v>37</v>
      </c>
      <c r="F58" s="165">
        <f>INDEX(Interface!$A$2:$T$63, MATCH(F_Outputs!$A58&amp;RIGHT(F_Outputs!F$2, 2), Interface!$A$2:$A$63, 0), MATCH(F_Outputs!$C58, Interface!$A$2:$T$2, 0))</f>
        <v>113.3908005823173</v>
      </c>
      <c r="G58" s="165">
        <f>INDEX(Interface!$A$2:$T$63, MATCH(F_Outputs!$A58&amp;RIGHT(F_Outputs!G$2, 2), Interface!$A$2:$A$63, 0), MATCH(F_Outputs!$C58, Interface!$A$2:$T$2, 0))</f>
        <v>114.311329898981</v>
      </c>
      <c r="H58" s="165">
        <f>INDEX(Interface!$A$2:$T$63, MATCH(F_Outputs!$A58&amp;RIGHT(F_Outputs!H$2, 2), Interface!$A$2:$A$63, 0), MATCH(F_Outputs!$C58, Interface!$A$2:$T$2, 0))</f>
        <v>115.1615703891046</v>
      </c>
      <c r="I58" s="165">
        <f>INDEX(Interface!$A$2:$T$63, MATCH(F_Outputs!$A58&amp;RIGHT(F_Outputs!I$2, 2), Interface!$A$2:$A$63, 0), MATCH(F_Outputs!$C58, Interface!$A$2:$T$2, 0))</f>
        <v>116.135057598177</v>
      </c>
      <c r="J58" s="165">
        <f>INDEX(Interface!$A$2:$T$63, MATCH(F_Outputs!$A58&amp;RIGHT(F_Outputs!J$2, 2), Interface!$A$2:$A$63, 0), MATCH(F_Outputs!$C58, Interface!$A$2:$T$2, 0))</f>
        <v>116.85974081210711</v>
      </c>
      <c r="K58" s="165">
        <f>INDEX(Interface!$A$2:$T$63, MATCH(F_Outputs!$A58&amp;RIGHT(F_Outputs!K$2, 2), Interface!$A$2:$A$63, 0), MATCH(F_Outputs!$C58, Interface!$A$2:$T$2, 0))</f>
        <v>119.55109648248779</v>
      </c>
    </row>
    <row r="59" spans="1:11">
      <c r="A59" s="38" t="s">
        <v>100</v>
      </c>
      <c r="B59" s="38" t="s">
        <v>179</v>
      </c>
      <c r="C59" s="38" t="s">
        <v>159</v>
      </c>
      <c r="D59" s="38" t="s">
        <v>36</v>
      </c>
      <c r="E59" s="38" t="s">
        <v>37</v>
      </c>
      <c r="F59" s="165">
        <f>INDEX(Interface!$A$2:$T$63, MATCH(F_Outputs!$A59&amp;RIGHT(F_Outputs!F$2, 2), Interface!$A$2:$A$63, 0), MATCH(F_Outputs!$C59, Interface!$A$2:$T$2, 0))</f>
        <v>3.4726524504302283</v>
      </c>
      <c r="G59" s="165">
        <f>INDEX(Interface!$A$2:$T$63, MATCH(F_Outputs!$A59&amp;RIGHT(F_Outputs!G$2, 2), Interface!$A$2:$A$63, 0), MATCH(F_Outputs!$C59, Interface!$A$2:$T$2, 0))</f>
        <v>3.4989044370300282</v>
      </c>
      <c r="H59" s="165">
        <f>INDEX(Interface!$A$2:$T$63, MATCH(F_Outputs!$A59&amp;RIGHT(F_Outputs!H$2, 2), Interface!$A$2:$A$63, 0), MATCH(F_Outputs!$C59, Interface!$A$2:$T$2, 0))</f>
        <v>3.5251566073381726</v>
      </c>
      <c r="I59" s="165">
        <f>INDEX(Interface!$A$2:$T$63, MATCH(F_Outputs!$A59&amp;RIGHT(F_Outputs!I$2, 2), Interface!$A$2:$A$63, 0), MATCH(F_Outputs!$C59, Interface!$A$2:$T$2, 0))</f>
        <v>3.5512346444968359</v>
      </c>
      <c r="J59" s="165">
        <f>INDEX(Interface!$A$2:$T$63, MATCH(F_Outputs!$A59&amp;RIGHT(F_Outputs!J$2, 2), Interface!$A$2:$A$63, 0), MATCH(F_Outputs!$C59, Interface!$A$2:$T$2, 0))</f>
        <v>3.5774920092172748</v>
      </c>
      <c r="K59" s="165">
        <f>INDEX(Interface!$A$2:$T$63, MATCH(F_Outputs!$A59&amp;RIGHT(F_Outputs!K$2, 2), Interface!$A$2:$A$63, 0), MATCH(F_Outputs!$C59, Interface!$A$2:$T$2, 0))</f>
        <v>3.6033096692804314</v>
      </c>
    </row>
    <row r="60" spans="1:11">
      <c r="A60" s="38" t="s">
        <v>100</v>
      </c>
      <c r="B60" s="38" t="s">
        <v>180</v>
      </c>
      <c r="C60" s="38" t="s">
        <v>160</v>
      </c>
      <c r="D60" s="38" t="s">
        <v>36</v>
      </c>
      <c r="E60" s="38" t="s">
        <v>37</v>
      </c>
      <c r="F60" s="165">
        <f>INDEX(Interface!$A$2:$T$63, MATCH(F_Outputs!$A60&amp;RIGHT(F_Outputs!F$2, 2), Interface!$A$2:$A$63, 0), MATCH(F_Outputs!$C60, Interface!$A$2:$T$2, 0))</f>
        <v>51.561666043147518</v>
      </c>
      <c r="G60" s="165">
        <f>INDEX(Interface!$A$2:$T$63, MATCH(F_Outputs!$A60&amp;RIGHT(F_Outputs!G$2, 2), Interface!$A$2:$A$63, 0), MATCH(F_Outputs!$C60, Interface!$A$2:$T$2, 0))</f>
        <v>52.11423733877794</v>
      </c>
      <c r="H60" s="165">
        <f>INDEX(Interface!$A$2:$T$63, MATCH(F_Outputs!$A60&amp;RIGHT(F_Outputs!H$2, 2), Interface!$A$2:$A$63, 0), MATCH(F_Outputs!$C60, Interface!$A$2:$T$2, 0))</f>
        <v>52.359923436412451</v>
      </c>
      <c r="I60" s="165">
        <f>INDEX(Interface!$A$2:$T$63, MATCH(F_Outputs!$A60&amp;RIGHT(F_Outputs!I$2, 2), Interface!$A$2:$A$63, 0), MATCH(F_Outputs!$C60, Interface!$A$2:$T$2, 0))</f>
        <v>52.61965504405012</v>
      </c>
      <c r="J60" s="165">
        <f>INDEX(Interface!$A$2:$T$63, MATCH(F_Outputs!$A60&amp;RIGHT(F_Outputs!J$2, 2), Interface!$A$2:$A$63, 0), MATCH(F_Outputs!$C60, Interface!$A$2:$T$2, 0))</f>
        <v>52.87053693104388</v>
      </c>
      <c r="K60" s="165">
        <f>INDEX(Interface!$A$2:$T$63, MATCH(F_Outputs!$A60&amp;RIGHT(F_Outputs!K$2, 2), Interface!$A$2:$A$63, 0), MATCH(F_Outputs!$C60, Interface!$A$2:$T$2, 0))</f>
        <v>53.11094070794271</v>
      </c>
    </row>
    <row r="61" spans="1:11">
      <c r="A61" s="38" t="s">
        <v>100</v>
      </c>
      <c r="B61" s="38" t="s">
        <v>181</v>
      </c>
      <c r="C61" s="38" t="s">
        <v>161</v>
      </c>
      <c r="D61" s="38" t="s">
        <v>36</v>
      </c>
      <c r="E61" s="38" t="s">
        <v>37</v>
      </c>
      <c r="F61" s="165">
        <f>INDEX(Interface!$A$2:$T$63, MATCH(F_Outputs!$A61&amp;RIGHT(F_Outputs!F$2, 2), Interface!$A$2:$A$63, 0), MATCH(F_Outputs!$C61, Interface!$A$2:$T$2, 0))</f>
        <v>1494.8713898040844</v>
      </c>
      <c r="G61" s="165">
        <f>INDEX(Interface!$A$2:$T$63, MATCH(F_Outputs!$A61&amp;RIGHT(F_Outputs!G$2, 2), Interface!$A$2:$A$63, 0), MATCH(F_Outputs!$C61, Interface!$A$2:$T$2, 0))</f>
        <v>1510.8914893092799</v>
      </c>
      <c r="H61" s="165">
        <f>INDEX(Interface!$A$2:$T$63, MATCH(F_Outputs!$A61&amp;RIGHT(F_Outputs!H$2, 2), Interface!$A$2:$A$63, 0), MATCH(F_Outputs!$C61, Interface!$A$2:$T$2, 0))</f>
        <v>1518.014399533304</v>
      </c>
      <c r="I61" s="165">
        <f>INDEX(Interface!$A$2:$T$63, MATCH(F_Outputs!$A61&amp;RIGHT(F_Outputs!I$2, 2), Interface!$A$2:$A$63, 0), MATCH(F_Outputs!$C61, Interface!$A$2:$T$2, 0))</f>
        <v>1525.5445159760204</v>
      </c>
      <c r="J61" s="165">
        <f>INDEX(Interface!$A$2:$T$63, MATCH(F_Outputs!$A61&amp;RIGHT(F_Outputs!J$2, 2), Interface!$A$2:$A$63, 0), MATCH(F_Outputs!$C61, Interface!$A$2:$T$2, 0))</f>
        <v>1532.8180620785299</v>
      </c>
      <c r="K61" s="165">
        <f>INDEX(Interface!$A$2:$T$63, MATCH(F_Outputs!$A61&amp;RIGHT(F_Outputs!K$2, 2), Interface!$A$2:$A$63, 0), MATCH(F_Outputs!$C61, Interface!$A$2:$T$2, 0))</f>
        <v>1539.7878277138411</v>
      </c>
    </row>
    <row r="62" spans="1:11">
      <c r="A62" s="38" t="s">
        <v>100</v>
      </c>
      <c r="B62" s="38" t="s">
        <v>182</v>
      </c>
      <c r="C62" s="38" t="s">
        <v>162</v>
      </c>
      <c r="D62" s="38" t="s">
        <v>36</v>
      </c>
      <c r="E62" s="38" t="s">
        <v>37</v>
      </c>
      <c r="F62" s="165">
        <f>INDEX(Interface!$A$2:$T$63, MATCH(F_Outputs!$A62&amp;RIGHT(F_Outputs!F$2, 2), Interface!$A$2:$A$63, 0), MATCH(F_Outputs!$C62, Interface!$A$2:$T$2, 0))</f>
        <v>3191.0551366740997</v>
      </c>
      <c r="G62" s="165">
        <f>INDEX(Interface!$A$2:$T$63, MATCH(F_Outputs!$A62&amp;RIGHT(F_Outputs!G$2, 2), Interface!$A$2:$A$63, 0), MATCH(F_Outputs!$C62, Interface!$A$2:$T$2, 0))</f>
        <v>3225.2527413408025</v>
      </c>
      <c r="H62" s="165">
        <f>INDEX(Interface!$A$2:$T$63, MATCH(F_Outputs!$A62&amp;RIGHT(F_Outputs!H$2, 2), Interface!$A$2:$A$63, 0), MATCH(F_Outputs!$C62, Interface!$A$2:$T$2, 0))</f>
        <v>3240.45779470758</v>
      </c>
      <c r="I62" s="165">
        <f>INDEX(Interface!$A$2:$T$63, MATCH(F_Outputs!$A62&amp;RIGHT(F_Outputs!I$2, 2), Interface!$A$2:$A$63, 0), MATCH(F_Outputs!$C62, Interface!$A$2:$T$2, 0))</f>
        <v>3256.5320984357645</v>
      </c>
      <c r="J62" s="165">
        <f>INDEX(Interface!$A$2:$T$63, MATCH(F_Outputs!$A62&amp;RIGHT(F_Outputs!J$2, 2), Interface!$A$2:$A$63, 0), MATCH(F_Outputs!$C62, Interface!$A$2:$T$2, 0))</f>
        <v>3272.0587094944531</v>
      </c>
      <c r="K62" s="165">
        <f>INDEX(Interface!$A$2:$T$63, MATCH(F_Outputs!$A62&amp;RIGHT(F_Outputs!K$2, 2), Interface!$A$2:$A$63, 0), MATCH(F_Outputs!$C62, Interface!$A$2:$T$2, 0))</f>
        <v>3286.9368499041702</v>
      </c>
    </row>
    <row r="63" spans="1:11">
      <c r="A63" s="38" t="s">
        <v>100</v>
      </c>
      <c r="B63" s="38" t="s">
        <v>183</v>
      </c>
      <c r="C63" s="38" t="s">
        <v>163</v>
      </c>
      <c r="D63" s="38" t="s">
        <v>36</v>
      </c>
      <c r="E63" s="38" t="s">
        <v>37</v>
      </c>
      <c r="F63" s="165">
        <f>INDEX(Interface!$A$2:$T$63, MATCH(F_Outputs!$A63&amp;RIGHT(F_Outputs!F$2, 2), Interface!$A$2:$A$63, 0), MATCH(F_Outputs!$C63, Interface!$A$2:$T$2, 0))</f>
        <v>1.726835851434072E-4</v>
      </c>
      <c r="G63" s="165">
        <f>INDEX(Interface!$A$2:$T$63, MATCH(F_Outputs!$A63&amp;RIGHT(F_Outputs!G$2, 2), Interface!$A$2:$A$63, 0), MATCH(F_Outputs!$C63, Interface!$A$2:$T$2, 0))</f>
        <v>1.7008980359405491E-4</v>
      </c>
      <c r="H63" s="165">
        <f>INDEX(Interface!$A$2:$T$63, MATCH(F_Outputs!$A63&amp;RIGHT(F_Outputs!H$2, 2), Interface!$A$2:$A$63, 0), MATCH(F_Outputs!$C63, Interface!$A$2:$T$2, 0))</f>
        <v>1.6901395077231304E-4</v>
      </c>
      <c r="I63" s="165">
        <f>INDEX(Interface!$A$2:$T$63, MATCH(F_Outputs!$A63&amp;RIGHT(F_Outputs!I$2, 2), Interface!$A$2:$A$63, 0), MATCH(F_Outputs!$C63, Interface!$A$2:$T$2, 0))</f>
        <v>1.6742842670573019E-4</v>
      </c>
      <c r="J63" s="165">
        <f>INDEX(Interface!$A$2:$T$63, MATCH(F_Outputs!$A63&amp;RIGHT(F_Outputs!J$2, 2), Interface!$A$2:$A$63, 0), MATCH(F_Outputs!$C63, Interface!$A$2:$T$2, 0))</f>
        <v>1.6636970065638705E-4</v>
      </c>
      <c r="K63" s="165">
        <f>INDEX(Interface!$A$2:$T$63, MATCH(F_Outputs!$A63&amp;RIGHT(F_Outputs!K$2, 2), Interface!$A$2:$A$63, 0), MATCH(F_Outputs!$C63, Interface!$A$2:$T$2, 0))</f>
        <v>1.625436166467019E-4</v>
      </c>
    </row>
    <row r="64" spans="1:11">
      <c r="A64" s="38" t="s">
        <v>100</v>
      </c>
      <c r="B64" s="38" t="s">
        <v>184</v>
      </c>
      <c r="C64" s="38" t="s">
        <v>164</v>
      </c>
      <c r="D64" s="38" t="s">
        <v>49</v>
      </c>
      <c r="E64" s="38" t="s">
        <v>37</v>
      </c>
      <c r="F64" s="165">
        <f>INDEX(Interface!$A$2:$T$63, MATCH(F_Outputs!$A64&amp;RIGHT(F_Outputs!F$2, 2), Interface!$A$2:$A$63, 0), MATCH(F_Outputs!$C64, Interface!$A$2:$T$2, 0))</f>
        <v>16.661310502341767</v>
      </c>
      <c r="G64" s="165">
        <f>INDEX(Interface!$A$2:$T$63, MATCH(F_Outputs!$A64&amp;RIGHT(F_Outputs!G$2, 2), Interface!$A$2:$A$63, 0), MATCH(F_Outputs!$C64, Interface!$A$2:$T$2, 0))</f>
        <v>16.661310502341767</v>
      </c>
      <c r="H64" s="165">
        <f>INDEX(Interface!$A$2:$T$63, MATCH(F_Outputs!$A64&amp;RIGHT(F_Outputs!H$2, 2), Interface!$A$2:$A$63, 0), MATCH(F_Outputs!$C64, Interface!$A$2:$T$2, 0))</f>
        <v>16.661310502341767</v>
      </c>
      <c r="I64" s="165">
        <f>INDEX(Interface!$A$2:$T$63, MATCH(F_Outputs!$A64&amp;RIGHT(F_Outputs!I$2, 2), Interface!$A$2:$A$63, 0), MATCH(F_Outputs!$C64, Interface!$A$2:$T$2, 0))</f>
        <v>16.661310502341767</v>
      </c>
      <c r="J64" s="165">
        <f>INDEX(Interface!$A$2:$T$63, MATCH(F_Outputs!$A64&amp;RIGHT(F_Outputs!J$2, 2), Interface!$A$2:$A$63, 0), MATCH(F_Outputs!$C64, Interface!$A$2:$T$2, 0))</f>
        <v>16.661310502341767</v>
      </c>
      <c r="K64" s="165">
        <f>INDEX(Interface!$A$2:$T$63, MATCH(F_Outputs!$A64&amp;RIGHT(F_Outputs!K$2, 2), Interface!$A$2:$A$63, 0), MATCH(F_Outputs!$C64, Interface!$A$2:$T$2, 0))</f>
        <v>16.661310502341767</v>
      </c>
    </row>
    <row r="65" spans="1:11">
      <c r="A65" s="38" t="s">
        <v>100</v>
      </c>
      <c r="B65" s="38" t="s">
        <v>185</v>
      </c>
      <c r="C65" s="38" t="s">
        <v>165</v>
      </c>
      <c r="D65" s="38" t="s">
        <v>49</v>
      </c>
      <c r="E65" s="38" t="s">
        <v>37</v>
      </c>
      <c r="F65" s="165">
        <f>INDEX(Interface!$A$2:$T$63, MATCH(F_Outputs!$A65&amp;RIGHT(F_Outputs!F$2, 2), Interface!$A$2:$A$63, 0), MATCH(F_Outputs!$C65, Interface!$A$2:$T$2, 0))</f>
        <v>2.2720955855120342</v>
      </c>
      <c r="G65" s="165">
        <f>INDEX(Interface!$A$2:$T$63, MATCH(F_Outputs!$A65&amp;RIGHT(F_Outputs!G$2, 2), Interface!$A$2:$A$63, 0), MATCH(F_Outputs!$C65, Interface!$A$2:$T$2, 0))</f>
        <v>2.2667296690848793</v>
      </c>
      <c r="H65" s="165">
        <f>INDEX(Interface!$A$2:$T$63, MATCH(F_Outputs!$A65&amp;RIGHT(F_Outputs!H$2, 2), Interface!$A$2:$A$63, 0), MATCH(F_Outputs!$C65, Interface!$A$2:$T$2, 0))</f>
        <v>2.2228314074223614</v>
      </c>
      <c r="I65" s="165">
        <f>INDEX(Interface!$A$2:$T$63, MATCH(F_Outputs!$A65&amp;RIGHT(F_Outputs!I$2, 2), Interface!$A$2:$A$63, 0), MATCH(F_Outputs!$C65, Interface!$A$2:$T$2, 0))</f>
        <v>2.2130888697357585</v>
      </c>
      <c r="J65" s="165">
        <f>INDEX(Interface!$A$2:$T$63, MATCH(F_Outputs!$A65&amp;RIGHT(F_Outputs!J$2, 2), Interface!$A$2:$A$63, 0), MATCH(F_Outputs!$C65, Interface!$A$2:$T$2, 0))</f>
        <v>2.21033256090131</v>
      </c>
      <c r="K65" s="165">
        <f>INDEX(Interface!$A$2:$T$63, MATCH(F_Outputs!$A65&amp;RIGHT(F_Outputs!K$2, 2), Interface!$A$2:$A$63, 0), MATCH(F_Outputs!$C65, Interface!$A$2:$T$2, 0))</f>
        <v>2.1321467727839045</v>
      </c>
    </row>
    <row r="66" spans="1:11">
      <c r="A66" s="38" t="s">
        <v>100</v>
      </c>
      <c r="B66" s="38" t="s">
        <v>186</v>
      </c>
      <c r="C66" s="38" t="s">
        <v>166</v>
      </c>
      <c r="D66" s="38" t="s">
        <v>36</v>
      </c>
      <c r="E66" s="38" t="s">
        <v>37</v>
      </c>
      <c r="F66" s="165">
        <f>INDEX(Interface!$A$2:$T$63, MATCH(F_Outputs!$A66&amp;RIGHT(F_Outputs!F$2, 2), Interface!$A$2:$A$63, 0), MATCH(F_Outputs!$C66, Interface!$A$2:$T$2, 0))</f>
        <v>7983.8785239978497</v>
      </c>
      <c r="G66" s="165">
        <f>INDEX(Interface!$A$2:$T$63, MATCH(F_Outputs!$A66&amp;RIGHT(F_Outputs!G$2, 2), Interface!$A$2:$A$63, 0), MATCH(F_Outputs!$C66, Interface!$A$2:$T$2, 0))</f>
        <v>7983.8785239978497</v>
      </c>
      <c r="H66" s="165">
        <f>INDEX(Interface!$A$2:$T$63, MATCH(F_Outputs!$A66&amp;RIGHT(F_Outputs!H$2, 2), Interface!$A$2:$A$63, 0), MATCH(F_Outputs!$C66, Interface!$A$2:$T$2, 0))</f>
        <v>7983.8785239978497</v>
      </c>
      <c r="I66" s="165">
        <f>INDEX(Interface!$A$2:$T$63, MATCH(F_Outputs!$A66&amp;RIGHT(F_Outputs!I$2, 2), Interface!$A$2:$A$63, 0), MATCH(F_Outputs!$C66, Interface!$A$2:$T$2, 0))</f>
        <v>7983.8785239978497</v>
      </c>
      <c r="J66" s="165">
        <f>INDEX(Interface!$A$2:$T$63, MATCH(F_Outputs!$A66&amp;RIGHT(F_Outputs!J$2, 2), Interface!$A$2:$A$63, 0), MATCH(F_Outputs!$C66, Interface!$A$2:$T$2, 0))</f>
        <v>7983.8785239978497</v>
      </c>
      <c r="K66" s="165">
        <f>INDEX(Interface!$A$2:$T$63, MATCH(F_Outputs!$A66&amp;RIGHT(F_Outputs!K$2, 2), Interface!$A$2:$A$63, 0), MATCH(F_Outputs!$C66, Interface!$A$2:$T$2, 0))</f>
        <v>7983.8785239978497</v>
      </c>
    </row>
    <row r="67" spans="1:11">
      <c r="A67" s="38" t="s">
        <v>100</v>
      </c>
      <c r="B67" s="38" t="s">
        <v>187</v>
      </c>
      <c r="C67" s="38" t="s">
        <v>167</v>
      </c>
      <c r="D67" s="38" t="s">
        <v>36</v>
      </c>
      <c r="E67" s="38" t="s">
        <v>37</v>
      </c>
      <c r="F67" s="165">
        <f>INDEX(Interface!$A$2:$T$63, MATCH(F_Outputs!$A67&amp;RIGHT(F_Outputs!F$2, 2), Interface!$A$2:$A$63, 0), MATCH(F_Outputs!$C67, Interface!$A$2:$T$2, 0))</f>
        <v>6.2577536589051797E-2</v>
      </c>
      <c r="G67" s="165">
        <f>INDEX(Interface!$A$2:$T$63, MATCH(F_Outputs!$A67&amp;RIGHT(F_Outputs!G$2, 2), Interface!$A$2:$A$63, 0), MATCH(F_Outputs!$C67, Interface!$A$2:$T$2, 0))</f>
        <v>6.2473142013296942E-2</v>
      </c>
      <c r="H67" s="165">
        <f>INDEX(Interface!$A$2:$T$63, MATCH(F_Outputs!$A67&amp;RIGHT(F_Outputs!H$2, 2), Interface!$A$2:$A$63, 0), MATCH(F_Outputs!$C67, Interface!$A$2:$T$2, 0))</f>
        <v>6.2370645558765828E-2</v>
      </c>
      <c r="I67" s="165">
        <f>INDEX(Interface!$A$2:$T$63, MATCH(F_Outputs!$A67&amp;RIGHT(F_Outputs!I$2, 2), Interface!$A$2:$A$63, 0), MATCH(F_Outputs!$C67, Interface!$A$2:$T$2, 0))</f>
        <v>6.2266939559201685E-2</v>
      </c>
      <c r="J67" s="165">
        <f>INDEX(Interface!$A$2:$T$63, MATCH(F_Outputs!$A67&amp;RIGHT(F_Outputs!J$2, 2), Interface!$A$2:$A$63, 0), MATCH(F_Outputs!$C67, Interface!$A$2:$T$2, 0))</f>
        <v>6.2168198655517523E-2</v>
      </c>
      <c r="K67" s="165">
        <f>INDEX(Interface!$A$2:$T$63, MATCH(F_Outputs!$A67&amp;RIGHT(F_Outputs!K$2, 2), Interface!$A$2:$A$63, 0), MATCH(F_Outputs!$C67, Interface!$A$2:$T$2, 0))</f>
        <v>6.206362899888767E-2</v>
      </c>
    </row>
    <row r="68" spans="1:11">
      <c r="A68" s="38" t="s">
        <v>100</v>
      </c>
      <c r="B68" s="38" t="s">
        <v>148</v>
      </c>
      <c r="C68" s="38" t="s">
        <v>168</v>
      </c>
      <c r="D68" s="38" t="s">
        <v>91</v>
      </c>
      <c r="E68" s="38" t="s">
        <v>37</v>
      </c>
      <c r="F68" s="165" t="str">
        <f ca="1">INDEX(Interface!$A$2:$T$63, MATCH(F_Outputs!$A68&amp;RIGHT(F_Outputs!F$2, 2), Interface!$A$2:$A$63, 0), MATCH(F_Outputs!$C68, Interface!$A$2:$T$2, 0))</f>
        <v>[…]13/12/2024 13:50:00</v>
      </c>
      <c r="G68" s="165" t="str">
        <f ca="1">INDEX(Interface!$A$2:$T$63, MATCH(F_Outputs!$A68&amp;RIGHT(F_Outputs!G$2, 2), Interface!$A$2:$A$63, 0), MATCH(F_Outputs!$C68, Interface!$A$2:$T$2, 0))</f>
        <v>[…]13/12/2024 13:50:00</v>
      </c>
      <c r="H68" s="165" t="str">
        <f ca="1">INDEX(Interface!$A$2:$T$63, MATCH(F_Outputs!$A68&amp;RIGHT(F_Outputs!H$2, 2), Interface!$A$2:$A$63, 0), MATCH(F_Outputs!$C68, Interface!$A$2:$T$2, 0))</f>
        <v>[…]13/12/2024 13:50:00</v>
      </c>
      <c r="I68" s="165" t="str">
        <f ca="1">INDEX(Interface!$A$2:$T$63, MATCH(F_Outputs!$A68&amp;RIGHT(F_Outputs!I$2, 2), Interface!$A$2:$A$63, 0), MATCH(F_Outputs!$C68, Interface!$A$2:$T$2, 0))</f>
        <v>[…]13/12/2024 13:50:00</v>
      </c>
      <c r="J68" s="165" t="str">
        <f ca="1">INDEX(Interface!$A$2:$T$63, MATCH(F_Outputs!$A68&amp;RIGHT(F_Outputs!J$2, 2), Interface!$A$2:$A$63, 0), MATCH(F_Outputs!$C68, Interface!$A$2:$T$2, 0))</f>
        <v>[…]13/12/2024 13:50:00</v>
      </c>
      <c r="K68" s="165" t="str">
        <f ca="1">INDEX(Interface!$A$2:$T$63, MATCH(F_Outputs!$A68&amp;RIGHT(F_Outputs!K$2, 2), Interface!$A$2:$A$63, 0), MATCH(F_Outputs!$C68, Interface!$A$2:$T$2, 0))</f>
        <v>[…]13/12/2024 13:50:00</v>
      </c>
    </row>
    <row r="69" spans="1:11">
      <c r="A69" s="38" t="s">
        <v>100</v>
      </c>
      <c r="B69" s="38" t="s">
        <v>149</v>
      </c>
      <c r="C69" s="38" t="s">
        <v>169</v>
      </c>
      <c r="D69" s="38" t="s">
        <v>91</v>
      </c>
      <c r="E69" s="38" t="s">
        <v>37</v>
      </c>
      <c r="F69" s="165" t="str">
        <f ca="1">INDEX(Interface!$A$2:$T$63, MATCH(F_Outputs!$A69&amp;RIGHT(F_Outputs!F$2, 2), Interface!$A$2:$A$63, 0), MATCH(F_Outputs!$C69, Interface!$A$2:$T$2, 0))</f>
        <v>PR24CA07 - WW2 - FD.xlsx</v>
      </c>
      <c r="G69" s="165" t="str">
        <f ca="1">INDEX(Interface!$A$2:$T$63, MATCH(F_Outputs!$A69&amp;RIGHT(F_Outputs!G$2, 2), Interface!$A$2:$A$63, 0), MATCH(F_Outputs!$C69, Interface!$A$2:$T$2, 0))</f>
        <v>PR24CA07 - WW2 - FD.xlsx</v>
      </c>
      <c r="H69" s="165" t="str">
        <f ca="1">INDEX(Interface!$A$2:$T$63, MATCH(F_Outputs!$A69&amp;RIGHT(F_Outputs!H$2, 2), Interface!$A$2:$A$63, 0), MATCH(F_Outputs!$C69, Interface!$A$2:$T$2, 0))</f>
        <v>PR24CA07 - WW2 - FD.xlsx</v>
      </c>
      <c r="I69" s="165" t="str">
        <f ca="1">INDEX(Interface!$A$2:$T$63, MATCH(F_Outputs!$A69&amp;RIGHT(F_Outputs!I$2, 2), Interface!$A$2:$A$63, 0), MATCH(F_Outputs!$C69, Interface!$A$2:$T$2, 0))</f>
        <v>PR24CA07 - WW2 - FD.xlsx</v>
      </c>
      <c r="J69" s="165" t="str">
        <f ca="1">INDEX(Interface!$A$2:$T$63, MATCH(F_Outputs!$A69&amp;RIGHT(F_Outputs!J$2, 2), Interface!$A$2:$A$63, 0), MATCH(F_Outputs!$C69, Interface!$A$2:$T$2, 0))</f>
        <v>PR24CA07 - WW2 - FD.xlsx</v>
      </c>
      <c r="K69" s="165" t="str">
        <f ca="1">INDEX(Interface!$A$2:$T$63, MATCH(F_Outputs!$A69&amp;RIGHT(F_Outputs!K$2, 2), Interface!$A$2:$A$63, 0), MATCH(F_Outputs!$C69, Interface!$A$2:$T$2, 0))</f>
        <v>PR24CA07 - WW2 - FD.xlsx</v>
      </c>
    </row>
    <row r="70" spans="1:11">
      <c r="A70" s="38" t="s">
        <v>100</v>
      </c>
      <c r="B70" s="38" t="s">
        <v>150</v>
      </c>
      <c r="C70" s="38" t="s">
        <v>170</v>
      </c>
      <c r="D70" s="38" t="s">
        <v>91</v>
      </c>
      <c r="E70" s="38" t="s">
        <v>37</v>
      </c>
      <c r="F70" s="165">
        <v>0</v>
      </c>
      <c r="G70" s="165">
        <v>0</v>
      </c>
      <c r="H70" s="165">
        <v>0</v>
      </c>
      <c r="I70" s="165">
        <v>0</v>
      </c>
      <c r="J70" s="165">
        <v>0</v>
      </c>
      <c r="K70" s="165">
        <v>0</v>
      </c>
    </row>
    <row r="71" spans="1:11">
      <c r="A71" s="38" t="s">
        <v>100</v>
      </c>
      <c r="B71" s="38" t="s">
        <v>151</v>
      </c>
      <c r="C71" s="38" t="s">
        <v>171</v>
      </c>
      <c r="D71" s="38" t="s">
        <v>36</v>
      </c>
      <c r="E71" s="38" t="s">
        <v>37</v>
      </c>
      <c r="F71" s="165">
        <v>0</v>
      </c>
      <c r="G71" s="165">
        <v>0</v>
      </c>
      <c r="H71" s="165">
        <v>0</v>
      </c>
      <c r="I71" s="165">
        <v>0</v>
      </c>
      <c r="J71" s="165">
        <v>0</v>
      </c>
      <c r="K71" s="165">
        <v>0</v>
      </c>
    </row>
    <row r="72" spans="1:11">
      <c r="A72" s="38" t="s">
        <v>101</v>
      </c>
      <c r="B72" s="38" t="s">
        <v>175</v>
      </c>
      <c r="C72" s="38" t="s">
        <v>155</v>
      </c>
      <c r="D72" s="38" t="s">
        <v>36</v>
      </c>
      <c r="E72" s="38" t="s">
        <v>37</v>
      </c>
      <c r="F72" s="165">
        <f>INDEX(Interface!$A$2:$T$63, MATCH(F_Outputs!$A72&amp;RIGHT(F_Outputs!F$2, 2), Interface!$A$2:$A$63, 0), MATCH(F_Outputs!$C72, Interface!$A$2:$T$2, 0))</f>
        <v>4294603.7529345062</v>
      </c>
      <c r="G72" s="165">
        <f>INDEX(Interface!$A$2:$T$63, MATCH(F_Outputs!$A72&amp;RIGHT(F_Outputs!G$2, 2), Interface!$A$2:$A$63, 0), MATCH(F_Outputs!$C72, Interface!$A$2:$T$2, 0))</f>
        <v>4318559.5846930202</v>
      </c>
      <c r="H72" s="165">
        <f>INDEX(Interface!$A$2:$T$63, MATCH(F_Outputs!$A72&amp;RIGHT(F_Outputs!H$2, 2), Interface!$A$2:$A$63, 0), MATCH(F_Outputs!$C72, Interface!$A$2:$T$2, 0))</f>
        <v>4342499.8018994005</v>
      </c>
      <c r="I72" s="165">
        <f>INDEX(Interface!$A$2:$T$63, MATCH(F_Outputs!$A72&amp;RIGHT(F_Outputs!I$2, 2), Interface!$A$2:$A$63, 0), MATCH(F_Outputs!$C72, Interface!$A$2:$T$2, 0))</f>
        <v>4365890.5052064611</v>
      </c>
      <c r="J72" s="165">
        <f>INDEX(Interface!$A$2:$T$63, MATCH(F_Outputs!$A72&amp;RIGHT(F_Outputs!J$2, 2), Interface!$A$2:$A$63, 0), MATCH(F_Outputs!$C72, Interface!$A$2:$T$2, 0))</f>
        <v>4388469.7212728281</v>
      </c>
      <c r="K72" s="165">
        <f>INDEX(Interface!$A$2:$T$63, MATCH(F_Outputs!$A72&amp;RIGHT(F_Outputs!K$2, 2), Interface!$A$2:$A$63, 0), MATCH(F_Outputs!$C72, Interface!$A$2:$T$2, 0))</f>
        <v>4410819.5580756934</v>
      </c>
    </row>
    <row r="73" spans="1:11">
      <c r="A73" s="38" t="s">
        <v>101</v>
      </c>
      <c r="B73" s="38" t="s">
        <v>176</v>
      </c>
      <c r="C73" s="38" t="s">
        <v>156</v>
      </c>
      <c r="D73" s="38" t="s">
        <v>74</v>
      </c>
      <c r="E73" s="38" t="s">
        <v>37</v>
      </c>
      <c r="F73" s="165">
        <f>INDEX(Interface!$A$2:$T$63, MATCH(F_Outputs!$A73&amp;RIGHT(F_Outputs!F$2, 2), Interface!$A$2:$A$63, 0), MATCH(F_Outputs!$C73, Interface!$A$2:$T$2, 0))</f>
        <v>93760</v>
      </c>
      <c r="G73" s="165">
        <f>INDEX(Interface!$A$2:$T$63, MATCH(F_Outputs!$A73&amp;RIGHT(F_Outputs!G$2, 2), Interface!$A$2:$A$63, 0), MATCH(F_Outputs!$C73, Interface!$A$2:$T$2, 0))</f>
        <v>94096</v>
      </c>
      <c r="H73" s="165">
        <f>INDEX(Interface!$A$2:$T$63, MATCH(F_Outputs!$A73&amp;RIGHT(F_Outputs!H$2, 2), Interface!$A$2:$A$63, 0), MATCH(F_Outputs!$C73, Interface!$A$2:$T$2, 0))</f>
        <v>94425</v>
      </c>
      <c r="I73" s="165">
        <f>INDEX(Interface!$A$2:$T$63, MATCH(F_Outputs!$A73&amp;RIGHT(F_Outputs!I$2, 2), Interface!$A$2:$A$63, 0), MATCH(F_Outputs!$C73, Interface!$A$2:$T$2, 0))</f>
        <v>94749</v>
      </c>
      <c r="J73" s="165">
        <f>INDEX(Interface!$A$2:$T$63, MATCH(F_Outputs!$A73&amp;RIGHT(F_Outputs!J$2, 2), Interface!$A$2:$A$63, 0), MATCH(F_Outputs!$C73, Interface!$A$2:$T$2, 0))</f>
        <v>95066</v>
      </c>
      <c r="K73" s="165">
        <f>INDEX(Interface!$A$2:$T$63, MATCH(F_Outputs!$A73&amp;RIGHT(F_Outputs!K$2, 2), Interface!$A$2:$A$63, 0), MATCH(F_Outputs!$C73, Interface!$A$2:$T$2, 0))</f>
        <v>95377</v>
      </c>
    </row>
    <row r="74" spans="1:11">
      <c r="A74" s="38" t="s">
        <v>101</v>
      </c>
      <c r="B74" s="38" t="s">
        <v>177</v>
      </c>
      <c r="C74" s="38" t="s">
        <v>157</v>
      </c>
      <c r="D74" s="38" t="s">
        <v>40</v>
      </c>
      <c r="E74" s="38" t="s">
        <v>37</v>
      </c>
      <c r="F74" s="165">
        <f>INDEX(Interface!$A$2:$T$63, MATCH(F_Outputs!$A74&amp;RIGHT(F_Outputs!F$2, 2), Interface!$A$2:$A$63, 0), MATCH(F_Outputs!$C74, Interface!$A$2:$T$2, 0))</f>
        <v>632756.92239778</v>
      </c>
      <c r="G74" s="165">
        <f>INDEX(Interface!$A$2:$T$63, MATCH(F_Outputs!$A74&amp;RIGHT(F_Outputs!G$2, 2), Interface!$A$2:$A$63, 0), MATCH(F_Outputs!$C74, Interface!$A$2:$T$2, 0))</f>
        <v>636286.51889818802</v>
      </c>
      <c r="H74" s="165">
        <f>INDEX(Interface!$A$2:$T$63, MATCH(F_Outputs!$A74&amp;RIGHT(F_Outputs!H$2, 2), Interface!$A$2:$A$63, 0), MATCH(F_Outputs!$C74, Interface!$A$2:$T$2, 0))</f>
        <v>639813.81478682335</v>
      </c>
      <c r="I74" s="165">
        <f>INDEX(Interface!$A$2:$T$63, MATCH(F_Outputs!$A74&amp;RIGHT(F_Outputs!I$2, 2), Interface!$A$2:$A$63, 0), MATCH(F_Outputs!$C74, Interface!$A$2:$T$2, 0))</f>
        <v>643260.14657638175</v>
      </c>
      <c r="J74" s="165">
        <f>INDEX(Interface!$A$2:$T$63, MATCH(F_Outputs!$A74&amp;RIGHT(F_Outputs!J$2, 2), Interface!$A$2:$A$63, 0), MATCH(F_Outputs!$C74, Interface!$A$2:$T$2, 0))</f>
        <v>646586.91572441929</v>
      </c>
      <c r="K74" s="165">
        <f>INDEX(Interface!$A$2:$T$63, MATCH(F_Outputs!$A74&amp;RIGHT(F_Outputs!K$2, 2), Interface!$A$2:$A$63, 0), MATCH(F_Outputs!$C74, Interface!$A$2:$T$2, 0))</f>
        <v>649879.88866559241</v>
      </c>
    </row>
    <row r="75" spans="1:11">
      <c r="A75" s="38" t="s">
        <v>101</v>
      </c>
      <c r="B75" s="38" t="s">
        <v>178</v>
      </c>
      <c r="C75" s="38" t="s">
        <v>158</v>
      </c>
      <c r="D75" s="38" t="s">
        <v>77</v>
      </c>
      <c r="E75" s="38" t="s">
        <v>37</v>
      </c>
      <c r="F75" s="165">
        <f>INDEX(Interface!$A$2:$T$63, MATCH(F_Outputs!$A75&amp;RIGHT(F_Outputs!F$2, 2), Interface!$A$2:$A$63, 0), MATCH(F_Outputs!$C75, Interface!$A$2:$T$2, 0))</f>
        <v>267.44</v>
      </c>
      <c r="G75" s="165">
        <f>INDEX(Interface!$A$2:$T$63, MATCH(F_Outputs!$A75&amp;RIGHT(F_Outputs!G$2, 2), Interface!$A$2:$A$63, 0), MATCH(F_Outputs!$C75, Interface!$A$2:$T$2, 0))</f>
        <v>269.51</v>
      </c>
      <c r="H75" s="165">
        <f>INDEX(Interface!$A$2:$T$63, MATCH(F_Outputs!$A75&amp;RIGHT(F_Outputs!H$2, 2), Interface!$A$2:$A$63, 0), MATCH(F_Outputs!$C75, Interface!$A$2:$T$2, 0))</f>
        <v>271.03999999999996</v>
      </c>
      <c r="I75" s="165">
        <f>INDEX(Interface!$A$2:$T$63, MATCH(F_Outputs!$A75&amp;RIGHT(F_Outputs!I$2, 2), Interface!$A$2:$A$63, 0), MATCH(F_Outputs!$C75, Interface!$A$2:$T$2, 0))</f>
        <v>273.58999999999997</v>
      </c>
      <c r="J75" s="165">
        <f>INDEX(Interface!$A$2:$T$63, MATCH(F_Outputs!$A75&amp;RIGHT(F_Outputs!J$2, 2), Interface!$A$2:$A$63, 0), MATCH(F_Outputs!$C75, Interface!$A$2:$T$2, 0))</f>
        <v>277.21999999999997</v>
      </c>
      <c r="K75" s="165">
        <f>INDEX(Interface!$A$2:$T$63, MATCH(F_Outputs!$A75&amp;RIGHT(F_Outputs!K$2, 2), Interface!$A$2:$A$63, 0), MATCH(F_Outputs!$C75, Interface!$A$2:$T$2, 0))</f>
        <v>281.13</v>
      </c>
    </row>
    <row r="76" spans="1:11">
      <c r="A76" s="38" t="s">
        <v>101</v>
      </c>
      <c r="B76" s="38" t="s">
        <v>179</v>
      </c>
      <c r="C76" s="38" t="s">
        <v>159</v>
      </c>
      <c r="D76" s="38" t="s">
        <v>36</v>
      </c>
      <c r="E76" s="38" t="s">
        <v>37</v>
      </c>
      <c r="F76" s="165">
        <f>INDEX(Interface!$A$2:$T$63, MATCH(F_Outputs!$A76&amp;RIGHT(F_Outputs!F$2, 2), Interface!$A$2:$A$63, 0), MATCH(F_Outputs!$C76, Interface!$A$2:$T$2, 0))</f>
        <v>1.1900703924914675</v>
      </c>
      <c r="G76" s="165">
        <f>INDEX(Interface!$A$2:$T$63, MATCH(F_Outputs!$A76&amp;RIGHT(F_Outputs!G$2, 2), Interface!$A$2:$A$63, 0), MATCH(F_Outputs!$C76, Interface!$A$2:$T$2, 0))</f>
        <v>1.1876062744431219</v>
      </c>
      <c r="H76" s="165">
        <f>INDEX(Interface!$A$2:$T$63, MATCH(F_Outputs!$A76&amp;RIGHT(F_Outputs!H$2, 2), Interface!$A$2:$A$63, 0), MATCH(F_Outputs!$C76, Interface!$A$2:$T$2, 0))</f>
        <v>1.1861795075456711</v>
      </c>
      <c r="I76" s="165">
        <f>INDEX(Interface!$A$2:$T$63, MATCH(F_Outputs!$A76&amp;RIGHT(F_Outputs!I$2, 2), Interface!$A$2:$A$63, 0), MATCH(F_Outputs!$C76, Interface!$A$2:$T$2, 0))</f>
        <v>1.1866341597272794</v>
      </c>
      <c r="J76" s="165">
        <f>INDEX(Interface!$A$2:$T$63, MATCH(F_Outputs!$A76&amp;RIGHT(F_Outputs!J$2, 2), Interface!$A$2:$A$63, 0), MATCH(F_Outputs!$C76, Interface!$A$2:$T$2, 0))</f>
        <v>1.1874781730587172</v>
      </c>
      <c r="K76" s="165">
        <f>INDEX(Interface!$A$2:$T$63, MATCH(F_Outputs!$A76&amp;RIGHT(F_Outputs!K$2, 2), Interface!$A$2:$A$63, 0), MATCH(F_Outputs!$C76, Interface!$A$2:$T$2, 0))</f>
        <v>1.1880872747098357</v>
      </c>
    </row>
    <row r="77" spans="1:11">
      <c r="A77" s="38" t="s">
        <v>101</v>
      </c>
      <c r="B77" s="38" t="s">
        <v>180</v>
      </c>
      <c r="C77" s="38" t="s">
        <v>160</v>
      </c>
      <c r="D77" s="38" t="s">
        <v>36</v>
      </c>
      <c r="E77" s="38" t="s">
        <v>37</v>
      </c>
      <c r="F77" s="165">
        <f>INDEX(Interface!$A$2:$T$63, MATCH(F_Outputs!$A77&amp;RIGHT(F_Outputs!F$2, 2), Interface!$A$2:$A$63, 0), MATCH(F_Outputs!$C77, Interface!$A$2:$T$2, 0))</f>
        <v>45.804220914403864</v>
      </c>
      <c r="G77" s="165">
        <f>INDEX(Interface!$A$2:$T$63, MATCH(F_Outputs!$A77&amp;RIGHT(F_Outputs!G$2, 2), Interface!$A$2:$A$63, 0), MATCH(F_Outputs!$C77, Interface!$A$2:$T$2, 0))</f>
        <v>45.895251495207241</v>
      </c>
      <c r="H77" s="165">
        <f>INDEX(Interface!$A$2:$T$63, MATCH(F_Outputs!$A77&amp;RIGHT(F_Outputs!H$2, 2), Interface!$A$2:$A$63, 0), MATCH(F_Outputs!$C77, Interface!$A$2:$T$2, 0))</f>
        <v>45.988877965574801</v>
      </c>
      <c r="I77" s="165">
        <f>INDEX(Interface!$A$2:$T$63, MATCH(F_Outputs!$A77&amp;RIGHT(F_Outputs!I$2, 2), Interface!$A$2:$A$63, 0), MATCH(F_Outputs!$C77, Interface!$A$2:$T$2, 0))</f>
        <v>46.078486371428312</v>
      </c>
      <c r="J77" s="165">
        <f>INDEX(Interface!$A$2:$T$63, MATCH(F_Outputs!$A77&amp;RIGHT(F_Outputs!J$2, 2), Interface!$A$2:$A$63, 0), MATCH(F_Outputs!$C77, Interface!$A$2:$T$2, 0))</f>
        <v>46.162347435180067</v>
      </c>
      <c r="K77" s="165">
        <f>INDEX(Interface!$A$2:$T$63, MATCH(F_Outputs!$A77&amp;RIGHT(F_Outputs!K$2, 2), Interface!$A$2:$A$63, 0), MATCH(F_Outputs!$C77, Interface!$A$2:$T$2, 0))</f>
        <v>46.246155342228143</v>
      </c>
    </row>
    <row r="78" spans="1:11">
      <c r="A78" s="38" t="s">
        <v>101</v>
      </c>
      <c r="B78" s="38" t="s">
        <v>181</v>
      </c>
      <c r="C78" s="38" t="s">
        <v>161</v>
      </c>
      <c r="D78" s="38" t="s">
        <v>36</v>
      </c>
      <c r="E78" s="38" t="s">
        <v>37</v>
      </c>
      <c r="F78" s="165">
        <f>INDEX(Interface!$A$2:$T$63, MATCH(F_Outputs!$A78&amp;RIGHT(F_Outputs!F$2, 2), Interface!$A$2:$A$63, 0), MATCH(F_Outputs!$C78, Interface!$A$2:$T$2, 0))</f>
        <v>2052.0562164048911</v>
      </c>
      <c r="G78" s="165">
        <f>INDEX(Interface!$A$2:$T$63, MATCH(F_Outputs!$A78&amp;RIGHT(F_Outputs!G$2, 2), Interface!$A$2:$A$63, 0), MATCH(F_Outputs!$C78, Interface!$A$2:$T$2, 0))</f>
        <v>2056.1344403216253</v>
      </c>
      <c r="H78" s="165">
        <f>INDEX(Interface!$A$2:$T$63, MATCH(F_Outputs!$A78&amp;RIGHT(F_Outputs!H$2, 2), Interface!$A$2:$A$63, 0), MATCH(F_Outputs!$C78, Interface!$A$2:$T$2, 0))</f>
        <v>2060.3289616277916</v>
      </c>
      <c r="I78" s="165">
        <f>INDEX(Interface!$A$2:$T$63, MATCH(F_Outputs!$A78&amp;RIGHT(F_Outputs!I$2, 2), Interface!$A$2:$A$63, 0), MATCH(F_Outputs!$C78, Interface!$A$2:$T$2, 0))</f>
        <v>2064.3434712647409</v>
      </c>
      <c r="J78" s="165">
        <f>INDEX(Interface!$A$2:$T$63, MATCH(F_Outputs!$A78&amp;RIGHT(F_Outputs!J$2, 2), Interface!$A$2:$A$63, 0), MATCH(F_Outputs!$C78, Interface!$A$2:$T$2, 0))</f>
        <v>2068.1004965726856</v>
      </c>
      <c r="K78" s="165">
        <f>INDEX(Interface!$A$2:$T$63, MATCH(F_Outputs!$A78&amp;RIGHT(F_Outputs!K$2, 2), Interface!$A$2:$A$63, 0), MATCH(F_Outputs!$C78, Interface!$A$2:$T$2, 0))</f>
        <v>2071.8551404288332</v>
      </c>
    </row>
    <row r="79" spans="1:11">
      <c r="A79" s="38" t="s">
        <v>101</v>
      </c>
      <c r="B79" s="38" t="s">
        <v>182</v>
      </c>
      <c r="C79" s="38" t="s">
        <v>162</v>
      </c>
      <c r="D79" s="38" t="s">
        <v>36</v>
      </c>
      <c r="E79" s="38" t="s">
        <v>37</v>
      </c>
      <c r="F79" s="165">
        <f>INDEX(Interface!$A$2:$T$63, MATCH(F_Outputs!$A79&amp;RIGHT(F_Outputs!F$2, 2), Interface!$A$2:$A$63, 0), MATCH(F_Outputs!$C79, Interface!$A$2:$T$2, 0))</f>
        <v>3083.3171349884406</v>
      </c>
      <c r="G79" s="165">
        <f>INDEX(Interface!$A$2:$T$63, MATCH(F_Outputs!$A79&amp;RIGHT(F_Outputs!G$2, 2), Interface!$A$2:$A$63, 0), MATCH(F_Outputs!$C79, Interface!$A$2:$T$2, 0))</f>
        <v>3089.4448704677425</v>
      </c>
      <c r="H79" s="165">
        <f>INDEX(Interface!$A$2:$T$63, MATCH(F_Outputs!$A79&amp;RIGHT(F_Outputs!H$2, 2), Interface!$A$2:$A$63, 0), MATCH(F_Outputs!$C79, Interface!$A$2:$T$2, 0))</f>
        <v>3095.7473485933342</v>
      </c>
      <c r="I79" s="165">
        <f>INDEX(Interface!$A$2:$T$63, MATCH(F_Outputs!$A79&amp;RIGHT(F_Outputs!I$2, 2), Interface!$A$2:$A$63, 0), MATCH(F_Outputs!$C79, Interface!$A$2:$T$2, 0))</f>
        <v>3101.779350179464</v>
      </c>
      <c r="J79" s="165">
        <f>INDEX(Interface!$A$2:$T$63, MATCH(F_Outputs!$A79&amp;RIGHT(F_Outputs!J$2, 2), Interface!$A$2:$A$63, 0), MATCH(F_Outputs!$C79, Interface!$A$2:$T$2, 0))</f>
        <v>3107.4244686786378</v>
      </c>
      <c r="K79" s="165">
        <f>INDEX(Interface!$A$2:$T$63, MATCH(F_Outputs!$A79&amp;RIGHT(F_Outputs!K$2, 2), Interface!$A$2:$A$63, 0), MATCH(F_Outputs!$C79, Interface!$A$2:$T$2, 0))</f>
        <v>3113.0660089273351</v>
      </c>
    </row>
    <row r="80" spans="1:11">
      <c r="A80" s="38" t="s">
        <v>101</v>
      </c>
      <c r="B80" s="38" t="s">
        <v>183</v>
      </c>
      <c r="C80" s="38" t="s">
        <v>163</v>
      </c>
      <c r="D80" s="38" t="s">
        <v>36</v>
      </c>
      <c r="E80" s="38" t="s">
        <v>37</v>
      </c>
      <c r="F80" s="165">
        <f>INDEX(Interface!$A$2:$T$63, MATCH(F_Outputs!$A80&amp;RIGHT(F_Outputs!F$2, 2), Interface!$A$2:$A$63, 0), MATCH(F_Outputs!$C80, Interface!$A$2:$T$2, 0))</f>
        <v>2.3005614879484487E-4</v>
      </c>
      <c r="G80" s="165">
        <f>INDEX(Interface!$A$2:$T$63, MATCH(F_Outputs!$A80&amp;RIGHT(F_Outputs!G$2, 2), Interface!$A$2:$A$63, 0), MATCH(F_Outputs!$C80, Interface!$A$2:$T$2, 0))</f>
        <v>2.2877998569289878E-4</v>
      </c>
      <c r="H80" s="165">
        <f>INDEX(Interface!$A$2:$T$63, MATCH(F_Outputs!$A80&amp;RIGHT(F_Outputs!H$2, 2), Interface!$A$2:$A$63, 0), MATCH(F_Outputs!$C80, Interface!$A$2:$T$2, 0))</f>
        <v>2.2774900290551848E-4</v>
      </c>
      <c r="I80" s="165">
        <f>INDEX(Interface!$A$2:$T$63, MATCH(F_Outputs!$A80&amp;RIGHT(F_Outputs!I$2, 2), Interface!$A$2:$A$63, 0), MATCH(F_Outputs!$C80, Interface!$A$2:$T$2, 0))</f>
        <v>2.2629976606645976E-4</v>
      </c>
      <c r="J80" s="165">
        <f>INDEX(Interface!$A$2:$T$63, MATCH(F_Outputs!$A80&amp;RIGHT(F_Outputs!J$2, 2), Interface!$A$2:$A$63, 0), MATCH(F_Outputs!$C80, Interface!$A$2:$T$2, 0))</f>
        <v>2.2513542595742038E-4</v>
      </c>
      <c r="K80" s="165">
        <f>INDEX(Interface!$A$2:$T$63, MATCH(F_Outputs!$A80&amp;RIGHT(F_Outputs!K$2, 2), Interface!$A$2:$A$63, 0), MATCH(F_Outputs!$C80, Interface!$A$2:$T$2, 0))</f>
        <v>2.2399465382597387E-4</v>
      </c>
    </row>
    <row r="81" spans="1:11">
      <c r="A81" s="38" t="s">
        <v>101</v>
      </c>
      <c r="B81" s="38" t="s">
        <v>184</v>
      </c>
      <c r="C81" s="38" t="s">
        <v>164</v>
      </c>
      <c r="D81" s="38" t="s">
        <v>49</v>
      </c>
      <c r="E81" s="38" t="s">
        <v>37</v>
      </c>
      <c r="F81" s="165">
        <f>INDEX(Interface!$A$2:$T$63, MATCH(F_Outputs!$A81&amp;RIGHT(F_Outputs!F$2, 2), Interface!$A$2:$A$63, 0), MATCH(F_Outputs!$C81, Interface!$A$2:$T$2, 0))</f>
        <v>54.315682749813526</v>
      </c>
      <c r="G81" s="165">
        <f>INDEX(Interface!$A$2:$T$63, MATCH(F_Outputs!$A81&amp;RIGHT(F_Outputs!G$2, 2), Interface!$A$2:$A$63, 0), MATCH(F_Outputs!$C81, Interface!$A$2:$T$2, 0))</f>
        <v>54.315682749813526</v>
      </c>
      <c r="H81" s="165">
        <f>INDEX(Interface!$A$2:$T$63, MATCH(F_Outputs!$A81&amp;RIGHT(F_Outputs!H$2, 2), Interface!$A$2:$A$63, 0), MATCH(F_Outputs!$C81, Interface!$A$2:$T$2, 0))</f>
        <v>54.315682749813526</v>
      </c>
      <c r="I81" s="165">
        <f>INDEX(Interface!$A$2:$T$63, MATCH(F_Outputs!$A81&amp;RIGHT(F_Outputs!I$2, 2), Interface!$A$2:$A$63, 0), MATCH(F_Outputs!$C81, Interface!$A$2:$T$2, 0))</f>
        <v>54.315682749813526</v>
      </c>
      <c r="J81" s="165">
        <f>INDEX(Interface!$A$2:$T$63, MATCH(F_Outputs!$A81&amp;RIGHT(F_Outputs!J$2, 2), Interface!$A$2:$A$63, 0), MATCH(F_Outputs!$C81, Interface!$A$2:$T$2, 0))</f>
        <v>54.315682749813526</v>
      </c>
      <c r="K81" s="165">
        <f>INDEX(Interface!$A$2:$T$63, MATCH(F_Outputs!$A81&amp;RIGHT(F_Outputs!K$2, 2), Interface!$A$2:$A$63, 0), MATCH(F_Outputs!$C81, Interface!$A$2:$T$2, 0))</f>
        <v>54.315682749813526</v>
      </c>
    </row>
    <row r="82" spans="1:11">
      <c r="A82" s="38" t="s">
        <v>101</v>
      </c>
      <c r="B82" s="38" t="s">
        <v>185</v>
      </c>
      <c r="C82" s="38" t="s">
        <v>165</v>
      </c>
      <c r="D82" s="38" t="s">
        <v>49</v>
      </c>
      <c r="E82" s="38" t="s">
        <v>37</v>
      </c>
      <c r="F82" s="165">
        <f>INDEX(Interface!$A$2:$T$63, MATCH(F_Outputs!$A82&amp;RIGHT(F_Outputs!F$2, 2), Interface!$A$2:$A$63, 0), MATCH(F_Outputs!$C82, Interface!$A$2:$T$2, 0))</f>
        <v>2.3231517730111499</v>
      </c>
      <c r="G82" s="165">
        <f>INDEX(Interface!$A$2:$T$63, MATCH(F_Outputs!$A82&amp;RIGHT(F_Outputs!G$2, 2), Interface!$A$2:$A$63, 0), MATCH(F_Outputs!$C82, Interface!$A$2:$T$2, 0))</f>
        <v>2.3255312093286649</v>
      </c>
      <c r="H82" s="165">
        <f>INDEX(Interface!$A$2:$T$63, MATCH(F_Outputs!$A82&amp;RIGHT(F_Outputs!H$2, 2), Interface!$A$2:$A$63, 0), MATCH(F_Outputs!$C82, Interface!$A$2:$T$2, 0))</f>
        <v>2.312920460034293</v>
      </c>
      <c r="I82" s="165">
        <f>INDEX(Interface!$A$2:$T$63, MATCH(F_Outputs!$A82&amp;RIGHT(F_Outputs!I$2, 2), Interface!$A$2:$A$63, 0), MATCH(F_Outputs!$C82, Interface!$A$2:$T$2, 0))</f>
        <v>2.2986342198768948</v>
      </c>
      <c r="J82" s="165">
        <f>INDEX(Interface!$A$2:$T$63, MATCH(F_Outputs!$A82&amp;RIGHT(F_Outputs!J$2, 2), Interface!$A$2:$A$63, 0), MATCH(F_Outputs!$C82, Interface!$A$2:$T$2, 0))</f>
        <v>2.2614665156863594</v>
      </c>
      <c r="K82" s="165">
        <f>INDEX(Interface!$A$2:$T$63, MATCH(F_Outputs!$A82&amp;RIGHT(F_Outputs!K$2, 2), Interface!$A$2:$A$63, 0), MATCH(F_Outputs!$C82, Interface!$A$2:$T$2, 0))</f>
        <v>2.2463683173517905</v>
      </c>
    </row>
    <row r="83" spans="1:11">
      <c r="A83" s="38" t="s">
        <v>101</v>
      </c>
      <c r="B83" s="38" t="s">
        <v>186</v>
      </c>
      <c r="C83" s="38" t="s">
        <v>166</v>
      </c>
      <c r="D83" s="38" t="s">
        <v>36</v>
      </c>
      <c r="E83" s="38" t="s">
        <v>37</v>
      </c>
      <c r="F83" s="165">
        <f>INDEX(Interface!$A$2:$T$63, MATCH(F_Outputs!$A83&amp;RIGHT(F_Outputs!F$2, 2), Interface!$A$2:$A$63, 0), MATCH(F_Outputs!$C83, Interface!$A$2:$T$2, 0))</f>
        <v>29173.001622802174</v>
      </c>
      <c r="G83" s="165">
        <f>INDEX(Interface!$A$2:$T$63, MATCH(F_Outputs!$A83&amp;RIGHT(F_Outputs!G$2, 2), Interface!$A$2:$A$63, 0), MATCH(F_Outputs!$C83, Interface!$A$2:$T$2, 0))</f>
        <v>29173.001622802174</v>
      </c>
      <c r="H83" s="165">
        <f>INDEX(Interface!$A$2:$T$63, MATCH(F_Outputs!$A83&amp;RIGHT(F_Outputs!H$2, 2), Interface!$A$2:$A$63, 0), MATCH(F_Outputs!$C83, Interface!$A$2:$T$2, 0))</f>
        <v>29173.001622802174</v>
      </c>
      <c r="I83" s="165">
        <f>INDEX(Interface!$A$2:$T$63, MATCH(F_Outputs!$A83&amp;RIGHT(F_Outputs!I$2, 2), Interface!$A$2:$A$63, 0), MATCH(F_Outputs!$C83, Interface!$A$2:$T$2, 0))</f>
        <v>29173.001622802174</v>
      </c>
      <c r="J83" s="165">
        <f>INDEX(Interface!$A$2:$T$63, MATCH(F_Outputs!$A83&amp;RIGHT(F_Outputs!J$2, 2), Interface!$A$2:$A$63, 0), MATCH(F_Outputs!$C83, Interface!$A$2:$T$2, 0))</f>
        <v>29173.001622802174</v>
      </c>
      <c r="K83" s="165">
        <f>INDEX(Interface!$A$2:$T$63, MATCH(F_Outputs!$A83&amp;RIGHT(F_Outputs!K$2, 2), Interface!$A$2:$A$63, 0), MATCH(F_Outputs!$C83, Interface!$A$2:$T$2, 0))</f>
        <v>29173.001622802174</v>
      </c>
    </row>
    <row r="84" spans="1:11">
      <c r="A84" s="38" t="s">
        <v>101</v>
      </c>
      <c r="B84" s="38" t="s">
        <v>187</v>
      </c>
      <c r="C84" s="38" t="s">
        <v>167</v>
      </c>
      <c r="D84" s="38" t="s">
        <v>36</v>
      </c>
      <c r="E84" s="38" t="s">
        <v>37</v>
      </c>
      <c r="F84" s="165">
        <f>INDEX(Interface!$A$2:$T$63, MATCH(F_Outputs!$A84&amp;RIGHT(F_Outputs!F$2, 2), Interface!$A$2:$A$63, 0), MATCH(F_Outputs!$C84, Interface!$A$2:$T$2, 0))</f>
        <v>4.3322796599076931E-2</v>
      </c>
      <c r="G84" s="165">
        <f>INDEX(Interface!$A$2:$T$63, MATCH(F_Outputs!$A84&amp;RIGHT(F_Outputs!G$2, 2), Interface!$A$2:$A$63, 0), MATCH(F_Outputs!$C84, Interface!$A$2:$T$2, 0))</f>
        <v>4.3168098634686417E-2</v>
      </c>
      <c r="H84" s="165">
        <f>INDEX(Interface!$A$2:$T$63, MATCH(F_Outputs!$A84&amp;RIGHT(F_Outputs!H$2, 2), Interface!$A$2:$A$63, 0), MATCH(F_Outputs!$C84, Interface!$A$2:$T$2, 0))</f>
        <v>4.3017690327026244E-2</v>
      </c>
      <c r="I84" s="165">
        <f>INDEX(Interface!$A$2:$T$63, MATCH(F_Outputs!$A84&amp;RIGHT(F_Outputs!I$2, 2), Interface!$A$2:$A$63, 0), MATCH(F_Outputs!$C84, Interface!$A$2:$T$2, 0))</f>
        <v>4.287058870414942E-2</v>
      </c>
      <c r="J84" s="165">
        <f>INDEX(Interface!$A$2:$T$63, MATCH(F_Outputs!$A84&amp;RIGHT(F_Outputs!J$2, 2), Interface!$A$2:$A$63, 0), MATCH(F_Outputs!$C84, Interface!$A$2:$T$2, 0))</f>
        <v>4.2727635633448904E-2</v>
      </c>
      <c r="K84" s="165">
        <f>INDEX(Interface!$A$2:$T$63, MATCH(F_Outputs!$A84&amp;RIGHT(F_Outputs!K$2, 2), Interface!$A$2:$A$63, 0), MATCH(F_Outputs!$C84, Interface!$A$2:$T$2, 0))</f>
        <v>4.2588311743181832E-2</v>
      </c>
    </row>
    <row r="85" spans="1:11">
      <c r="A85" s="38" t="s">
        <v>101</v>
      </c>
      <c r="B85" s="38" t="s">
        <v>148</v>
      </c>
      <c r="C85" s="38" t="s">
        <v>168</v>
      </c>
      <c r="D85" s="38" t="s">
        <v>91</v>
      </c>
      <c r="E85" s="38" t="s">
        <v>37</v>
      </c>
      <c r="F85" s="165" t="str">
        <f ca="1">INDEX(Interface!$A$2:$T$63, MATCH(F_Outputs!$A85&amp;RIGHT(F_Outputs!F$2, 2), Interface!$A$2:$A$63, 0), MATCH(F_Outputs!$C85, Interface!$A$2:$T$2, 0))</f>
        <v>[…]13/12/2024 13:50:00</v>
      </c>
      <c r="G85" s="165" t="str">
        <f ca="1">INDEX(Interface!$A$2:$T$63, MATCH(F_Outputs!$A85&amp;RIGHT(F_Outputs!G$2, 2), Interface!$A$2:$A$63, 0), MATCH(F_Outputs!$C85, Interface!$A$2:$T$2, 0))</f>
        <v>[…]13/12/2024 13:50:00</v>
      </c>
      <c r="H85" s="165" t="str">
        <f ca="1">INDEX(Interface!$A$2:$T$63, MATCH(F_Outputs!$A85&amp;RIGHT(F_Outputs!H$2, 2), Interface!$A$2:$A$63, 0), MATCH(F_Outputs!$C85, Interface!$A$2:$T$2, 0))</f>
        <v>[…]13/12/2024 13:50:00</v>
      </c>
      <c r="I85" s="165" t="str">
        <f ca="1">INDEX(Interface!$A$2:$T$63, MATCH(F_Outputs!$A85&amp;RIGHT(F_Outputs!I$2, 2), Interface!$A$2:$A$63, 0), MATCH(F_Outputs!$C85, Interface!$A$2:$T$2, 0))</f>
        <v>[…]13/12/2024 13:50:00</v>
      </c>
      <c r="J85" s="165" t="str">
        <f ca="1">INDEX(Interface!$A$2:$T$63, MATCH(F_Outputs!$A85&amp;RIGHT(F_Outputs!J$2, 2), Interface!$A$2:$A$63, 0), MATCH(F_Outputs!$C85, Interface!$A$2:$T$2, 0))</f>
        <v>[…]13/12/2024 13:50:00</v>
      </c>
      <c r="K85" s="165" t="str">
        <f ca="1">INDEX(Interface!$A$2:$T$63, MATCH(F_Outputs!$A85&amp;RIGHT(F_Outputs!K$2, 2), Interface!$A$2:$A$63, 0), MATCH(F_Outputs!$C85, Interface!$A$2:$T$2, 0))</f>
        <v>[…]13/12/2024 13:50:00</v>
      </c>
    </row>
    <row r="86" spans="1:11">
      <c r="A86" s="38" t="s">
        <v>101</v>
      </c>
      <c r="B86" s="38" t="s">
        <v>149</v>
      </c>
      <c r="C86" s="38" t="s">
        <v>169</v>
      </c>
      <c r="D86" s="38" t="s">
        <v>91</v>
      </c>
      <c r="E86" s="38" t="s">
        <v>37</v>
      </c>
      <c r="F86" s="165" t="str">
        <f ca="1">INDEX(Interface!$A$2:$T$63, MATCH(F_Outputs!$A86&amp;RIGHT(F_Outputs!F$2, 2), Interface!$A$2:$A$63, 0), MATCH(F_Outputs!$C86, Interface!$A$2:$T$2, 0))</f>
        <v>PR24CA07 - WW2 - FD.xlsx</v>
      </c>
      <c r="G86" s="165" t="str">
        <f ca="1">INDEX(Interface!$A$2:$T$63, MATCH(F_Outputs!$A86&amp;RIGHT(F_Outputs!G$2, 2), Interface!$A$2:$A$63, 0), MATCH(F_Outputs!$C86, Interface!$A$2:$T$2, 0))</f>
        <v>PR24CA07 - WW2 - FD.xlsx</v>
      </c>
      <c r="H86" s="165" t="str">
        <f ca="1">INDEX(Interface!$A$2:$T$63, MATCH(F_Outputs!$A86&amp;RIGHT(F_Outputs!H$2, 2), Interface!$A$2:$A$63, 0), MATCH(F_Outputs!$C86, Interface!$A$2:$T$2, 0))</f>
        <v>PR24CA07 - WW2 - FD.xlsx</v>
      </c>
      <c r="I86" s="165" t="str">
        <f ca="1">INDEX(Interface!$A$2:$T$63, MATCH(F_Outputs!$A86&amp;RIGHT(F_Outputs!I$2, 2), Interface!$A$2:$A$63, 0), MATCH(F_Outputs!$C86, Interface!$A$2:$T$2, 0))</f>
        <v>PR24CA07 - WW2 - FD.xlsx</v>
      </c>
      <c r="J86" s="165" t="str">
        <f ca="1">INDEX(Interface!$A$2:$T$63, MATCH(F_Outputs!$A86&amp;RIGHT(F_Outputs!J$2, 2), Interface!$A$2:$A$63, 0), MATCH(F_Outputs!$C86, Interface!$A$2:$T$2, 0))</f>
        <v>PR24CA07 - WW2 - FD.xlsx</v>
      </c>
      <c r="K86" s="165" t="str">
        <f ca="1">INDEX(Interface!$A$2:$T$63, MATCH(F_Outputs!$A86&amp;RIGHT(F_Outputs!K$2, 2), Interface!$A$2:$A$63, 0), MATCH(F_Outputs!$C86, Interface!$A$2:$T$2, 0))</f>
        <v>PR24CA07 - WW2 - FD.xlsx</v>
      </c>
    </row>
    <row r="87" spans="1:11">
      <c r="A87" s="38" t="s">
        <v>101</v>
      </c>
      <c r="B87" s="38" t="s">
        <v>150</v>
      </c>
      <c r="C87" s="38" t="s">
        <v>170</v>
      </c>
      <c r="D87" s="38" t="s">
        <v>91</v>
      </c>
      <c r="E87" s="38" t="s">
        <v>37</v>
      </c>
      <c r="F87" s="165">
        <v>0</v>
      </c>
      <c r="G87" s="165">
        <v>0</v>
      </c>
      <c r="H87" s="165">
        <v>0</v>
      </c>
      <c r="I87" s="165">
        <v>0</v>
      </c>
      <c r="J87" s="165">
        <v>0</v>
      </c>
      <c r="K87" s="165">
        <v>0</v>
      </c>
    </row>
    <row r="88" spans="1:11">
      <c r="A88" s="38" t="s">
        <v>101</v>
      </c>
      <c r="B88" s="38" t="s">
        <v>151</v>
      </c>
      <c r="C88" s="38" t="s">
        <v>171</v>
      </c>
      <c r="D88" s="38" t="s">
        <v>36</v>
      </c>
      <c r="E88" s="38" t="s">
        <v>37</v>
      </c>
      <c r="F88" s="165">
        <v>0</v>
      </c>
      <c r="G88" s="165">
        <v>0</v>
      </c>
      <c r="H88" s="165">
        <v>0</v>
      </c>
      <c r="I88" s="165">
        <v>0</v>
      </c>
      <c r="J88" s="165">
        <v>0</v>
      </c>
      <c r="K88" s="165">
        <v>0</v>
      </c>
    </row>
    <row r="89" spans="1:11">
      <c r="A89" s="38" t="s">
        <v>102</v>
      </c>
      <c r="B89" s="38" t="s">
        <v>175</v>
      </c>
      <c r="C89" s="38" t="s">
        <v>155</v>
      </c>
      <c r="D89" s="38" t="s">
        <v>36</v>
      </c>
      <c r="E89" s="38" t="s">
        <v>37</v>
      </c>
      <c r="F89" s="165">
        <f>INDEX(Interface!$A$2:$T$63, MATCH(F_Outputs!$A89&amp;RIGHT(F_Outputs!F$2, 2), Interface!$A$2:$A$63, 0), MATCH(F_Outputs!$C89, Interface!$A$2:$T$2, 0))</f>
        <v>798926.49970862479</v>
      </c>
      <c r="G89" s="165">
        <f>INDEX(Interface!$A$2:$T$63, MATCH(F_Outputs!$A89&amp;RIGHT(F_Outputs!G$2, 2), Interface!$A$2:$A$63, 0), MATCH(F_Outputs!$C89, Interface!$A$2:$T$2, 0))</f>
        <v>806546.40268065268</v>
      </c>
      <c r="H89" s="165">
        <f>INDEX(Interface!$A$2:$T$63, MATCH(F_Outputs!$A89&amp;RIGHT(F_Outputs!H$2, 2), Interface!$A$2:$A$63, 0), MATCH(F_Outputs!$C89, Interface!$A$2:$T$2, 0))</f>
        <v>814166.30565268069</v>
      </c>
      <c r="I89" s="165">
        <f>INDEX(Interface!$A$2:$T$63, MATCH(F_Outputs!$A89&amp;RIGHT(F_Outputs!I$2, 2), Interface!$A$2:$A$63, 0), MATCH(F_Outputs!$C89, Interface!$A$2:$T$2, 0))</f>
        <v>821786.2086247087</v>
      </c>
      <c r="J89" s="165">
        <f>INDEX(Interface!$A$2:$T$63, MATCH(F_Outputs!$A89&amp;RIGHT(F_Outputs!J$2, 2), Interface!$A$2:$A$63, 0), MATCH(F_Outputs!$C89, Interface!$A$2:$T$2, 0))</f>
        <v>829406.11159673659</v>
      </c>
      <c r="K89" s="165">
        <f>INDEX(Interface!$A$2:$T$63, MATCH(F_Outputs!$A89&amp;RIGHT(F_Outputs!K$2, 2), Interface!$A$2:$A$63, 0), MATCH(F_Outputs!$C89, Interface!$A$2:$T$2, 0))</f>
        <v>837026.0145687646</v>
      </c>
    </row>
    <row r="90" spans="1:11">
      <c r="A90" s="38" t="s">
        <v>102</v>
      </c>
      <c r="B90" s="38" t="s">
        <v>176</v>
      </c>
      <c r="C90" s="38" t="s">
        <v>156</v>
      </c>
      <c r="D90" s="38" t="s">
        <v>74</v>
      </c>
      <c r="E90" s="38" t="s">
        <v>37</v>
      </c>
      <c r="F90" s="165">
        <f>INDEX(Interface!$A$2:$T$63, MATCH(F_Outputs!$A90&amp;RIGHT(F_Outputs!F$2, 2), Interface!$A$2:$A$63, 0), MATCH(F_Outputs!$C90, Interface!$A$2:$T$2, 0))</f>
        <v>23074.327307692303</v>
      </c>
      <c r="G90" s="165">
        <f>INDEX(Interface!$A$2:$T$63, MATCH(F_Outputs!$A90&amp;RIGHT(F_Outputs!G$2, 2), Interface!$A$2:$A$63, 0), MATCH(F_Outputs!$C90, Interface!$A$2:$T$2, 0))</f>
        <v>23122.139450549446</v>
      </c>
      <c r="H90" s="165">
        <f>INDEX(Interface!$A$2:$T$63, MATCH(F_Outputs!$A90&amp;RIGHT(F_Outputs!H$2, 2), Interface!$A$2:$A$63, 0), MATCH(F_Outputs!$C90, Interface!$A$2:$T$2, 0))</f>
        <v>23169.951593406589</v>
      </c>
      <c r="I90" s="165">
        <f>INDEX(Interface!$A$2:$T$63, MATCH(F_Outputs!$A90&amp;RIGHT(F_Outputs!I$2, 2), Interface!$A$2:$A$63, 0), MATCH(F_Outputs!$C90, Interface!$A$2:$T$2, 0))</f>
        <v>23217.763736263732</v>
      </c>
      <c r="J90" s="165">
        <f>INDEX(Interface!$A$2:$T$63, MATCH(F_Outputs!$A90&amp;RIGHT(F_Outputs!J$2, 2), Interface!$A$2:$A$63, 0), MATCH(F_Outputs!$C90, Interface!$A$2:$T$2, 0))</f>
        <v>23265.575879120875</v>
      </c>
      <c r="K90" s="165">
        <f>INDEX(Interface!$A$2:$T$63, MATCH(F_Outputs!$A90&amp;RIGHT(F_Outputs!K$2, 2), Interface!$A$2:$A$63, 0), MATCH(F_Outputs!$C90, Interface!$A$2:$T$2, 0))</f>
        <v>23313.388021978019</v>
      </c>
    </row>
    <row r="91" spans="1:11">
      <c r="A91" s="38" t="s">
        <v>102</v>
      </c>
      <c r="B91" s="38" t="s">
        <v>177</v>
      </c>
      <c r="C91" s="38" t="s">
        <v>157</v>
      </c>
      <c r="D91" s="38" t="s">
        <v>40</v>
      </c>
      <c r="E91" s="38" t="s">
        <v>37</v>
      </c>
      <c r="F91" s="165">
        <f>INDEX(Interface!$A$2:$T$63, MATCH(F_Outputs!$A91&amp;RIGHT(F_Outputs!F$2, 2), Interface!$A$2:$A$63, 0), MATCH(F_Outputs!$C91, Interface!$A$2:$T$2, 0))</f>
        <v>112997.64892658519</v>
      </c>
      <c r="G91" s="165">
        <f>INDEX(Interface!$A$2:$T$63, MATCH(F_Outputs!$A91&amp;RIGHT(F_Outputs!G$2, 2), Interface!$A$2:$A$63, 0), MATCH(F_Outputs!$C91, Interface!$A$2:$T$2, 0))</f>
        <v>114075.38401385778</v>
      </c>
      <c r="H91" s="165">
        <f>INDEX(Interface!$A$2:$T$63, MATCH(F_Outputs!$A91&amp;RIGHT(F_Outputs!H$2, 2), Interface!$A$2:$A$63, 0), MATCH(F_Outputs!$C91, Interface!$A$2:$T$2, 0))</f>
        <v>115153.11910113037</v>
      </c>
      <c r="I91" s="165">
        <f>INDEX(Interface!$A$2:$T$63, MATCH(F_Outputs!$A91&amp;RIGHT(F_Outputs!I$2, 2), Interface!$A$2:$A$63, 0), MATCH(F_Outputs!$C91, Interface!$A$2:$T$2, 0))</f>
        <v>116230.85418840297</v>
      </c>
      <c r="J91" s="165">
        <f>INDEX(Interface!$A$2:$T$63, MATCH(F_Outputs!$A91&amp;RIGHT(F_Outputs!J$2, 2), Interface!$A$2:$A$63, 0), MATCH(F_Outputs!$C91, Interface!$A$2:$T$2, 0))</f>
        <v>117308.58927567553</v>
      </c>
      <c r="K91" s="165">
        <f>INDEX(Interface!$A$2:$T$63, MATCH(F_Outputs!$A91&amp;RIGHT(F_Outputs!K$2, 2), Interface!$A$2:$A$63, 0), MATCH(F_Outputs!$C91, Interface!$A$2:$T$2, 0))</f>
        <v>118386.32436294813</v>
      </c>
    </row>
    <row r="92" spans="1:11">
      <c r="A92" s="38" t="s">
        <v>102</v>
      </c>
      <c r="B92" s="38" t="s">
        <v>178</v>
      </c>
      <c r="C92" s="38" t="s">
        <v>158</v>
      </c>
      <c r="D92" s="38" t="s">
        <v>77</v>
      </c>
      <c r="E92" s="38" t="s">
        <v>37</v>
      </c>
      <c r="F92" s="165">
        <f>INDEX(Interface!$A$2:$T$63, MATCH(F_Outputs!$A92&amp;RIGHT(F_Outputs!F$2, 2), Interface!$A$2:$A$63, 0), MATCH(F_Outputs!$C92, Interface!$A$2:$T$2, 0))</f>
        <v>46.3</v>
      </c>
      <c r="G92" s="165">
        <f>INDEX(Interface!$A$2:$T$63, MATCH(F_Outputs!$A92&amp;RIGHT(F_Outputs!G$2, 2), Interface!$A$2:$A$63, 0), MATCH(F_Outputs!$C92, Interface!$A$2:$T$2, 0))</f>
        <v>47.826000000000001</v>
      </c>
      <c r="H92" s="165">
        <f>INDEX(Interface!$A$2:$T$63, MATCH(F_Outputs!$A92&amp;RIGHT(F_Outputs!H$2, 2), Interface!$A$2:$A$63, 0), MATCH(F_Outputs!$C92, Interface!$A$2:$T$2, 0))</f>
        <v>49.170999999999999</v>
      </c>
      <c r="I92" s="165">
        <f>INDEX(Interface!$A$2:$T$63, MATCH(F_Outputs!$A92&amp;RIGHT(F_Outputs!I$2, 2), Interface!$A$2:$A$63, 0), MATCH(F_Outputs!$C92, Interface!$A$2:$T$2, 0))</f>
        <v>50.921999999999997</v>
      </c>
      <c r="J92" s="165">
        <f>INDEX(Interface!$A$2:$T$63, MATCH(F_Outputs!$A92&amp;RIGHT(F_Outputs!J$2, 2), Interface!$A$2:$A$63, 0), MATCH(F_Outputs!$C92, Interface!$A$2:$T$2, 0))</f>
        <v>52.295000000000002</v>
      </c>
      <c r="K92" s="165">
        <f>INDEX(Interface!$A$2:$T$63, MATCH(F_Outputs!$A92&amp;RIGHT(F_Outputs!K$2, 2), Interface!$A$2:$A$63, 0), MATCH(F_Outputs!$C92, Interface!$A$2:$T$2, 0))</f>
        <v>53.6</v>
      </c>
    </row>
    <row r="93" spans="1:11">
      <c r="A93" s="38" t="s">
        <v>102</v>
      </c>
      <c r="B93" s="38" t="s">
        <v>179</v>
      </c>
      <c r="C93" s="38" t="s">
        <v>159</v>
      </c>
      <c r="D93" s="38" t="s">
        <v>36</v>
      </c>
      <c r="E93" s="38" t="s">
        <v>37</v>
      </c>
      <c r="F93" s="165">
        <f>INDEX(Interface!$A$2:$T$63, MATCH(F_Outputs!$A93&amp;RIGHT(F_Outputs!F$2, 2), Interface!$A$2:$A$63, 0), MATCH(F_Outputs!$C93, Interface!$A$2:$T$2, 0))</f>
        <v>1.7137926625712643</v>
      </c>
      <c r="G93" s="165">
        <f>INDEX(Interface!$A$2:$T$63, MATCH(F_Outputs!$A93&amp;RIGHT(F_Outputs!G$2, 2), Interface!$A$2:$A$63, 0), MATCH(F_Outputs!$C93, Interface!$A$2:$T$2, 0))</f>
        <v>1.7137926625712643</v>
      </c>
      <c r="H93" s="165">
        <f>INDEX(Interface!$A$2:$T$63, MATCH(F_Outputs!$A93&amp;RIGHT(F_Outputs!H$2, 2), Interface!$A$2:$A$63, 0), MATCH(F_Outputs!$C93, Interface!$A$2:$T$2, 0))</f>
        <v>1.7137926625712643</v>
      </c>
      <c r="I93" s="165">
        <f>INDEX(Interface!$A$2:$T$63, MATCH(F_Outputs!$A93&amp;RIGHT(F_Outputs!I$2, 2), Interface!$A$2:$A$63, 0), MATCH(F_Outputs!$C93, Interface!$A$2:$T$2, 0))</f>
        <v>1.7137926625712643</v>
      </c>
      <c r="J93" s="165">
        <f>INDEX(Interface!$A$2:$T$63, MATCH(F_Outputs!$A93&amp;RIGHT(F_Outputs!J$2, 2), Interface!$A$2:$A$63, 0), MATCH(F_Outputs!$C93, Interface!$A$2:$T$2, 0))</f>
        <v>1.7137926625712643</v>
      </c>
      <c r="K93" s="165">
        <f>INDEX(Interface!$A$2:$T$63, MATCH(F_Outputs!$A93&amp;RIGHT(F_Outputs!K$2, 2), Interface!$A$2:$A$63, 0), MATCH(F_Outputs!$C93, Interface!$A$2:$T$2, 0))</f>
        <v>1.7137926625712643</v>
      </c>
    </row>
    <row r="94" spans="1:11">
      <c r="A94" s="38" t="s">
        <v>102</v>
      </c>
      <c r="B94" s="38" t="s">
        <v>180</v>
      </c>
      <c r="C94" s="38" t="s">
        <v>160</v>
      </c>
      <c r="D94" s="38" t="s">
        <v>36</v>
      </c>
      <c r="E94" s="38" t="s">
        <v>37</v>
      </c>
      <c r="F94" s="165">
        <f>INDEX(Interface!$A$2:$T$63, MATCH(F_Outputs!$A94&amp;RIGHT(F_Outputs!F$2, 2), Interface!$A$2:$A$63, 0), MATCH(F_Outputs!$C94, Interface!$A$2:$T$2, 0))</f>
        <v>34.624042948471399</v>
      </c>
      <c r="G94" s="165">
        <f>INDEX(Interface!$A$2:$T$63, MATCH(F_Outputs!$A94&amp;RIGHT(F_Outputs!G$2, 2), Interface!$A$2:$A$63, 0), MATCH(F_Outputs!$C94, Interface!$A$2:$T$2, 0))</f>
        <v>34.881997161447224</v>
      </c>
      <c r="H94" s="165">
        <f>INDEX(Interface!$A$2:$T$63, MATCH(F_Outputs!$A94&amp;RIGHT(F_Outputs!H$2, 2), Interface!$A$2:$A$63, 0), MATCH(F_Outputs!$C94, Interface!$A$2:$T$2, 0))</f>
        <v>35.138886776283371</v>
      </c>
      <c r="I94" s="165">
        <f>INDEX(Interface!$A$2:$T$63, MATCH(F_Outputs!$A94&amp;RIGHT(F_Outputs!I$2, 2), Interface!$A$2:$A$63, 0), MATCH(F_Outputs!$C94, Interface!$A$2:$T$2, 0))</f>
        <v>35.39471836993345</v>
      </c>
      <c r="J94" s="165">
        <f>INDEX(Interface!$A$2:$T$63, MATCH(F_Outputs!$A94&amp;RIGHT(F_Outputs!J$2, 2), Interface!$A$2:$A$63, 0), MATCH(F_Outputs!$C94, Interface!$A$2:$T$2, 0))</f>
        <v>35.649498465286946</v>
      </c>
      <c r="K94" s="165">
        <f>INDEX(Interface!$A$2:$T$63, MATCH(F_Outputs!$A94&amp;RIGHT(F_Outputs!K$2, 2), Interface!$A$2:$A$63, 0), MATCH(F_Outputs!$C94, Interface!$A$2:$T$2, 0))</f>
        <v>35.9032335317236</v>
      </c>
    </row>
    <row r="95" spans="1:11">
      <c r="A95" s="38" t="s">
        <v>102</v>
      </c>
      <c r="B95" s="38" t="s">
        <v>181</v>
      </c>
      <c r="C95" s="38" t="s">
        <v>161</v>
      </c>
      <c r="D95" s="38" t="s">
        <v>36</v>
      </c>
      <c r="E95" s="38" t="s">
        <v>37</v>
      </c>
      <c r="F95" s="165">
        <f>INDEX(Interface!$A$2:$T$63, MATCH(F_Outputs!$A95&amp;RIGHT(F_Outputs!F$2, 2), Interface!$A$2:$A$63, 0), MATCH(F_Outputs!$C95, Interface!$A$2:$T$2, 0))</f>
        <v>966.29808874552134</v>
      </c>
      <c r="G95" s="165">
        <f>INDEX(Interface!$A$2:$T$63, MATCH(F_Outputs!$A95&amp;RIGHT(F_Outputs!G$2, 2), Interface!$A$2:$A$63, 0), MATCH(F_Outputs!$C95, Interface!$A$2:$T$2, 0))</f>
        <v>973.49715164390534</v>
      </c>
      <c r="H95" s="165">
        <f>INDEX(Interface!$A$2:$T$63, MATCH(F_Outputs!$A95&amp;RIGHT(F_Outputs!H$2, 2), Interface!$A$2:$A$63, 0), MATCH(F_Outputs!$C95, Interface!$A$2:$T$2, 0))</f>
        <v>980.6665034207665</v>
      </c>
      <c r="I95" s="165">
        <f>INDEX(Interface!$A$2:$T$63, MATCH(F_Outputs!$A95&amp;RIGHT(F_Outputs!I$2, 2), Interface!$A$2:$A$63, 0), MATCH(F_Outputs!$C95, Interface!$A$2:$T$2, 0))</f>
        <v>987.80632762768244</v>
      </c>
      <c r="J95" s="165">
        <f>INDEX(Interface!$A$2:$T$63, MATCH(F_Outputs!$A95&amp;RIGHT(F_Outputs!J$2, 2), Interface!$A$2:$A$63, 0), MATCH(F_Outputs!$C95, Interface!$A$2:$T$2, 0))</f>
        <v>994.9168063073929</v>
      </c>
      <c r="K95" s="165">
        <f>INDEX(Interface!$A$2:$T$63, MATCH(F_Outputs!$A95&amp;RIGHT(F_Outputs!K$2, 2), Interface!$A$2:$A$63, 0), MATCH(F_Outputs!$C95, Interface!$A$2:$T$2, 0))</f>
        <v>1001.998120009272</v>
      </c>
    </row>
    <row r="96" spans="1:11">
      <c r="A96" s="38" t="s">
        <v>102</v>
      </c>
      <c r="B96" s="38" t="s">
        <v>182</v>
      </c>
      <c r="C96" s="38" t="s">
        <v>162</v>
      </c>
      <c r="D96" s="38" t="s">
        <v>36</v>
      </c>
      <c r="E96" s="38" t="s">
        <v>37</v>
      </c>
      <c r="F96" s="165">
        <f>INDEX(Interface!$A$2:$T$63, MATCH(F_Outputs!$A96&amp;RIGHT(F_Outputs!F$2, 2), Interface!$A$2:$A$63, 0), MATCH(F_Outputs!$C96, Interface!$A$2:$T$2, 0))</f>
        <v>1875.2128438335574</v>
      </c>
      <c r="G96" s="165">
        <f>INDEX(Interface!$A$2:$T$63, MATCH(F_Outputs!$A96&amp;RIGHT(F_Outputs!G$2, 2), Interface!$A$2:$A$63, 0), MATCH(F_Outputs!$C96, Interface!$A$2:$T$2, 0))</f>
        <v>1889.1834553537988</v>
      </c>
      <c r="H96" s="165">
        <f>INDEX(Interface!$A$2:$T$63, MATCH(F_Outputs!$A96&amp;RIGHT(F_Outputs!H$2, 2), Interface!$A$2:$A$63, 0), MATCH(F_Outputs!$C96, Interface!$A$2:$T$2, 0))</f>
        <v>1903.0964090173875</v>
      </c>
      <c r="I96" s="165">
        <f>INDEX(Interface!$A$2:$T$63, MATCH(F_Outputs!$A96&amp;RIGHT(F_Outputs!I$2, 2), Interface!$A$2:$A$63, 0), MATCH(F_Outputs!$C96, Interface!$A$2:$T$2, 0))</f>
        <v>1916.9520610273219</v>
      </c>
      <c r="J96" s="165">
        <f>INDEX(Interface!$A$2:$T$63, MATCH(F_Outputs!$A96&amp;RIGHT(F_Outputs!J$2, 2), Interface!$A$2:$A$63, 0), MATCH(F_Outputs!$C96, Interface!$A$2:$T$2, 0))</f>
        <v>1930.750764658525</v>
      </c>
      <c r="K96" s="165">
        <f>INDEX(Interface!$A$2:$T$63, MATCH(F_Outputs!$A96&amp;RIGHT(F_Outputs!K$2, 2), Interface!$A$2:$A$63, 0), MATCH(F_Outputs!$C96, Interface!$A$2:$T$2, 0))</f>
        <v>1944.4928702878733</v>
      </c>
    </row>
    <row r="97" spans="1:11">
      <c r="A97" s="38" t="s">
        <v>102</v>
      </c>
      <c r="B97" s="38" t="s">
        <v>183</v>
      </c>
      <c r="C97" s="38" t="s">
        <v>163</v>
      </c>
      <c r="D97" s="38" t="s">
        <v>36</v>
      </c>
      <c r="E97" s="38" t="s">
        <v>37</v>
      </c>
      <c r="F97" s="165">
        <f>INDEX(Interface!$A$2:$T$63, MATCH(F_Outputs!$A97&amp;RIGHT(F_Outputs!F$2, 2), Interface!$A$2:$A$63, 0), MATCH(F_Outputs!$C97, Interface!$A$2:$T$2, 0))</f>
        <v>8.1859845710277395E-4</v>
      </c>
      <c r="G97" s="165">
        <f>INDEX(Interface!$A$2:$T$63, MATCH(F_Outputs!$A97&amp;RIGHT(F_Outputs!G$2, 2), Interface!$A$2:$A$63, 0), MATCH(F_Outputs!$C97, Interface!$A$2:$T$2, 0))</f>
        <v>8.1086469151229665E-4</v>
      </c>
      <c r="H97" s="165">
        <f>INDEX(Interface!$A$2:$T$63, MATCH(F_Outputs!$A97&amp;RIGHT(F_Outputs!H$2, 2), Interface!$A$2:$A$63, 0), MATCH(F_Outputs!$C97, Interface!$A$2:$T$2, 0))</f>
        <v>8.0327568883573172E-4</v>
      </c>
      <c r="I97" s="165">
        <f>INDEX(Interface!$A$2:$T$63, MATCH(F_Outputs!$A97&amp;RIGHT(F_Outputs!I$2, 2), Interface!$A$2:$A$63, 0), MATCH(F_Outputs!$C97, Interface!$A$2:$T$2, 0))</f>
        <v>7.9582742218866698E-4</v>
      </c>
      <c r="J97" s="165">
        <f>INDEX(Interface!$A$2:$T$63, MATCH(F_Outputs!$A97&amp;RIGHT(F_Outputs!J$2, 2), Interface!$A$2:$A$63, 0), MATCH(F_Outputs!$C97, Interface!$A$2:$T$2, 0))</f>
        <v>7.8851601266953248E-4</v>
      </c>
      <c r="K97" s="165">
        <f>INDEX(Interface!$A$2:$T$63, MATCH(F_Outputs!$A97&amp;RIGHT(F_Outputs!K$2, 2), Interface!$A$2:$A$63, 0), MATCH(F_Outputs!$C97, Interface!$A$2:$T$2, 0))</f>
        <v>7.8014301662586352E-4</v>
      </c>
    </row>
    <row r="98" spans="1:11">
      <c r="A98" s="38" t="s">
        <v>102</v>
      </c>
      <c r="B98" s="38" t="s">
        <v>184</v>
      </c>
      <c r="C98" s="38" t="s">
        <v>164</v>
      </c>
      <c r="D98" s="38" t="s">
        <v>49</v>
      </c>
      <c r="E98" s="38" t="s">
        <v>37</v>
      </c>
      <c r="F98" s="165">
        <f>INDEX(Interface!$A$2:$T$63, MATCH(F_Outputs!$A98&amp;RIGHT(F_Outputs!F$2, 2), Interface!$A$2:$A$63, 0), MATCH(F_Outputs!$C98, Interface!$A$2:$T$2, 0))</f>
        <v>2.4605116796440489</v>
      </c>
      <c r="G98" s="165">
        <f>INDEX(Interface!$A$2:$T$63, MATCH(F_Outputs!$A98&amp;RIGHT(F_Outputs!G$2, 2), Interface!$A$2:$A$63, 0), MATCH(F_Outputs!$C98, Interface!$A$2:$T$2, 0))</f>
        <v>2.4605116796440489</v>
      </c>
      <c r="H98" s="165">
        <f>INDEX(Interface!$A$2:$T$63, MATCH(F_Outputs!$A98&amp;RIGHT(F_Outputs!H$2, 2), Interface!$A$2:$A$63, 0), MATCH(F_Outputs!$C98, Interface!$A$2:$T$2, 0))</f>
        <v>2.4605116796440489</v>
      </c>
      <c r="I98" s="165">
        <f>INDEX(Interface!$A$2:$T$63, MATCH(F_Outputs!$A98&amp;RIGHT(F_Outputs!I$2, 2), Interface!$A$2:$A$63, 0), MATCH(F_Outputs!$C98, Interface!$A$2:$T$2, 0))</f>
        <v>2.4605116796440489</v>
      </c>
      <c r="J98" s="165">
        <f>INDEX(Interface!$A$2:$T$63, MATCH(F_Outputs!$A98&amp;RIGHT(F_Outputs!J$2, 2), Interface!$A$2:$A$63, 0), MATCH(F_Outputs!$C98, Interface!$A$2:$T$2, 0))</f>
        <v>2.4605116796440489</v>
      </c>
      <c r="K98" s="165">
        <f>INDEX(Interface!$A$2:$T$63, MATCH(F_Outputs!$A98&amp;RIGHT(F_Outputs!K$2, 2), Interface!$A$2:$A$63, 0), MATCH(F_Outputs!$C98, Interface!$A$2:$T$2, 0))</f>
        <v>2.4605116796440489</v>
      </c>
    </row>
    <row r="99" spans="1:11">
      <c r="A99" s="38" t="s">
        <v>102</v>
      </c>
      <c r="B99" s="38" t="s">
        <v>185</v>
      </c>
      <c r="C99" s="38" t="s">
        <v>165</v>
      </c>
      <c r="D99" s="38" t="s">
        <v>49</v>
      </c>
      <c r="E99" s="38" t="s">
        <v>37</v>
      </c>
      <c r="F99" s="165">
        <f>INDEX(Interface!$A$2:$T$63, MATCH(F_Outputs!$A99&amp;RIGHT(F_Outputs!F$2, 2), Interface!$A$2:$A$63, 0), MATCH(F_Outputs!$C99, Interface!$A$2:$T$2, 0))</f>
        <v>10.023581757508342</v>
      </c>
      <c r="G99" s="165">
        <f>INDEX(Interface!$A$2:$T$63, MATCH(F_Outputs!$A99&amp;RIGHT(F_Outputs!G$2, 2), Interface!$A$2:$A$63, 0), MATCH(F_Outputs!$C99, Interface!$A$2:$T$2, 0))</f>
        <v>10.038861242504705</v>
      </c>
      <c r="H99" s="165">
        <f>INDEX(Interface!$A$2:$T$63, MATCH(F_Outputs!$A99&amp;RIGHT(F_Outputs!H$2, 2), Interface!$A$2:$A$63, 0), MATCH(F_Outputs!$C99, Interface!$A$2:$T$2, 0))</f>
        <v>9.9369976102541813</v>
      </c>
      <c r="I99" s="165">
        <f>INDEX(Interface!$A$2:$T$63, MATCH(F_Outputs!$A99&amp;RIGHT(F_Outputs!I$2, 2), Interface!$A$2:$A$63, 0), MATCH(F_Outputs!$C99, Interface!$A$2:$T$2, 0))</f>
        <v>9.8328966020877182</v>
      </c>
      <c r="J99" s="165">
        <f>INDEX(Interface!$A$2:$T$63, MATCH(F_Outputs!$A99&amp;RIGHT(F_Outputs!J$2, 2), Interface!$A$2:$A$63, 0), MATCH(F_Outputs!$C99, Interface!$A$2:$T$2, 0))</f>
        <v>9.7395753650534616</v>
      </c>
      <c r="K99" s="165">
        <f>INDEX(Interface!$A$2:$T$63, MATCH(F_Outputs!$A99&amp;RIGHT(F_Outputs!K$2, 2), Interface!$A$2:$A$63, 0), MATCH(F_Outputs!$C99, Interface!$A$2:$T$2, 0))</f>
        <v>9.5843043555076939</v>
      </c>
    </row>
    <row r="100" spans="1:11">
      <c r="A100" s="38" t="s">
        <v>102</v>
      </c>
      <c r="B100" s="38" t="s">
        <v>186</v>
      </c>
      <c r="C100" s="38" t="s">
        <v>166</v>
      </c>
      <c r="D100" s="38" t="s">
        <v>36</v>
      </c>
      <c r="E100" s="38" t="s">
        <v>37</v>
      </c>
      <c r="F100" s="165">
        <f>INDEX(Interface!$A$2:$T$63, MATCH(F_Outputs!$A100&amp;RIGHT(F_Outputs!F$2, 2), Interface!$A$2:$A$63, 0), MATCH(F_Outputs!$C100, Interface!$A$2:$T$2, 0))</f>
        <v>3473.019568538994</v>
      </c>
      <c r="G100" s="165">
        <f>INDEX(Interface!$A$2:$T$63, MATCH(F_Outputs!$A100&amp;RIGHT(F_Outputs!G$2, 2), Interface!$A$2:$A$63, 0), MATCH(F_Outputs!$C100, Interface!$A$2:$T$2, 0))</f>
        <v>3473.019568538994</v>
      </c>
      <c r="H100" s="165">
        <f>INDEX(Interface!$A$2:$T$63, MATCH(F_Outputs!$A100&amp;RIGHT(F_Outputs!H$2, 2), Interface!$A$2:$A$63, 0), MATCH(F_Outputs!$C100, Interface!$A$2:$T$2, 0))</f>
        <v>3473.019568538994</v>
      </c>
      <c r="I100" s="165">
        <f>INDEX(Interface!$A$2:$T$63, MATCH(F_Outputs!$A100&amp;RIGHT(F_Outputs!I$2, 2), Interface!$A$2:$A$63, 0), MATCH(F_Outputs!$C100, Interface!$A$2:$T$2, 0))</f>
        <v>3473.019568538994</v>
      </c>
      <c r="J100" s="165">
        <f>INDEX(Interface!$A$2:$T$63, MATCH(F_Outputs!$A100&amp;RIGHT(F_Outputs!J$2, 2), Interface!$A$2:$A$63, 0), MATCH(F_Outputs!$C100, Interface!$A$2:$T$2, 0))</f>
        <v>3473.019568538994</v>
      </c>
      <c r="K100" s="165">
        <f>INDEX(Interface!$A$2:$T$63, MATCH(F_Outputs!$A100&amp;RIGHT(F_Outputs!K$2, 2), Interface!$A$2:$A$63, 0), MATCH(F_Outputs!$C100, Interface!$A$2:$T$2, 0))</f>
        <v>3473.019568538994</v>
      </c>
    </row>
    <row r="101" spans="1:11">
      <c r="A101" s="38" t="s">
        <v>102</v>
      </c>
      <c r="B101" s="38" t="s">
        <v>187</v>
      </c>
      <c r="C101" s="38" t="s">
        <v>167</v>
      </c>
      <c r="D101" s="38" t="s">
        <v>36</v>
      </c>
      <c r="E101" s="38" t="s">
        <v>37</v>
      </c>
      <c r="F101" s="165">
        <f>INDEX(Interface!$A$2:$T$63, MATCH(F_Outputs!$A101&amp;RIGHT(F_Outputs!F$2, 2), Interface!$A$2:$A$63, 0), MATCH(F_Outputs!$C101, Interface!$A$2:$T$2, 0))</f>
        <v>4.2285086881781217E-2</v>
      </c>
      <c r="G101" s="165">
        <f>INDEX(Interface!$A$2:$T$63, MATCH(F_Outputs!$A101&amp;RIGHT(F_Outputs!G$2, 2), Interface!$A$2:$A$63, 0), MATCH(F_Outputs!$C101, Interface!$A$2:$T$2, 0))</f>
        <v>4.2197649444642576E-2</v>
      </c>
      <c r="H101" s="165">
        <f>INDEX(Interface!$A$2:$T$63, MATCH(F_Outputs!$A101&amp;RIGHT(F_Outputs!H$2, 2), Interface!$A$2:$A$63, 0), MATCH(F_Outputs!$C101, Interface!$A$2:$T$2, 0))</f>
        <v>4.2110572868960083E-2</v>
      </c>
      <c r="I101" s="165">
        <f>INDEX(Interface!$A$2:$T$63, MATCH(F_Outputs!$A101&amp;RIGHT(F_Outputs!I$2, 2), Interface!$A$2:$A$63, 0), MATCH(F_Outputs!$C101, Interface!$A$2:$T$2, 0))</f>
        <v>4.202385492537699E-2</v>
      </c>
      <c r="J101" s="165">
        <f>INDEX(Interface!$A$2:$T$63, MATCH(F_Outputs!$A101&amp;RIGHT(F_Outputs!J$2, 2), Interface!$A$2:$A$63, 0), MATCH(F_Outputs!$C101, Interface!$A$2:$T$2, 0))</f>
        <v>4.1937493402862389E-2</v>
      </c>
      <c r="K101" s="165">
        <f>INDEX(Interface!$A$2:$T$63, MATCH(F_Outputs!$A101&amp;RIGHT(F_Outputs!K$2, 2), Interface!$A$2:$A$63, 0), MATCH(F_Outputs!$C101, Interface!$A$2:$T$2, 0))</f>
        <v>4.1851486108523274E-2</v>
      </c>
    </row>
    <row r="102" spans="1:11">
      <c r="A102" s="38" t="s">
        <v>102</v>
      </c>
      <c r="B102" s="38" t="s">
        <v>148</v>
      </c>
      <c r="C102" s="38" t="s">
        <v>168</v>
      </c>
      <c r="D102" s="38" t="s">
        <v>91</v>
      </c>
      <c r="E102" s="38" t="s">
        <v>37</v>
      </c>
      <c r="F102" s="165" t="str">
        <f ca="1">INDEX(Interface!$A$2:$T$63, MATCH(F_Outputs!$A102&amp;RIGHT(F_Outputs!F$2, 2), Interface!$A$2:$A$63, 0), MATCH(F_Outputs!$C102, Interface!$A$2:$T$2, 0))</f>
        <v>[…]13/12/2024 13:50:00</v>
      </c>
      <c r="G102" s="165" t="str">
        <f ca="1">INDEX(Interface!$A$2:$T$63, MATCH(F_Outputs!$A102&amp;RIGHT(F_Outputs!G$2, 2), Interface!$A$2:$A$63, 0), MATCH(F_Outputs!$C102, Interface!$A$2:$T$2, 0))</f>
        <v>[…]13/12/2024 13:50:00</v>
      </c>
      <c r="H102" s="165" t="str">
        <f ca="1">INDEX(Interface!$A$2:$T$63, MATCH(F_Outputs!$A102&amp;RIGHT(F_Outputs!H$2, 2), Interface!$A$2:$A$63, 0), MATCH(F_Outputs!$C102, Interface!$A$2:$T$2, 0))</f>
        <v>[…]13/12/2024 13:50:00</v>
      </c>
      <c r="I102" s="165" t="str">
        <f ca="1">INDEX(Interface!$A$2:$T$63, MATCH(F_Outputs!$A102&amp;RIGHT(F_Outputs!I$2, 2), Interface!$A$2:$A$63, 0), MATCH(F_Outputs!$C102, Interface!$A$2:$T$2, 0))</f>
        <v>[…]13/12/2024 13:50:00</v>
      </c>
      <c r="J102" s="165" t="str">
        <f ca="1">INDEX(Interface!$A$2:$T$63, MATCH(F_Outputs!$A102&amp;RIGHT(F_Outputs!J$2, 2), Interface!$A$2:$A$63, 0), MATCH(F_Outputs!$C102, Interface!$A$2:$T$2, 0))</f>
        <v>[…]13/12/2024 13:50:00</v>
      </c>
      <c r="K102" s="165" t="str">
        <f ca="1">INDEX(Interface!$A$2:$T$63, MATCH(F_Outputs!$A102&amp;RIGHT(F_Outputs!K$2, 2), Interface!$A$2:$A$63, 0), MATCH(F_Outputs!$C102, Interface!$A$2:$T$2, 0))</f>
        <v>[…]13/12/2024 13:50:00</v>
      </c>
    </row>
    <row r="103" spans="1:11">
      <c r="A103" s="38" t="s">
        <v>102</v>
      </c>
      <c r="B103" s="38" t="s">
        <v>149</v>
      </c>
      <c r="C103" s="38" t="s">
        <v>169</v>
      </c>
      <c r="D103" s="38" t="s">
        <v>91</v>
      </c>
      <c r="E103" s="38" t="s">
        <v>37</v>
      </c>
      <c r="F103" s="165" t="str">
        <f ca="1">INDEX(Interface!$A$2:$T$63, MATCH(F_Outputs!$A103&amp;RIGHT(F_Outputs!F$2, 2), Interface!$A$2:$A$63, 0), MATCH(F_Outputs!$C103, Interface!$A$2:$T$2, 0))</f>
        <v>PR24CA07 - WW2 - FD.xlsx</v>
      </c>
      <c r="G103" s="165" t="str">
        <f ca="1">INDEX(Interface!$A$2:$T$63, MATCH(F_Outputs!$A103&amp;RIGHT(F_Outputs!G$2, 2), Interface!$A$2:$A$63, 0), MATCH(F_Outputs!$C103, Interface!$A$2:$T$2, 0))</f>
        <v>PR24CA07 - WW2 - FD.xlsx</v>
      </c>
      <c r="H103" s="165" t="str">
        <f ca="1">INDEX(Interface!$A$2:$T$63, MATCH(F_Outputs!$A103&amp;RIGHT(F_Outputs!H$2, 2), Interface!$A$2:$A$63, 0), MATCH(F_Outputs!$C103, Interface!$A$2:$T$2, 0))</f>
        <v>PR24CA07 - WW2 - FD.xlsx</v>
      </c>
      <c r="I103" s="165" t="str">
        <f ca="1">INDEX(Interface!$A$2:$T$63, MATCH(F_Outputs!$A103&amp;RIGHT(F_Outputs!I$2, 2), Interface!$A$2:$A$63, 0), MATCH(F_Outputs!$C103, Interface!$A$2:$T$2, 0))</f>
        <v>PR24CA07 - WW2 - FD.xlsx</v>
      </c>
      <c r="J103" s="165" t="str">
        <f ca="1">INDEX(Interface!$A$2:$T$63, MATCH(F_Outputs!$A103&amp;RIGHT(F_Outputs!J$2, 2), Interface!$A$2:$A$63, 0), MATCH(F_Outputs!$C103, Interface!$A$2:$T$2, 0))</f>
        <v>PR24CA07 - WW2 - FD.xlsx</v>
      </c>
      <c r="K103" s="165" t="str">
        <f ca="1">INDEX(Interface!$A$2:$T$63, MATCH(F_Outputs!$A103&amp;RIGHT(F_Outputs!K$2, 2), Interface!$A$2:$A$63, 0), MATCH(F_Outputs!$C103, Interface!$A$2:$T$2, 0))</f>
        <v>PR24CA07 - WW2 - FD.xlsx</v>
      </c>
    </row>
    <row r="104" spans="1:11">
      <c r="A104" s="38" t="s">
        <v>102</v>
      </c>
      <c r="B104" s="38" t="s">
        <v>150</v>
      </c>
      <c r="C104" s="38" t="s">
        <v>170</v>
      </c>
      <c r="D104" s="38" t="s">
        <v>91</v>
      </c>
      <c r="E104" s="38" t="s">
        <v>37</v>
      </c>
      <c r="F104" s="165">
        <v>0</v>
      </c>
      <c r="G104" s="165">
        <v>0</v>
      </c>
      <c r="H104" s="165">
        <v>0</v>
      </c>
      <c r="I104" s="165">
        <v>0</v>
      </c>
      <c r="J104" s="165">
        <v>0</v>
      </c>
      <c r="K104" s="165">
        <v>0</v>
      </c>
    </row>
    <row r="105" spans="1:11">
      <c r="A105" s="38" t="s">
        <v>102</v>
      </c>
      <c r="B105" s="38" t="s">
        <v>151</v>
      </c>
      <c r="C105" s="38" t="s">
        <v>171</v>
      </c>
      <c r="D105" s="38" t="s">
        <v>36</v>
      </c>
      <c r="E105" s="38" t="s">
        <v>37</v>
      </c>
      <c r="F105" s="165">
        <v>0</v>
      </c>
      <c r="G105" s="165">
        <v>0</v>
      </c>
      <c r="H105" s="165">
        <v>0</v>
      </c>
      <c r="I105" s="165">
        <v>0</v>
      </c>
      <c r="J105" s="165">
        <v>0</v>
      </c>
      <c r="K105" s="165">
        <v>0</v>
      </c>
    </row>
    <row r="106" spans="1:11">
      <c r="A106" s="38" t="s">
        <v>103</v>
      </c>
      <c r="B106" s="38" t="s">
        <v>175</v>
      </c>
      <c r="C106" s="38" t="s">
        <v>155</v>
      </c>
      <c r="D106" s="38" t="s">
        <v>36</v>
      </c>
      <c r="E106" s="38" t="s">
        <v>37</v>
      </c>
      <c r="F106" s="165">
        <f>INDEX(Interface!$A$2:$T$63, MATCH(F_Outputs!$A106&amp;RIGHT(F_Outputs!F$2, 2), Interface!$A$2:$A$63, 0), MATCH(F_Outputs!$C106, Interface!$A$2:$T$2, 0))</f>
        <v>6229655.480769231</v>
      </c>
      <c r="G106" s="165">
        <f>INDEX(Interface!$A$2:$T$63, MATCH(F_Outputs!$A106&amp;RIGHT(F_Outputs!G$2, 2), Interface!$A$2:$A$63, 0), MATCH(F_Outputs!$C106, Interface!$A$2:$T$2, 0))</f>
        <v>6281466.6098901099</v>
      </c>
      <c r="H106" s="165">
        <f>INDEX(Interface!$A$2:$T$63, MATCH(F_Outputs!$A106&amp;RIGHT(F_Outputs!H$2, 2), Interface!$A$2:$A$63, 0), MATCH(F_Outputs!$C106, Interface!$A$2:$T$2, 0))</f>
        <v>6333277.7390109887</v>
      </c>
      <c r="I106" s="165">
        <f>INDEX(Interface!$A$2:$T$63, MATCH(F_Outputs!$A106&amp;RIGHT(F_Outputs!I$2, 2), Interface!$A$2:$A$63, 0), MATCH(F_Outputs!$C106, Interface!$A$2:$T$2, 0))</f>
        <v>6385088.8681318685</v>
      </c>
      <c r="J106" s="165">
        <f>INDEX(Interface!$A$2:$T$63, MATCH(F_Outputs!$A106&amp;RIGHT(F_Outputs!J$2, 2), Interface!$A$2:$A$63, 0), MATCH(F_Outputs!$C106, Interface!$A$2:$T$2, 0))</f>
        <v>6436899.9972527474</v>
      </c>
      <c r="K106" s="165">
        <f>INDEX(Interface!$A$2:$T$63, MATCH(F_Outputs!$A106&amp;RIGHT(F_Outputs!K$2, 2), Interface!$A$2:$A$63, 0), MATCH(F_Outputs!$C106, Interface!$A$2:$T$2, 0))</f>
        <v>6488711.1263736263</v>
      </c>
    </row>
    <row r="107" spans="1:11">
      <c r="A107" s="38" t="s">
        <v>103</v>
      </c>
      <c r="B107" s="38" t="s">
        <v>176</v>
      </c>
      <c r="C107" s="38" t="s">
        <v>156</v>
      </c>
      <c r="D107" s="38" t="s">
        <v>74</v>
      </c>
      <c r="E107" s="38" t="s">
        <v>37</v>
      </c>
      <c r="F107" s="165">
        <f>INDEX(Interface!$A$2:$T$63, MATCH(F_Outputs!$A107&amp;RIGHT(F_Outputs!F$2, 2), Interface!$A$2:$A$63, 0), MATCH(F_Outputs!$C107, Interface!$A$2:$T$2, 0))</f>
        <v>109435</v>
      </c>
      <c r="G107" s="165">
        <f>INDEX(Interface!$A$2:$T$63, MATCH(F_Outputs!$A107&amp;RIGHT(F_Outputs!G$2, 2), Interface!$A$2:$A$63, 0), MATCH(F_Outputs!$C107, Interface!$A$2:$T$2, 0))</f>
        <v>109480</v>
      </c>
      <c r="H107" s="165">
        <f>INDEX(Interface!$A$2:$T$63, MATCH(F_Outputs!$A107&amp;RIGHT(F_Outputs!H$2, 2), Interface!$A$2:$A$63, 0), MATCH(F_Outputs!$C107, Interface!$A$2:$T$2, 0))</f>
        <v>109521</v>
      </c>
      <c r="I107" s="165">
        <f>INDEX(Interface!$A$2:$T$63, MATCH(F_Outputs!$A107&amp;RIGHT(F_Outputs!I$2, 2), Interface!$A$2:$A$63, 0), MATCH(F_Outputs!$C107, Interface!$A$2:$T$2, 0))</f>
        <v>109563</v>
      </c>
      <c r="J107" s="165">
        <f>INDEX(Interface!$A$2:$T$63, MATCH(F_Outputs!$A107&amp;RIGHT(F_Outputs!J$2, 2), Interface!$A$2:$A$63, 0), MATCH(F_Outputs!$C107, Interface!$A$2:$T$2, 0))</f>
        <v>109602</v>
      </c>
      <c r="K107" s="165">
        <f>INDEX(Interface!$A$2:$T$63, MATCH(F_Outputs!$A107&amp;RIGHT(F_Outputs!K$2, 2), Interface!$A$2:$A$63, 0), MATCH(F_Outputs!$C107, Interface!$A$2:$T$2, 0))</f>
        <v>109641</v>
      </c>
    </row>
    <row r="108" spans="1:11">
      <c r="A108" s="38" t="s">
        <v>103</v>
      </c>
      <c r="B108" s="38" t="s">
        <v>177</v>
      </c>
      <c r="C108" s="38" t="s">
        <v>157</v>
      </c>
      <c r="D108" s="38" t="s">
        <v>40</v>
      </c>
      <c r="E108" s="38" t="s">
        <v>37</v>
      </c>
      <c r="F108" s="165">
        <f>INDEX(Interface!$A$2:$T$63, MATCH(F_Outputs!$A108&amp;RIGHT(F_Outputs!F$2, 2), Interface!$A$2:$A$63, 0), MATCH(F_Outputs!$C108, Interface!$A$2:$T$2, 0))</f>
        <v>1016710.3138121932</v>
      </c>
      <c r="G108" s="165">
        <f>INDEX(Interface!$A$2:$T$63, MATCH(F_Outputs!$A108&amp;RIGHT(F_Outputs!G$2, 2), Interface!$A$2:$A$63, 0), MATCH(F_Outputs!$C108, Interface!$A$2:$T$2, 0))</f>
        <v>1025166.1440760121</v>
      </c>
      <c r="H108" s="165">
        <f>INDEX(Interface!$A$2:$T$63, MATCH(F_Outputs!$A108&amp;RIGHT(F_Outputs!H$2, 2), Interface!$A$2:$A$63, 0), MATCH(F_Outputs!$C108, Interface!$A$2:$T$2, 0))</f>
        <v>1033621.9743398308</v>
      </c>
      <c r="I108" s="165">
        <f>INDEX(Interface!$A$2:$T$63, MATCH(F_Outputs!$A108&amp;RIGHT(F_Outputs!I$2, 2), Interface!$A$2:$A$63, 0), MATCH(F_Outputs!$C108, Interface!$A$2:$T$2, 0))</f>
        <v>1042077.8046036495</v>
      </c>
      <c r="J108" s="165">
        <f>INDEX(Interface!$A$2:$T$63, MATCH(F_Outputs!$A108&amp;RIGHT(F_Outputs!J$2, 2), Interface!$A$2:$A$63, 0), MATCH(F_Outputs!$C108, Interface!$A$2:$T$2, 0))</f>
        <v>1050533.6348674684</v>
      </c>
      <c r="K108" s="165">
        <f>INDEX(Interface!$A$2:$T$63, MATCH(F_Outputs!$A108&amp;RIGHT(F_Outputs!K$2, 2), Interface!$A$2:$A$63, 0), MATCH(F_Outputs!$C108, Interface!$A$2:$T$2, 0))</f>
        <v>1058989.465131287</v>
      </c>
    </row>
    <row r="109" spans="1:11">
      <c r="A109" s="38" t="s">
        <v>103</v>
      </c>
      <c r="B109" s="38" t="s">
        <v>178</v>
      </c>
      <c r="C109" s="38" t="s">
        <v>158</v>
      </c>
      <c r="D109" s="38" t="s">
        <v>77</v>
      </c>
      <c r="E109" s="38" t="s">
        <v>37</v>
      </c>
      <c r="F109" s="165">
        <f>INDEX(Interface!$A$2:$T$63, MATCH(F_Outputs!$A109&amp;RIGHT(F_Outputs!F$2, 2), Interface!$A$2:$A$63, 0), MATCH(F_Outputs!$C109, Interface!$A$2:$T$2, 0))</f>
        <v>366.5</v>
      </c>
      <c r="G109" s="165">
        <f>INDEX(Interface!$A$2:$T$63, MATCH(F_Outputs!$A109&amp;RIGHT(F_Outputs!G$2, 2), Interface!$A$2:$A$63, 0), MATCH(F_Outputs!$C109, Interface!$A$2:$T$2, 0))</f>
        <v>368.8</v>
      </c>
      <c r="H109" s="165">
        <f>INDEX(Interface!$A$2:$T$63, MATCH(F_Outputs!$A109&amp;RIGHT(F_Outputs!H$2, 2), Interface!$A$2:$A$63, 0), MATCH(F_Outputs!$C109, Interface!$A$2:$T$2, 0))</f>
        <v>371.2</v>
      </c>
      <c r="I109" s="165">
        <f>INDEX(Interface!$A$2:$T$63, MATCH(F_Outputs!$A109&amp;RIGHT(F_Outputs!I$2, 2), Interface!$A$2:$A$63, 0), MATCH(F_Outputs!$C109, Interface!$A$2:$T$2, 0))</f>
        <v>373.8</v>
      </c>
      <c r="J109" s="165">
        <f>INDEX(Interface!$A$2:$T$63, MATCH(F_Outputs!$A109&amp;RIGHT(F_Outputs!J$2, 2), Interface!$A$2:$A$63, 0), MATCH(F_Outputs!$C109, Interface!$A$2:$T$2, 0))</f>
        <v>376.3</v>
      </c>
      <c r="K109" s="165">
        <f>INDEX(Interface!$A$2:$T$63, MATCH(F_Outputs!$A109&amp;RIGHT(F_Outputs!K$2, 2), Interface!$A$2:$A$63, 0), MATCH(F_Outputs!$C109, Interface!$A$2:$T$2, 0))</f>
        <v>378.9</v>
      </c>
    </row>
    <row r="110" spans="1:11">
      <c r="A110" s="38" t="s">
        <v>103</v>
      </c>
      <c r="B110" s="38" t="s">
        <v>179</v>
      </c>
      <c r="C110" s="38" t="s">
        <v>159</v>
      </c>
      <c r="D110" s="38" t="s">
        <v>36</v>
      </c>
      <c r="E110" s="38" t="s">
        <v>37</v>
      </c>
      <c r="F110" s="165">
        <f>INDEX(Interface!$A$2:$T$63, MATCH(F_Outputs!$A110&amp;RIGHT(F_Outputs!F$2, 2), Interface!$A$2:$A$63, 0), MATCH(F_Outputs!$C110, Interface!$A$2:$T$2, 0))</f>
        <v>1.2675607790331174</v>
      </c>
      <c r="G110" s="165">
        <f>INDEX(Interface!$A$2:$T$63, MATCH(F_Outputs!$A110&amp;RIGHT(F_Outputs!G$2, 2), Interface!$A$2:$A$63, 0), MATCH(F_Outputs!$C110, Interface!$A$2:$T$2, 0))</f>
        <v>1.2704048931949061</v>
      </c>
      <c r="H110" s="165">
        <f>INDEX(Interface!$A$2:$T$63, MATCH(F_Outputs!$A110&amp;RIGHT(F_Outputs!H$2, 2), Interface!$A$2:$A$63, 0), MATCH(F_Outputs!$C110, Interface!$A$2:$T$2, 0))</f>
        <v>1.2720422709842631</v>
      </c>
      <c r="I110" s="165">
        <f>INDEX(Interface!$A$2:$T$63, MATCH(F_Outputs!$A110&amp;RIGHT(F_Outputs!I$2, 2), Interface!$A$2:$A$63, 0), MATCH(F_Outputs!$C110, Interface!$A$2:$T$2, 0))</f>
        <v>1.2742307671149329</v>
      </c>
      <c r="J110" s="165">
        <f>INDEX(Interface!$A$2:$T$63, MATCH(F_Outputs!$A110&amp;RIGHT(F_Outputs!J$2, 2), Interface!$A$2:$A$63, 0), MATCH(F_Outputs!$C110, Interface!$A$2:$T$2, 0))</f>
        <v>1.274565787037669</v>
      </c>
      <c r="K110" s="165">
        <f>INDEX(Interface!$A$2:$T$63, MATCH(F_Outputs!$A110&amp;RIGHT(F_Outputs!K$2, 2), Interface!$A$2:$A$63, 0), MATCH(F_Outputs!$C110, Interface!$A$2:$T$2, 0))</f>
        <v>1.2761911442288167</v>
      </c>
    </row>
    <row r="111" spans="1:11">
      <c r="A111" s="38" t="s">
        <v>103</v>
      </c>
      <c r="B111" s="38" t="s">
        <v>180</v>
      </c>
      <c r="C111" s="38" t="s">
        <v>160</v>
      </c>
      <c r="D111" s="38" t="s">
        <v>36</v>
      </c>
      <c r="E111" s="38" t="s">
        <v>37</v>
      </c>
      <c r="F111" s="165">
        <f>INDEX(Interface!$A$2:$T$63, MATCH(F_Outputs!$A111&amp;RIGHT(F_Outputs!F$2, 2), Interface!$A$2:$A$63, 0), MATCH(F_Outputs!$C111, Interface!$A$2:$T$2, 0))</f>
        <v>56.925622339920785</v>
      </c>
      <c r="G111" s="165">
        <f>INDEX(Interface!$A$2:$T$63, MATCH(F_Outputs!$A111&amp;RIGHT(F_Outputs!G$2, 2), Interface!$A$2:$A$63, 0), MATCH(F_Outputs!$C111, Interface!$A$2:$T$2, 0))</f>
        <v>57.375471409299507</v>
      </c>
      <c r="H111" s="165">
        <f>INDEX(Interface!$A$2:$T$63, MATCH(F_Outputs!$A111&amp;RIGHT(F_Outputs!H$2, 2), Interface!$A$2:$A$63, 0), MATCH(F_Outputs!$C111, Interface!$A$2:$T$2, 0))</f>
        <v>57.827062746057727</v>
      </c>
      <c r="I111" s="165">
        <f>INDEX(Interface!$A$2:$T$63, MATCH(F_Outputs!$A111&amp;RIGHT(F_Outputs!I$2, 2), Interface!$A$2:$A$63, 0), MATCH(F_Outputs!$C111, Interface!$A$2:$T$2, 0))</f>
        <v>58.277784180169114</v>
      </c>
      <c r="J111" s="165">
        <f>INDEX(Interface!$A$2:$T$63, MATCH(F_Outputs!$A111&amp;RIGHT(F_Outputs!J$2, 2), Interface!$A$2:$A$63, 0), MATCH(F_Outputs!$C111, Interface!$A$2:$T$2, 0))</f>
        <v>58.729767679903169</v>
      </c>
      <c r="K111" s="165">
        <f>INDEX(Interface!$A$2:$T$63, MATCH(F_Outputs!$A111&amp;RIGHT(F_Outputs!K$2, 2), Interface!$A$2:$A$63, 0), MATCH(F_Outputs!$C111, Interface!$A$2:$T$2, 0))</f>
        <v>59.181429632834671</v>
      </c>
    </row>
    <row r="112" spans="1:11">
      <c r="A112" s="38" t="s">
        <v>103</v>
      </c>
      <c r="B112" s="38" t="s">
        <v>181</v>
      </c>
      <c r="C112" s="38" t="s">
        <v>161</v>
      </c>
      <c r="D112" s="38" t="s">
        <v>36</v>
      </c>
      <c r="E112" s="38" t="s">
        <v>37</v>
      </c>
      <c r="F112" s="165">
        <f>INDEX(Interface!$A$2:$T$63, MATCH(F_Outputs!$A112&amp;RIGHT(F_Outputs!F$2, 2), Interface!$A$2:$A$63, 0), MATCH(F_Outputs!$C112, Interface!$A$2:$T$2, 0))</f>
        <v>5428.2904874281849</v>
      </c>
      <c r="G112" s="165">
        <f>INDEX(Interface!$A$2:$T$63, MATCH(F_Outputs!$A112&amp;RIGHT(F_Outputs!G$2, 2), Interface!$A$2:$A$63, 0), MATCH(F_Outputs!$C112, Interface!$A$2:$T$2, 0))</f>
        <v>5471.1870131702399</v>
      </c>
      <c r="H112" s="165">
        <f>INDEX(Interface!$A$2:$T$63, MATCH(F_Outputs!$A112&amp;RIGHT(F_Outputs!H$2, 2), Interface!$A$2:$A$63, 0), MATCH(F_Outputs!$C112, Interface!$A$2:$T$2, 0))</f>
        <v>5514.2496773408957</v>
      </c>
      <c r="I112" s="165">
        <f>INDEX(Interface!$A$2:$T$63, MATCH(F_Outputs!$A112&amp;RIGHT(F_Outputs!I$2, 2), Interface!$A$2:$A$63, 0), MATCH(F_Outputs!$C112, Interface!$A$2:$T$2, 0))</f>
        <v>5557.2293896865449</v>
      </c>
      <c r="J112" s="165">
        <f>INDEX(Interface!$A$2:$T$63, MATCH(F_Outputs!$A112&amp;RIGHT(F_Outputs!J$2, 2), Interface!$A$2:$A$63, 0), MATCH(F_Outputs!$C112, Interface!$A$2:$T$2, 0))</f>
        <v>5600.32944957575</v>
      </c>
      <c r="K112" s="165">
        <f>INDEX(Interface!$A$2:$T$63, MATCH(F_Outputs!$A112&amp;RIGHT(F_Outputs!K$2, 2), Interface!$A$2:$A$63, 0), MATCH(F_Outputs!$C112, Interface!$A$2:$T$2, 0))</f>
        <v>5643.398847534917</v>
      </c>
    </row>
    <row r="113" spans="1:11">
      <c r="A113" s="38" t="s">
        <v>103</v>
      </c>
      <c r="B113" s="38" t="s">
        <v>182</v>
      </c>
      <c r="C113" s="38" t="s">
        <v>162</v>
      </c>
      <c r="D113" s="38" t="s">
        <v>36</v>
      </c>
      <c r="E113" s="38" t="s">
        <v>37</v>
      </c>
      <c r="F113" s="165">
        <f>INDEX(Interface!$A$2:$T$63, MATCH(F_Outputs!$A113&amp;RIGHT(F_Outputs!F$2, 2), Interface!$A$2:$A$63, 0), MATCH(F_Outputs!$C113, Interface!$A$2:$T$2, 0))</f>
        <v>7044.1302851003356</v>
      </c>
      <c r="G113" s="165">
        <f>INDEX(Interface!$A$2:$T$63, MATCH(F_Outputs!$A113&amp;RIGHT(F_Outputs!G$2, 2), Interface!$A$2:$A$63, 0), MATCH(F_Outputs!$C113, Interface!$A$2:$T$2, 0))</f>
        <v>7099.7958241507995</v>
      </c>
      <c r="H113" s="165">
        <f>INDEX(Interface!$A$2:$T$63, MATCH(F_Outputs!$A113&amp;RIGHT(F_Outputs!H$2, 2), Interface!$A$2:$A$63, 0), MATCH(F_Outputs!$C113, Interface!$A$2:$T$2, 0))</f>
        <v>7155.6769560732992</v>
      </c>
      <c r="I113" s="165">
        <f>INDEX(Interface!$A$2:$T$63, MATCH(F_Outputs!$A113&amp;RIGHT(F_Outputs!I$2, 2), Interface!$A$2:$A$63, 0), MATCH(F_Outputs!$C113, Interface!$A$2:$T$2, 0))</f>
        <v>7211.4504438923568</v>
      </c>
      <c r="J113" s="165">
        <f>INDEX(Interface!$A$2:$T$63, MATCH(F_Outputs!$A113&amp;RIGHT(F_Outputs!J$2, 2), Interface!$A$2:$A$63, 0), MATCH(F_Outputs!$C113, Interface!$A$2:$T$2, 0))</f>
        <v>7267.3801031208613</v>
      </c>
      <c r="K113" s="165">
        <f>INDEX(Interface!$A$2:$T$63, MATCH(F_Outputs!$A113&amp;RIGHT(F_Outputs!K$2, 2), Interface!$A$2:$A$63, 0), MATCH(F_Outputs!$C113, Interface!$A$2:$T$2, 0))</f>
        <v>7323.2699732794026</v>
      </c>
    </row>
    <row r="114" spans="1:11">
      <c r="A114" s="38" t="s">
        <v>103</v>
      </c>
      <c r="B114" s="38" t="s">
        <v>183</v>
      </c>
      <c r="C114" s="38" t="s">
        <v>163</v>
      </c>
      <c r="D114" s="38" t="s">
        <v>36</v>
      </c>
      <c r="E114" s="38" t="s">
        <v>37</v>
      </c>
      <c r="F114" s="165">
        <f>INDEX(Interface!$A$2:$T$63, MATCH(F_Outputs!$A114&amp;RIGHT(F_Outputs!F$2, 2), Interface!$A$2:$A$63, 0), MATCH(F_Outputs!$C114, Interface!$A$2:$T$2, 0))</f>
        <v>5.6664449758048572E-5</v>
      </c>
      <c r="G114" s="165">
        <f>INDEX(Interface!$A$2:$T$63, MATCH(F_Outputs!$A114&amp;RIGHT(F_Outputs!G$2, 2), Interface!$A$2:$A$63, 0), MATCH(F_Outputs!$C114, Interface!$A$2:$T$2, 0))</f>
        <v>5.619706701046613E-5</v>
      </c>
      <c r="H114" s="165">
        <f>INDEX(Interface!$A$2:$T$63, MATCH(F_Outputs!$A114&amp;RIGHT(F_Outputs!H$2, 2), Interface!$A$2:$A$63, 0), MATCH(F_Outputs!$C114, Interface!$A$2:$T$2, 0))</f>
        <v>5.5737331370394766E-5</v>
      </c>
      <c r="I114" s="165">
        <f>INDEX(Interface!$A$2:$T$63, MATCH(F_Outputs!$A114&amp;RIGHT(F_Outputs!I$2, 2), Interface!$A$2:$A$63, 0), MATCH(F_Outputs!$C114, Interface!$A$2:$T$2, 0))</f>
        <v>5.5285056682896214E-5</v>
      </c>
      <c r="J114" s="165">
        <f>INDEX(Interface!$A$2:$T$63, MATCH(F_Outputs!$A114&amp;RIGHT(F_Outputs!J$2, 2), Interface!$A$2:$A$63, 0), MATCH(F_Outputs!$C114, Interface!$A$2:$T$2, 0))</f>
        <v>5.4840062786536919E-5</v>
      </c>
      <c r="K114" s="165">
        <f>INDEX(Interface!$A$2:$T$63, MATCH(F_Outputs!$A114&amp;RIGHT(F_Outputs!K$2, 2), Interface!$A$2:$A$63, 0), MATCH(F_Outputs!$C114, Interface!$A$2:$T$2, 0))</f>
        <v>5.4402175274102949E-5</v>
      </c>
    </row>
    <row r="115" spans="1:11">
      <c r="A115" s="38" t="s">
        <v>103</v>
      </c>
      <c r="B115" s="38" t="s">
        <v>184</v>
      </c>
      <c r="C115" s="38" t="s">
        <v>164</v>
      </c>
      <c r="D115" s="38" t="s">
        <v>49</v>
      </c>
      <c r="E115" s="38" t="s">
        <v>37</v>
      </c>
      <c r="F115" s="165">
        <f>INDEX(Interface!$A$2:$T$63, MATCH(F_Outputs!$A115&amp;RIGHT(F_Outputs!F$2, 2), Interface!$A$2:$A$63, 0), MATCH(F_Outputs!$C115, Interface!$A$2:$T$2, 0))</f>
        <v>86.940205890115436</v>
      </c>
      <c r="G115" s="165">
        <f>INDEX(Interface!$A$2:$T$63, MATCH(F_Outputs!$A115&amp;RIGHT(F_Outputs!G$2, 2), Interface!$A$2:$A$63, 0), MATCH(F_Outputs!$C115, Interface!$A$2:$T$2, 0))</f>
        <v>86.940205890115436</v>
      </c>
      <c r="H115" s="165">
        <f>INDEX(Interface!$A$2:$T$63, MATCH(F_Outputs!$A115&amp;RIGHT(F_Outputs!H$2, 2), Interface!$A$2:$A$63, 0), MATCH(F_Outputs!$C115, Interface!$A$2:$T$2, 0))</f>
        <v>86.940205890115436</v>
      </c>
      <c r="I115" s="165">
        <f>INDEX(Interface!$A$2:$T$63, MATCH(F_Outputs!$A115&amp;RIGHT(F_Outputs!I$2, 2), Interface!$A$2:$A$63, 0), MATCH(F_Outputs!$C115, Interface!$A$2:$T$2, 0))</f>
        <v>86.940205890115436</v>
      </c>
      <c r="J115" s="165">
        <f>INDEX(Interface!$A$2:$T$63, MATCH(F_Outputs!$A115&amp;RIGHT(F_Outputs!J$2, 2), Interface!$A$2:$A$63, 0), MATCH(F_Outputs!$C115, Interface!$A$2:$T$2, 0))</f>
        <v>86.940205890115436</v>
      </c>
      <c r="K115" s="165">
        <f>INDEX(Interface!$A$2:$T$63, MATCH(F_Outputs!$A115&amp;RIGHT(F_Outputs!K$2, 2), Interface!$A$2:$A$63, 0), MATCH(F_Outputs!$C115, Interface!$A$2:$T$2, 0))</f>
        <v>86.940205890115436</v>
      </c>
    </row>
    <row r="116" spans="1:11">
      <c r="A116" s="38" t="s">
        <v>103</v>
      </c>
      <c r="B116" s="38" t="s">
        <v>185</v>
      </c>
      <c r="C116" s="38" t="s">
        <v>165</v>
      </c>
      <c r="D116" s="38" t="s">
        <v>49</v>
      </c>
      <c r="E116" s="38" t="s">
        <v>37</v>
      </c>
      <c r="F116" s="165">
        <f>INDEX(Interface!$A$2:$T$63, MATCH(F_Outputs!$A116&amp;RIGHT(F_Outputs!F$2, 2), Interface!$A$2:$A$63, 0), MATCH(F_Outputs!$C116, Interface!$A$2:$T$2, 0))</f>
        <v>0.68148085458758278</v>
      </c>
      <c r="G116" s="165">
        <f>INDEX(Interface!$A$2:$T$63, MATCH(F_Outputs!$A116&amp;RIGHT(F_Outputs!G$2, 2), Interface!$A$2:$A$63, 0), MATCH(F_Outputs!$C116, Interface!$A$2:$T$2, 0))</f>
        <v>0.67820848960735691</v>
      </c>
      <c r="H116" s="165">
        <f>INDEX(Interface!$A$2:$T$63, MATCH(F_Outputs!$A116&amp;RIGHT(F_Outputs!H$2, 2), Interface!$A$2:$A$63, 0), MATCH(F_Outputs!$C116, Interface!$A$2:$T$2, 0))</f>
        <v>0.66501017687684993</v>
      </c>
      <c r="I116" s="165">
        <f>INDEX(Interface!$A$2:$T$63, MATCH(F_Outputs!$A116&amp;RIGHT(F_Outputs!I$2, 2), Interface!$A$2:$A$63, 0), MATCH(F_Outputs!$C116, Interface!$A$2:$T$2, 0))</f>
        <v>0.66263975170092493</v>
      </c>
      <c r="J116" s="165">
        <f>INDEX(Interface!$A$2:$T$63, MATCH(F_Outputs!$A116&amp;RIGHT(F_Outputs!J$2, 2), Interface!$A$2:$A$63, 0), MATCH(F_Outputs!$C116, Interface!$A$2:$T$2, 0))</f>
        <v>0.64986153090960697</v>
      </c>
      <c r="K116" s="165">
        <f>INDEX(Interface!$A$2:$T$63, MATCH(F_Outputs!$A116&amp;RIGHT(F_Outputs!K$2, 2), Interface!$A$2:$A$63, 0), MATCH(F_Outputs!$C116, Interface!$A$2:$T$2, 0))</f>
        <v>0.63678447094752688</v>
      </c>
    </row>
    <row r="117" spans="1:11">
      <c r="A117" s="38" t="s">
        <v>103</v>
      </c>
      <c r="B117" s="38" t="s">
        <v>186</v>
      </c>
      <c r="C117" s="38" t="s">
        <v>166</v>
      </c>
      <c r="D117" s="38" t="s">
        <v>36</v>
      </c>
      <c r="E117" s="38" t="s">
        <v>37</v>
      </c>
      <c r="F117" s="165">
        <f>INDEX(Interface!$A$2:$T$63, MATCH(F_Outputs!$A117&amp;RIGHT(F_Outputs!F$2, 2), Interface!$A$2:$A$63, 0), MATCH(F_Outputs!$C117, Interface!$A$2:$T$2, 0))</f>
        <v>95677.888019697057</v>
      </c>
      <c r="G117" s="165">
        <f>INDEX(Interface!$A$2:$T$63, MATCH(F_Outputs!$A117&amp;RIGHT(F_Outputs!G$2, 2), Interface!$A$2:$A$63, 0), MATCH(F_Outputs!$C117, Interface!$A$2:$T$2, 0))</f>
        <v>95677.888019697057</v>
      </c>
      <c r="H117" s="165">
        <f>INDEX(Interface!$A$2:$T$63, MATCH(F_Outputs!$A117&amp;RIGHT(F_Outputs!H$2, 2), Interface!$A$2:$A$63, 0), MATCH(F_Outputs!$C117, Interface!$A$2:$T$2, 0))</f>
        <v>95677.888019697057</v>
      </c>
      <c r="I117" s="165">
        <f>INDEX(Interface!$A$2:$T$63, MATCH(F_Outputs!$A117&amp;RIGHT(F_Outputs!I$2, 2), Interface!$A$2:$A$63, 0), MATCH(F_Outputs!$C117, Interface!$A$2:$T$2, 0))</f>
        <v>95677.888019697057</v>
      </c>
      <c r="J117" s="165">
        <f>INDEX(Interface!$A$2:$T$63, MATCH(F_Outputs!$A117&amp;RIGHT(F_Outputs!J$2, 2), Interface!$A$2:$A$63, 0), MATCH(F_Outputs!$C117, Interface!$A$2:$T$2, 0))</f>
        <v>95677.888019697057</v>
      </c>
      <c r="K117" s="165">
        <f>INDEX(Interface!$A$2:$T$63, MATCH(F_Outputs!$A117&amp;RIGHT(F_Outputs!K$2, 2), Interface!$A$2:$A$63, 0), MATCH(F_Outputs!$C117, Interface!$A$2:$T$2, 0))</f>
        <v>95677.888019697057</v>
      </c>
    </row>
    <row r="118" spans="1:11">
      <c r="A118" s="38" t="s">
        <v>103</v>
      </c>
      <c r="B118" s="38" t="s">
        <v>187</v>
      </c>
      <c r="C118" s="38" t="s">
        <v>167</v>
      </c>
      <c r="D118" s="38" t="s">
        <v>36</v>
      </c>
      <c r="E118" s="38" t="s">
        <v>37</v>
      </c>
      <c r="F118" s="165">
        <f>INDEX(Interface!$A$2:$T$63, MATCH(F_Outputs!$A118&amp;RIGHT(F_Outputs!F$2, 2), Interface!$A$2:$A$63, 0), MATCH(F_Outputs!$C118, Interface!$A$2:$T$2, 0))</f>
        <v>3.4511947269100757E-2</v>
      </c>
      <c r="G118" s="165">
        <f>INDEX(Interface!$A$2:$T$63, MATCH(F_Outputs!$A118&amp;RIGHT(F_Outputs!G$2, 2), Interface!$A$2:$A$63, 0), MATCH(F_Outputs!$C118, Interface!$A$2:$T$2, 0))</f>
        <v>3.4497761686098298E-2</v>
      </c>
      <c r="H118" s="165">
        <f>INDEX(Interface!$A$2:$T$63, MATCH(F_Outputs!$A118&amp;RIGHT(F_Outputs!H$2, 2), Interface!$A$2:$A$63, 0), MATCH(F_Outputs!$C118, Interface!$A$2:$T$2, 0))</f>
        <v>3.4484847192721407E-2</v>
      </c>
      <c r="I118" s="165">
        <f>INDEX(Interface!$A$2:$T$63, MATCH(F_Outputs!$A118&amp;RIGHT(F_Outputs!I$2, 2), Interface!$A$2:$A$63, 0), MATCH(F_Outputs!$C118, Interface!$A$2:$T$2, 0))</f>
        <v>3.4471627733760862E-2</v>
      </c>
      <c r="J118" s="165">
        <f>INDEX(Interface!$A$2:$T$63, MATCH(F_Outputs!$A118&amp;RIGHT(F_Outputs!J$2, 2), Interface!$A$2:$A$63, 0), MATCH(F_Outputs!$C118, Interface!$A$2:$T$2, 0))</f>
        <v>3.4459361593712171E-2</v>
      </c>
      <c r="K118" s="165">
        <f>INDEX(Interface!$A$2:$T$63, MATCH(F_Outputs!$A118&amp;RIGHT(F_Outputs!K$2, 2), Interface!$A$2:$A$63, 0), MATCH(F_Outputs!$C118, Interface!$A$2:$T$2, 0))</f>
        <v>3.444710417995131E-2</v>
      </c>
    </row>
    <row r="119" spans="1:11">
      <c r="A119" s="38" t="s">
        <v>103</v>
      </c>
      <c r="B119" s="38" t="s">
        <v>148</v>
      </c>
      <c r="C119" s="38" t="s">
        <v>168</v>
      </c>
      <c r="D119" s="38" t="s">
        <v>91</v>
      </c>
      <c r="E119" s="38" t="s">
        <v>37</v>
      </c>
      <c r="F119" s="165" t="str">
        <f ca="1">INDEX(Interface!$A$2:$T$63, MATCH(F_Outputs!$A119&amp;RIGHT(F_Outputs!F$2, 2), Interface!$A$2:$A$63, 0), MATCH(F_Outputs!$C119, Interface!$A$2:$T$2, 0))</f>
        <v>[…]13/12/2024 13:50:00</v>
      </c>
      <c r="G119" s="165" t="str">
        <f ca="1">INDEX(Interface!$A$2:$T$63, MATCH(F_Outputs!$A119&amp;RIGHT(F_Outputs!G$2, 2), Interface!$A$2:$A$63, 0), MATCH(F_Outputs!$C119, Interface!$A$2:$T$2, 0))</f>
        <v>[…]13/12/2024 13:50:00</v>
      </c>
      <c r="H119" s="165" t="str">
        <f ca="1">INDEX(Interface!$A$2:$T$63, MATCH(F_Outputs!$A119&amp;RIGHT(F_Outputs!H$2, 2), Interface!$A$2:$A$63, 0), MATCH(F_Outputs!$C119, Interface!$A$2:$T$2, 0))</f>
        <v>[…]13/12/2024 13:50:00</v>
      </c>
      <c r="I119" s="165" t="str">
        <f ca="1">INDEX(Interface!$A$2:$T$63, MATCH(F_Outputs!$A119&amp;RIGHT(F_Outputs!I$2, 2), Interface!$A$2:$A$63, 0), MATCH(F_Outputs!$C119, Interface!$A$2:$T$2, 0))</f>
        <v>[…]13/12/2024 13:50:00</v>
      </c>
      <c r="J119" s="165" t="str">
        <f ca="1">INDEX(Interface!$A$2:$T$63, MATCH(F_Outputs!$A119&amp;RIGHT(F_Outputs!J$2, 2), Interface!$A$2:$A$63, 0), MATCH(F_Outputs!$C119, Interface!$A$2:$T$2, 0))</f>
        <v>[…]13/12/2024 13:50:00</v>
      </c>
      <c r="K119" s="165" t="str">
        <f ca="1">INDEX(Interface!$A$2:$T$63, MATCH(F_Outputs!$A119&amp;RIGHT(F_Outputs!K$2, 2), Interface!$A$2:$A$63, 0), MATCH(F_Outputs!$C119, Interface!$A$2:$T$2, 0))</f>
        <v>[…]13/12/2024 13:50:00</v>
      </c>
    </row>
    <row r="120" spans="1:11">
      <c r="A120" s="38" t="s">
        <v>103</v>
      </c>
      <c r="B120" s="38" t="s">
        <v>149</v>
      </c>
      <c r="C120" s="38" t="s">
        <v>169</v>
      </c>
      <c r="D120" s="38" t="s">
        <v>91</v>
      </c>
      <c r="E120" s="38" t="s">
        <v>37</v>
      </c>
      <c r="F120" s="165" t="str">
        <f ca="1">INDEX(Interface!$A$2:$T$63, MATCH(F_Outputs!$A120&amp;RIGHT(F_Outputs!F$2, 2), Interface!$A$2:$A$63, 0), MATCH(F_Outputs!$C120, Interface!$A$2:$T$2, 0))</f>
        <v>PR24CA07 - WW2 - FD.xlsx</v>
      </c>
      <c r="G120" s="165" t="str">
        <f ca="1">INDEX(Interface!$A$2:$T$63, MATCH(F_Outputs!$A120&amp;RIGHT(F_Outputs!G$2, 2), Interface!$A$2:$A$63, 0), MATCH(F_Outputs!$C120, Interface!$A$2:$T$2, 0))</f>
        <v>PR24CA07 - WW2 - FD.xlsx</v>
      </c>
      <c r="H120" s="165" t="str">
        <f ca="1">INDEX(Interface!$A$2:$T$63, MATCH(F_Outputs!$A120&amp;RIGHT(F_Outputs!H$2, 2), Interface!$A$2:$A$63, 0), MATCH(F_Outputs!$C120, Interface!$A$2:$T$2, 0))</f>
        <v>PR24CA07 - WW2 - FD.xlsx</v>
      </c>
      <c r="I120" s="165" t="str">
        <f ca="1">INDEX(Interface!$A$2:$T$63, MATCH(F_Outputs!$A120&amp;RIGHT(F_Outputs!I$2, 2), Interface!$A$2:$A$63, 0), MATCH(F_Outputs!$C120, Interface!$A$2:$T$2, 0))</f>
        <v>PR24CA07 - WW2 - FD.xlsx</v>
      </c>
      <c r="J120" s="165" t="str">
        <f ca="1">INDEX(Interface!$A$2:$T$63, MATCH(F_Outputs!$A120&amp;RIGHT(F_Outputs!J$2, 2), Interface!$A$2:$A$63, 0), MATCH(F_Outputs!$C120, Interface!$A$2:$T$2, 0))</f>
        <v>PR24CA07 - WW2 - FD.xlsx</v>
      </c>
      <c r="K120" s="165" t="str">
        <f ca="1">INDEX(Interface!$A$2:$T$63, MATCH(F_Outputs!$A120&amp;RIGHT(F_Outputs!K$2, 2), Interface!$A$2:$A$63, 0), MATCH(F_Outputs!$C120, Interface!$A$2:$T$2, 0))</f>
        <v>PR24CA07 - WW2 - FD.xlsx</v>
      </c>
    </row>
    <row r="121" spans="1:11">
      <c r="A121" s="38" t="s">
        <v>103</v>
      </c>
      <c r="B121" s="38" t="s">
        <v>150</v>
      </c>
      <c r="C121" s="38" t="s">
        <v>170</v>
      </c>
      <c r="D121" s="38" t="s">
        <v>91</v>
      </c>
      <c r="E121" s="38" t="s">
        <v>37</v>
      </c>
      <c r="F121" s="165">
        <v>0</v>
      </c>
      <c r="G121" s="165">
        <v>0</v>
      </c>
      <c r="H121" s="165">
        <v>0</v>
      </c>
      <c r="I121" s="165">
        <v>0</v>
      </c>
      <c r="J121" s="165">
        <v>0</v>
      </c>
      <c r="K121" s="165">
        <v>0</v>
      </c>
    </row>
    <row r="122" spans="1:11">
      <c r="A122" s="38" t="s">
        <v>103</v>
      </c>
      <c r="B122" s="38" t="s">
        <v>151</v>
      </c>
      <c r="C122" s="38" t="s">
        <v>171</v>
      </c>
      <c r="D122" s="38" t="s">
        <v>36</v>
      </c>
      <c r="E122" s="38" t="s">
        <v>37</v>
      </c>
      <c r="F122" s="165">
        <v>0</v>
      </c>
      <c r="G122" s="165">
        <v>0</v>
      </c>
      <c r="H122" s="165">
        <v>0</v>
      </c>
      <c r="I122" s="165">
        <v>0</v>
      </c>
      <c r="J122" s="165">
        <v>0</v>
      </c>
      <c r="K122" s="165">
        <v>0</v>
      </c>
    </row>
    <row r="123" spans="1:11">
      <c r="A123" s="38" t="s">
        <v>104</v>
      </c>
      <c r="B123" s="38" t="s">
        <v>175</v>
      </c>
      <c r="C123" s="38" t="s">
        <v>155</v>
      </c>
      <c r="D123" s="38" t="s">
        <v>36</v>
      </c>
      <c r="E123" s="38" t="s">
        <v>37</v>
      </c>
      <c r="F123" s="165">
        <f>INDEX(Interface!$A$2:$T$63, MATCH(F_Outputs!$A123&amp;RIGHT(F_Outputs!F$2, 2), Interface!$A$2:$A$63, 0), MATCH(F_Outputs!$C123, Interface!$A$2:$T$2, 0))</f>
        <v>1499743</v>
      </c>
      <c r="G123" s="165">
        <f>INDEX(Interface!$A$2:$T$63, MATCH(F_Outputs!$A123&amp;RIGHT(F_Outputs!G$2, 2), Interface!$A$2:$A$63, 0), MATCH(F_Outputs!$C123, Interface!$A$2:$T$2, 0))</f>
        <v>1508898.0000000002</v>
      </c>
      <c r="H123" s="165">
        <f>INDEX(Interface!$A$2:$T$63, MATCH(F_Outputs!$A123&amp;RIGHT(F_Outputs!H$2, 2), Interface!$A$2:$A$63, 0), MATCH(F_Outputs!$C123, Interface!$A$2:$T$2, 0))</f>
        <v>1517908</v>
      </c>
      <c r="I123" s="165">
        <f>INDEX(Interface!$A$2:$T$63, MATCH(F_Outputs!$A123&amp;RIGHT(F_Outputs!I$2, 2), Interface!$A$2:$A$63, 0), MATCH(F_Outputs!$C123, Interface!$A$2:$T$2, 0))</f>
        <v>1526778</v>
      </c>
      <c r="J123" s="165">
        <f>INDEX(Interface!$A$2:$T$63, MATCH(F_Outputs!$A123&amp;RIGHT(F_Outputs!J$2, 2), Interface!$A$2:$A$63, 0), MATCH(F_Outputs!$C123, Interface!$A$2:$T$2, 0))</f>
        <v>1535542</v>
      </c>
      <c r="K123" s="165">
        <f>INDEX(Interface!$A$2:$T$63, MATCH(F_Outputs!$A123&amp;RIGHT(F_Outputs!K$2, 2), Interface!$A$2:$A$63, 0), MATCH(F_Outputs!$C123, Interface!$A$2:$T$2, 0))</f>
        <v>1544149.9999999998</v>
      </c>
    </row>
    <row r="124" spans="1:11">
      <c r="A124" s="38" t="s">
        <v>104</v>
      </c>
      <c r="B124" s="38" t="s">
        <v>176</v>
      </c>
      <c r="C124" s="38" t="s">
        <v>156</v>
      </c>
      <c r="D124" s="38" t="s">
        <v>74</v>
      </c>
      <c r="E124" s="38" t="s">
        <v>37</v>
      </c>
      <c r="F124" s="165">
        <f>INDEX(Interface!$A$2:$T$63, MATCH(F_Outputs!$A124&amp;RIGHT(F_Outputs!F$2, 2), Interface!$A$2:$A$63, 0), MATCH(F_Outputs!$C124, Interface!$A$2:$T$2, 0))</f>
        <v>37558</v>
      </c>
      <c r="G124" s="165">
        <f>INDEX(Interface!$A$2:$T$63, MATCH(F_Outputs!$A124&amp;RIGHT(F_Outputs!G$2, 2), Interface!$A$2:$A$63, 0), MATCH(F_Outputs!$C124, Interface!$A$2:$T$2, 0))</f>
        <v>37626</v>
      </c>
      <c r="H124" s="165">
        <f>INDEX(Interface!$A$2:$T$63, MATCH(F_Outputs!$A124&amp;RIGHT(F_Outputs!H$2, 2), Interface!$A$2:$A$63, 0), MATCH(F_Outputs!$C124, Interface!$A$2:$T$2, 0))</f>
        <v>37698</v>
      </c>
      <c r="I124" s="165">
        <f>INDEX(Interface!$A$2:$T$63, MATCH(F_Outputs!$A124&amp;RIGHT(F_Outputs!I$2, 2), Interface!$A$2:$A$63, 0), MATCH(F_Outputs!$C124, Interface!$A$2:$T$2, 0))</f>
        <v>37770</v>
      </c>
      <c r="J124" s="165">
        <f>INDEX(Interface!$A$2:$T$63, MATCH(F_Outputs!$A124&amp;RIGHT(F_Outputs!J$2, 2), Interface!$A$2:$A$63, 0), MATCH(F_Outputs!$C124, Interface!$A$2:$T$2, 0))</f>
        <v>37847</v>
      </c>
      <c r="K124" s="165">
        <f>INDEX(Interface!$A$2:$T$63, MATCH(F_Outputs!$A124&amp;RIGHT(F_Outputs!K$2, 2), Interface!$A$2:$A$63, 0), MATCH(F_Outputs!$C124, Interface!$A$2:$T$2, 0))</f>
        <v>37918</v>
      </c>
    </row>
    <row r="125" spans="1:11">
      <c r="A125" s="38" t="s">
        <v>104</v>
      </c>
      <c r="B125" s="38" t="s">
        <v>177</v>
      </c>
      <c r="C125" s="38" t="s">
        <v>157</v>
      </c>
      <c r="D125" s="38" t="s">
        <v>40</v>
      </c>
      <c r="E125" s="38" t="s">
        <v>37</v>
      </c>
      <c r="F125" s="165">
        <f>INDEX(Interface!$A$2:$T$63, MATCH(F_Outputs!$A125&amp;RIGHT(F_Outputs!F$2, 2), Interface!$A$2:$A$63, 0), MATCH(F_Outputs!$C125, Interface!$A$2:$T$2, 0))</f>
        <v>247451.21713244799</v>
      </c>
      <c r="G125" s="165">
        <f>INDEX(Interface!$A$2:$T$63, MATCH(F_Outputs!$A125&amp;RIGHT(F_Outputs!G$2, 2), Interface!$A$2:$A$63, 0), MATCH(F_Outputs!$C125, Interface!$A$2:$T$2, 0))</f>
        <v>248961.75319952588</v>
      </c>
      <c r="H125" s="165">
        <f>INDEX(Interface!$A$2:$T$63, MATCH(F_Outputs!$A125&amp;RIGHT(F_Outputs!H$2, 2), Interface!$A$2:$A$63, 0), MATCH(F_Outputs!$C125, Interface!$A$2:$T$2, 0))</f>
        <v>250448.36488323656</v>
      </c>
      <c r="I125" s="165">
        <f>INDEX(Interface!$A$2:$T$63, MATCH(F_Outputs!$A125&amp;RIGHT(F_Outputs!I$2, 2), Interface!$A$2:$A$63, 0), MATCH(F_Outputs!$C125, Interface!$A$2:$T$2, 0))</f>
        <v>251911.87716231696</v>
      </c>
      <c r="J125" s="165">
        <f>INDEX(Interface!$A$2:$T$63, MATCH(F_Outputs!$A125&amp;RIGHT(F_Outputs!J$2, 2), Interface!$A$2:$A$63, 0), MATCH(F_Outputs!$C125, Interface!$A$2:$T$2, 0))</f>
        <v>253357.89989217714</v>
      </c>
      <c r="K125" s="165">
        <f>INDEX(Interface!$A$2:$T$63, MATCH(F_Outputs!$A125&amp;RIGHT(F_Outputs!K$2, 2), Interface!$A$2:$A$63, 0), MATCH(F_Outputs!$C125, Interface!$A$2:$T$2, 0))</f>
        <v>254778.18328544925</v>
      </c>
    </row>
    <row r="126" spans="1:11">
      <c r="A126" s="38" t="s">
        <v>104</v>
      </c>
      <c r="B126" s="38" t="s">
        <v>178</v>
      </c>
      <c r="C126" s="38" t="s">
        <v>158</v>
      </c>
      <c r="D126" s="38" t="s">
        <v>77</v>
      </c>
      <c r="E126" s="38" t="s">
        <v>37</v>
      </c>
      <c r="F126" s="165">
        <f>INDEX(Interface!$A$2:$T$63, MATCH(F_Outputs!$A126&amp;RIGHT(F_Outputs!F$2, 2), Interface!$A$2:$A$63, 0), MATCH(F_Outputs!$C126, Interface!$A$2:$T$2, 0))</f>
        <v>76.82419999999999</v>
      </c>
      <c r="G126" s="165">
        <f>INDEX(Interface!$A$2:$T$63, MATCH(F_Outputs!$A126&amp;RIGHT(F_Outputs!G$2, 2), Interface!$A$2:$A$63, 0), MATCH(F_Outputs!$C126, Interface!$A$2:$T$2, 0))</f>
        <v>77.455600000000004</v>
      </c>
      <c r="H126" s="165">
        <f>INDEX(Interface!$A$2:$T$63, MATCH(F_Outputs!$A126&amp;RIGHT(F_Outputs!H$2, 2), Interface!$A$2:$A$63, 0), MATCH(F_Outputs!$C126, Interface!$A$2:$T$2, 0))</f>
        <v>78.086999999999989</v>
      </c>
      <c r="I126" s="165">
        <f>INDEX(Interface!$A$2:$T$63, MATCH(F_Outputs!$A126&amp;RIGHT(F_Outputs!I$2, 2), Interface!$A$2:$A$63, 0), MATCH(F_Outputs!$C126, Interface!$A$2:$T$2, 0))</f>
        <v>78.718400000000003</v>
      </c>
      <c r="J126" s="165">
        <f>INDEX(Interface!$A$2:$T$63, MATCH(F_Outputs!$A126&amp;RIGHT(F_Outputs!J$2, 2), Interface!$A$2:$A$63, 0), MATCH(F_Outputs!$C126, Interface!$A$2:$T$2, 0))</f>
        <v>79.349800000000016</v>
      </c>
      <c r="K126" s="165">
        <f>INDEX(Interface!$A$2:$T$63, MATCH(F_Outputs!$A126&amp;RIGHT(F_Outputs!K$2, 2), Interface!$A$2:$A$63, 0), MATCH(F_Outputs!$C126, Interface!$A$2:$T$2, 0))</f>
        <v>79.981200000000001</v>
      </c>
    </row>
    <row r="127" spans="1:11">
      <c r="A127" s="38" t="s">
        <v>104</v>
      </c>
      <c r="B127" s="38" t="s">
        <v>179</v>
      </c>
      <c r="C127" s="38" t="s">
        <v>159</v>
      </c>
      <c r="D127" s="38" t="s">
        <v>36</v>
      </c>
      <c r="E127" s="38" t="s">
        <v>37</v>
      </c>
      <c r="F127" s="165">
        <f>INDEX(Interface!$A$2:$T$63, MATCH(F_Outputs!$A127&amp;RIGHT(F_Outputs!F$2, 2), Interface!$A$2:$A$63, 0), MATCH(F_Outputs!$C127, Interface!$A$2:$T$2, 0))</f>
        <v>1.714654667447681</v>
      </c>
      <c r="G127" s="165">
        <f>INDEX(Interface!$A$2:$T$63, MATCH(F_Outputs!$A127&amp;RIGHT(F_Outputs!G$2, 2), Interface!$A$2:$A$63, 0), MATCH(F_Outputs!$C127, Interface!$A$2:$T$2, 0))</f>
        <v>1.7142667304523467</v>
      </c>
      <c r="H127" s="165">
        <f>INDEX(Interface!$A$2:$T$63, MATCH(F_Outputs!$A127&amp;RIGHT(F_Outputs!H$2, 2), Interface!$A$2:$A$63, 0), MATCH(F_Outputs!$C127, Interface!$A$2:$T$2, 0))</f>
        <v>1.7170406918138894</v>
      </c>
      <c r="I127" s="165">
        <f>INDEX(Interface!$A$2:$T$63, MATCH(F_Outputs!$A127&amp;RIGHT(F_Outputs!I$2, 2), Interface!$A$2:$A$63, 0), MATCH(F_Outputs!$C127, Interface!$A$2:$T$2, 0))</f>
        <v>1.7198040773100345</v>
      </c>
      <c r="J127" s="165">
        <f>INDEX(Interface!$A$2:$T$63, MATCH(F_Outputs!$A127&amp;RIGHT(F_Outputs!J$2, 2), Interface!$A$2:$A$63, 0), MATCH(F_Outputs!$C127, Interface!$A$2:$T$2, 0))</f>
        <v>1.7223293788147014</v>
      </c>
      <c r="K127" s="165">
        <f>INDEX(Interface!$A$2:$T$63, MATCH(F_Outputs!$A127&amp;RIGHT(F_Outputs!K$2, 2), Interface!$A$2:$A$63, 0), MATCH(F_Outputs!$C127, Interface!$A$2:$T$2, 0))</f>
        <v>1.72511735851047</v>
      </c>
    </row>
    <row r="128" spans="1:11">
      <c r="A128" s="38" t="s">
        <v>104</v>
      </c>
      <c r="B128" s="38" t="s">
        <v>180</v>
      </c>
      <c r="C128" s="38" t="s">
        <v>160</v>
      </c>
      <c r="D128" s="38" t="s">
        <v>36</v>
      </c>
      <c r="E128" s="38" t="s">
        <v>37</v>
      </c>
      <c r="F128" s="165">
        <f>INDEX(Interface!$A$2:$T$63, MATCH(F_Outputs!$A128&amp;RIGHT(F_Outputs!F$2, 2), Interface!$A$2:$A$63, 0), MATCH(F_Outputs!$C128, Interface!$A$2:$T$2, 0))</f>
        <v>39.931386122796738</v>
      </c>
      <c r="G128" s="165">
        <f>INDEX(Interface!$A$2:$T$63, MATCH(F_Outputs!$A128&amp;RIGHT(F_Outputs!G$2, 2), Interface!$A$2:$A$63, 0), MATCH(F_Outputs!$C128, Interface!$A$2:$T$2, 0))</f>
        <v>40.102535480784567</v>
      </c>
      <c r="H128" s="165">
        <f>INDEX(Interface!$A$2:$T$63, MATCH(F_Outputs!$A128&amp;RIGHT(F_Outputs!H$2, 2), Interface!$A$2:$A$63, 0), MATCH(F_Outputs!$C128, Interface!$A$2:$T$2, 0))</f>
        <v>40.264947742585811</v>
      </c>
      <c r="I128" s="165">
        <f>INDEX(Interface!$A$2:$T$63, MATCH(F_Outputs!$A128&amp;RIGHT(F_Outputs!I$2, 2), Interface!$A$2:$A$63, 0), MATCH(F_Outputs!$C128, Interface!$A$2:$T$2, 0))</f>
        <v>40.423034154090551</v>
      </c>
      <c r="J128" s="165">
        <f>INDEX(Interface!$A$2:$T$63, MATCH(F_Outputs!$A128&amp;RIGHT(F_Outputs!J$2, 2), Interface!$A$2:$A$63, 0), MATCH(F_Outputs!$C128, Interface!$A$2:$T$2, 0))</f>
        <v>40.572357122096861</v>
      </c>
      <c r="K128" s="165">
        <f>INDEX(Interface!$A$2:$T$63, MATCH(F_Outputs!$A128&amp;RIGHT(F_Outputs!K$2, 2), Interface!$A$2:$A$63, 0), MATCH(F_Outputs!$C128, Interface!$A$2:$T$2, 0))</f>
        <v>40.72340313307663</v>
      </c>
    </row>
    <row r="129" spans="1:11">
      <c r="A129" s="38" t="s">
        <v>104</v>
      </c>
      <c r="B129" s="38" t="s">
        <v>181</v>
      </c>
      <c r="C129" s="38" t="s">
        <v>161</v>
      </c>
      <c r="D129" s="38" t="s">
        <v>36</v>
      </c>
      <c r="E129" s="38" t="s">
        <v>37</v>
      </c>
      <c r="F129" s="165">
        <f>INDEX(Interface!$A$2:$T$63, MATCH(F_Outputs!$A129&amp;RIGHT(F_Outputs!F$2, 2), Interface!$A$2:$A$63, 0), MATCH(F_Outputs!$C129, Interface!$A$2:$T$2, 0))</f>
        <v>611.04623835821451</v>
      </c>
      <c r="G129" s="165">
        <f>INDEX(Interface!$A$2:$T$63, MATCH(F_Outputs!$A129&amp;RIGHT(F_Outputs!G$2, 2), Interface!$A$2:$A$63, 0), MATCH(F_Outputs!$C129, Interface!$A$2:$T$2, 0))</f>
        <v>613.66523513118602</v>
      </c>
      <c r="H129" s="165">
        <f>INDEX(Interface!$A$2:$T$63, MATCH(F_Outputs!$A129&amp;RIGHT(F_Outputs!H$2, 2), Interface!$A$2:$A$63, 0), MATCH(F_Outputs!$C129, Interface!$A$2:$T$2, 0))</f>
        <v>616.1505333207283</v>
      </c>
      <c r="I129" s="165">
        <f>INDEX(Interface!$A$2:$T$63, MATCH(F_Outputs!$A129&amp;RIGHT(F_Outputs!I$2, 2), Interface!$A$2:$A$63, 0), MATCH(F_Outputs!$C129, Interface!$A$2:$T$2, 0))</f>
        <v>618.56963559753046</v>
      </c>
      <c r="J129" s="165">
        <f>INDEX(Interface!$A$2:$T$63, MATCH(F_Outputs!$A129&amp;RIGHT(F_Outputs!J$2, 2), Interface!$A$2:$A$63, 0), MATCH(F_Outputs!$C129, Interface!$A$2:$T$2, 0))</f>
        <v>620.85463611366947</v>
      </c>
      <c r="K129" s="165">
        <f>INDEX(Interface!$A$2:$T$63, MATCH(F_Outputs!$A129&amp;RIGHT(F_Outputs!K$2, 2), Interface!$A$2:$A$63, 0), MATCH(F_Outputs!$C129, Interface!$A$2:$T$2, 0))</f>
        <v>623.16600333103509</v>
      </c>
    </row>
    <row r="130" spans="1:11">
      <c r="A130" s="38" t="s">
        <v>104</v>
      </c>
      <c r="B130" s="38" t="s">
        <v>182</v>
      </c>
      <c r="C130" s="38" t="s">
        <v>162</v>
      </c>
      <c r="D130" s="38" t="s">
        <v>36</v>
      </c>
      <c r="E130" s="38" t="s">
        <v>37</v>
      </c>
      <c r="F130" s="165">
        <f>INDEX(Interface!$A$2:$T$63, MATCH(F_Outputs!$A130&amp;RIGHT(F_Outputs!F$2, 2), Interface!$A$2:$A$63, 0), MATCH(F_Outputs!$C130, Interface!$A$2:$T$2, 0))</f>
        <v>1646.6631858815165</v>
      </c>
      <c r="G130" s="165">
        <f>INDEX(Interface!$A$2:$T$63, MATCH(F_Outputs!$A130&amp;RIGHT(F_Outputs!G$2, 2), Interface!$A$2:$A$63, 0), MATCH(F_Outputs!$C130, Interface!$A$2:$T$2, 0))</f>
        <v>1653.7209260315617</v>
      </c>
      <c r="H130" s="165">
        <f>INDEX(Interface!$A$2:$T$63, MATCH(F_Outputs!$A130&amp;RIGHT(F_Outputs!H$2, 2), Interface!$A$2:$A$63, 0), MATCH(F_Outputs!$C130, Interface!$A$2:$T$2, 0))</f>
        <v>1660.4183717856718</v>
      </c>
      <c r="I130" s="165">
        <f>INDEX(Interface!$A$2:$T$63, MATCH(F_Outputs!$A130&amp;RIGHT(F_Outputs!I$2, 2), Interface!$A$2:$A$63, 0), MATCH(F_Outputs!$C130, Interface!$A$2:$T$2, 0))</f>
        <v>1666.9374310843511</v>
      </c>
      <c r="J130" s="165">
        <f>INDEX(Interface!$A$2:$T$63, MATCH(F_Outputs!$A130&amp;RIGHT(F_Outputs!J$2, 2), Interface!$A$2:$A$63, 0), MATCH(F_Outputs!$C130, Interface!$A$2:$T$2, 0))</f>
        <v>1673.0951094946724</v>
      </c>
      <c r="K130" s="165">
        <f>INDEX(Interface!$A$2:$T$63, MATCH(F_Outputs!$A130&amp;RIGHT(F_Outputs!K$2, 2), Interface!$A$2:$A$63, 0), MATCH(F_Outputs!$C130, Interface!$A$2:$T$2, 0))</f>
        <v>1679.3238415724866</v>
      </c>
    </row>
    <row r="131" spans="1:11">
      <c r="A131" s="38" t="s">
        <v>104</v>
      </c>
      <c r="B131" s="38" t="s">
        <v>183</v>
      </c>
      <c r="C131" s="38" t="s">
        <v>163</v>
      </c>
      <c r="D131" s="38" t="s">
        <v>36</v>
      </c>
      <c r="E131" s="38" t="s">
        <v>37</v>
      </c>
      <c r="F131" s="165">
        <f>INDEX(Interface!$A$2:$T$63, MATCH(F_Outputs!$A131&amp;RIGHT(F_Outputs!F$2, 2), Interface!$A$2:$A$63, 0), MATCH(F_Outputs!$C131, Interface!$A$2:$T$2, 0))</f>
        <v>5.5142781129833575E-4</v>
      </c>
      <c r="G131" s="165">
        <f>INDEX(Interface!$A$2:$T$63, MATCH(F_Outputs!$A131&amp;RIGHT(F_Outputs!G$2, 2), Interface!$A$2:$A$63, 0), MATCH(F_Outputs!$C131, Interface!$A$2:$T$2, 0))</f>
        <v>5.4808211025529879E-4</v>
      </c>
      <c r="H131" s="165">
        <f>INDEX(Interface!$A$2:$T$63, MATCH(F_Outputs!$A131&amp;RIGHT(F_Outputs!H$2, 2), Interface!$A$2:$A$63, 0), MATCH(F_Outputs!$C131, Interface!$A$2:$T$2, 0))</f>
        <v>5.4351120094234956E-4</v>
      </c>
      <c r="I131" s="165">
        <f>INDEX(Interface!$A$2:$T$63, MATCH(F_Outputs!$A131&amp;RIGHT(F_Outputs!I$2, 2), Interface!$A$2:$A$63, 0), MATCH(F_Outputs!$C131, Interface!$A$2:$T$2, 0))</f>
        <v>5.3773371112237668E-4</v>
      </c>
      <c r="J131" s="165">
        <f>INDEX(Interface!$A$2:$T$63, MATCH(F_Outputs!$A131&amp;RIGHT(F_Outputs!J$2, 2), Interface!$A$2:$A$63, 0), MATCH(F_Outputs!$C131, Interface!$A$2:$T$2, 0))</f>
        <v>5.3466463307418489E-4</v>
      </c>
      <c r="K131" s="165">
        <f>INDEX(Interface!$A$2:$T$63, MATCH(F_Outputs!$A131&amp;RIGHT(F_Outputs!K$2, 2), Interface!$A$2:$A$63, 0), MATCH(F_Outputs!$C131, Interface!$A$2:$T$2, 0))</f>
        <v>5.2844607065375782E-4</v>
      </c>
    </row>
    <row r="132" spans="1:11">
      <c r="A132" s="38" t="s">
        <v>104</v>
      </c>
      <c r="B132" s="38" t="s">
        <v>184</v>
      </c>
      <c r="C132" s="38" t="s">
        <v>164</v>
      </c>
      <c r="D132" s="38" t="s">
        <v>49</v>
      </c>
      <c r="E132" s="38" t="s">
        <v>37</v>
      </c>
      <c r="F132" s="165">
        <f>INDEX(Interface!$A$2:$T$63, MATCH(F_Outputs!$A132&amp;RIGHT(F_Outputs!F$2, 2), Interface!$A$2:$A$63, 0), MATCH(F_Outputs!$C132, Interface!$A$2:$T$2, 0))</f>
        <v>2.2532665101001541</v>
      </c>
      <c r="G132" s="165">
        <f>INDEX(Interface!$A$2:$T$63, MATCH(F_Outputs!$A132&amp;RIGHT(F_Outputs!G$2, 2), Interface!$A$2:$A$63, 0), MATCH(F_Outputs!$C132, Interface!$A$2:$T$2, 0))</f>
        <v>2.2532665101001541</v>
      </c>
      <c r="H132" s="165">
        <f>INDEX(Interface!$A$2:$T$63, MATCH(F_Outputs!$A132&amp;RIGHT(F_Outputs!H$2, 2), Interface!$A$2:$A$63, 0), MATCH(F_Outputs!$C132, Interface!$A$2:$T$2, 0))</f>
        <v>2.2532665101001541</v>
      </c>
      <c r="I132" s="165">
        <f>INDEX(Interface!$A$2:$T$63, MATCH(F_Outputs!$A132&amp;RIGHT(F_Outputs!I$2, 2), Interface!$A$2:$A$63, 0), MATCH(F_Outputs!$C132, Interface!$A$2:$T$2, 0))</f>
        <v>2.2532665101001541</v>
      </c>
      <c r="J132" s="165">
        <f>INDEX(Interface!$A$2:$T$63, MATCH(F_Outputs!$A132&amp;RIGHT(F_Outputs!J$2, 2), Interface!$A$2:$A$63, 0), MATCH(F_Outputs!$C132, Interface!$A$2:$T$2, 0))</f>
        <v>2.2532665101001541</v>
      </c>
      <c r="K132" s="165">
        <f>INDEX(Interface!$A$2:$T$63, MATCH(F_Outputs!$A132&amp;RIGHT(F_Outputs!K$2, 2), Interface!$A$2:$A$63, 0), MATCH(F_Outputs!$C132, Interface!$A$2:$T$2, 0))</f>
        <v>2.2532665101001541</v>
      </c>
    </row>
    <row r="133" spans="1:11">
      <c r="A133" s="38" t="s">
        <v>104</v>
      </c>
      <c r="B133" s="38" t="s">
        <v>185</v>
      </c>
      <c r="C133" s="38" t="s">
        <v>165</v>
      </c>
      <c r="D133" s="38" t="s">
        <v>49</v>
      </c>
      <c r="E133" s="38" t="s">
        <v>37</v>
      </c>
      <c r="F133" s="165">
        <f>INDEX(Interface!$A$2:$T$63, MATCH(F_Outputs!$A133&amp;RIGHT(F_Outputs!F$2, 2), Interface!$A$2:$A$63, 0), MATCH(F_Outputs!$C133, Interface!$A$2:$T$2, 0))</f>
        <v>5.6295345777949946</v>
      </c>
      <c r="G133" s="165">
        <f>INDEX(Interface!$A$2:$T$63, MATCH(F_Outputs!$A133&amp;RIGHT(F_Outputs!G$2, 2), Interface!$A$2:$A$63, 0), MATCH(F_Outputs!$C133, Interface!$A$2:$T$2, 0))</f>
        <v>5.6390238422870622</v>
      </c>
      <c r="H133" s="165">
        <f>INDEX(Interface!$A$2:$T$63, MATCH(F_Outputs!$A133&amp;RIGHT(F_Outputs!H$2, 2), Interface!$A$2:$A$63, 0), MATCH(F_Outputs!$C133, Interface!$A$2:$T$2, 0))</f>
        <v>5.5902355357890743</v>
      </c>
      <c r="I133" s="165">
        <f>INDEX(Interface!$A$2:$T$63, MATCH(F_Outputs!$A133&amp;RIGHT(F_Outputs!I$2, 2), Interface!$A$2:$A$63, 0), MATCH(F_Outputs!$C133, Interface!$A$2:$T$2, 0))</f>
        <v>5.5040195444648479</v>
      </c>
      <c r="J133" s="165">
        <f>INDEX(Interface!$A$2:$T$63, MATCH(F_Outputs!$A133&amp;RIGHT(F_Outputs!J$2, 2), Interface!$A$2:$A$63, 0), MATCH(F_Outputs!$C133, Interface!$A$2:$T$2, 0))</f>
        <v>5.5124848178935908</v>
      </c>
      <c r="K133" s="165">
        <f>INDEX(Interface!$A$2:$T$63, MATCH(F_Outputs!$A133&amp;RIGHT(F_Outputs!K$2, 2), Interface!$A$2:$A$63, 0), MATCH(F_Outputs!$C133, Interface!$A$2:$T$2, 0))</f>
        <v>5.5117447337825123</v>
      </c>
    </row>
    <row r="134" spans="1:11">
      <c r="A134" s="38" t="s">
        <v>104</v>
      </c>
      <c r="B134" s="38" t="s">
        <v>186</v>
      </c>
      <c r="C134" s="38" t="s">
        <v>166</v>
      </c>
      <c r="D134" s="38" t="s">
        <v>36</v>
      </c>
      <c r="E134" s="38" t="s">
        <v>37</v>
      </c>
      <c r="F134" s="165">
        <f>INDEX(Interface!$A$2:$T$63, MATCH(F_Outputs!$A134&amp;RIGHT(F_Outputs!F$2, 2), Interface!$A$2:$A$63, 0), MATCH(F_Outputs!$C134, Interface!$A$2:$T$2, 0))</f>
        <v>17563.953391669642</v>
      </c>
      <c r="G134" s="165">
        <f>INDEX(Interface!$A$2:$T$63, MATCH(F_Outputs!$A134&amp;RIGHT(F_Outputs!G$2, 2), Interface!$A$2:$A$63, 0), MATCH(F_Outputs!$C134, Interface!$A$2:$T$2, 0))</f>
        <v>17563.953391669642</v>
      </c>
      <c r="H134" s="165">
        <f>INDEX(Interface!$A$2:$T$63, MATCH(F_Outputs!$A134&amp;RIGHT(F_Outputs!H$2, 2), Interface!$A$2:$A$63, 0), MATCH(F_Outputs!$C134, Interface!$A$2:$T$2, 0))</f>
        <v>17563.953391669642</v>
      </c>
      <c r="I134" s="165">
        <f>INDEX(Interface!$A$2:$T$63, MATCH(F_Outputs!$A134&amp;RIGHT(F_Outputs!I$2, 2), Interface!$A$2:$A$63, 0), MATCH(F_Outputs!$C134, Interface!$A$2:$T$2, 0))</f>
        <v>17563.953391669642</v>
      </c>
      <c r="J134" s="165">
        <f>INDEX(Interface!$A$2:$T$63, MATCH(F_Outputs!$A134&amp;RIGHT(F_Outputs!J$2, 2), Interface!$A$2:$A$63, 0), MATCH(F_Outputs!$C134, Interface!$A$2:$T$2, 0))</f>
        <v>17563.953391669642</v>
      </c>
      <c r="K134" s="165">
        <f>INDEX(Interface!$A$2:$T$63, MATCH(F_Outputs!$A134&amp;RIGHT(F_Outputs!K$2, 2), Interface!$A$2:$A$63, 0), MATCH(F_Outputs!$C134, Interface!$A$2:$T$2, 0))</f>
        <v>17563.953391669642</v>
      </c>
    </row>
    <row r="135" spans="1:11">
      <c r="A135" s="38" t="s">
        <v>104</v>
      </c>
      <c r="B135" s="38" t="s">
        <v>187</v>
      </c>
      <c r="C135" s="38" t="s">
        <v>167</v>
      </c>
      <c r="D135" s="38" t="s">
        <v>36</v>
      </c>
      <c r="E135" s="38" t="s">
        <v>37</v>
      </c>
      <c r="F135" s="165">
        <f>INDEX(Interface!$A$2:$T$63, MATCH(F_Outputs!$A135&amp;RIGHT(F_Outputs!F$2, 2), Interface!$A$2:$A$63, 0), MATCH(F_Outputs!$C135, Interface!$A$2:$T$2, 0))</f>
        <v>9.8786217462585604E-2</v>
      </c>
      <c r="G135" s="165">
        <f>INDEX(Interface!$A$2:$T$63, MATCH(F_Outputs!$A135&amp;RIGHT(F_Outputs!G$2, 2), Interface!$A$2:$A$63, 0), MATCH(F_Outputs!$C135, Interface!$A$2:$T$2, 0))</f>
        <v>9.8607684990692349E-2</v>
      </c>
      <c r="H135" s="165">
        <f>INDEX(Interface!$A$2:$T$63, MATCH(F_Outputs!$A135&amp;RIGHT(F_Outputs!H$2, 2), Interface!$A$2:$A$63, 0), MATCH(F_Outputs!$C135, Interface!$A$2:$T$2, 0))</f>
        <v>9.84193526303727E-2</v>
      </c>
      <c r="I135" s="165">
        <f>INDEX(Interface!$A$2:$T$63, MATCH(F_Outputs!$A135&amp;RIGHT(F_Outputs!I$2, 2), Interface!$A$2:$A$63, 0), MATCH(F_Outputs!$C135, Interface!$A$2:$T$2, 0))</f>
        <v>9.823173829652608E-2</v>
      </c>
      <c r="J135" s="165">
        <f>INDEX(Interface!$A$2:$T$63, MATCH(F_Outputs!$A135&amp;RIGHT(F_Outputs!J$2, 2), Interface!$A$2:$A$63, 0), MATCH(F_Outputs!$C135, Interface!$A$2:$T$2, 0))</f>
        <v>9.8031885102116148E-2</v>
      </c>
      <c r="K135" s="165">
        <f>INDEX(Interface!$A$2:$T$63, MATCH(F_Outputs!$A135&amp;RIGHT(F_Outputs!K$2, 2), Interface!$A$2:$A$63, 0), MATCH(F_Outputs!$C135, Interface!$A$2:$T$2, 0))</f>
        <v>9.7848324158969088E-2</v>
      </c>
    </row>
    <row r="136" spans="1:11">
      <c r="A136" s="38" t="s">
        <v>104</v>
      </c>
      <c r="B136" s="38" t="s">
        <v>148</v>
      </c>
      <c r="C136" s="38" t="s">
        <v>168</v>
      </c>
      <c r="D136" s="38" t="s">
        <v>91</v>
      </c>
      <c r="E136" s="38" t="s">
        <v>37</v>
      </c>
      <c r="F136" s="165" t="str">
        <f ca="1">INDEX(Interface!$A$2:$T$63, MATCH(F_Outputs!$A136&amp;RIGHT(F_Outputs!F$2, 2), Interface!$A$2:$A$63, 0), MATCH(F_Outputs!$C136, Interface!$A$2:$T$2, 0))</f>
        <v>[…]13/12/2024 13:50:00</v>
      </c>
      <c r="G136" s="165" t="str">
        <f ca="1">INDEX(Interface!$A$2:$T$63, MATCH(F_Outputs!$A136&amp;RIGHT(F_Outputs!G$2, 2), Interface!$A$2:$A$63, 0), MATCH(F_Outputs!$C136, Interface!$A$2:$T$2, 0))</f>
        <v>[…]13/12/2024 13:50:00</v>
      </c>
      <c r="H136" s="165" t="str">
        <f ca="1">INDEX(Interface!$A$2:$T$63, MATCH(F_Outputs!$A136&amp;RIGHT(F_Outputs!H$2, 2), Interface!$A$2:$A$63, 0), MATCH(F_Outputs!$C136, Interface!$A$2:$T$2, 0))</f>
        <v>[…]13/12/2024 13:50:00</v>
      </c>
      <c r="I136" s="165" t="str">
        <f ca="1">INDEX(Interface!$A$2:$T$63, MATCH(F_Outputs!$A136&amp;RIGHT(F_Outputs!I$2, 2), Interface!$A$2:$A$63, 0), MATCH(F_Outputs!$C136, Interface!$A$2:$T$2, 0))</f>
        <v>[…]13/12/2024 13:50:00</v>
      </c>
      <c r="J136" s="165" t="str">
        <f ca="1">INDEX(Interface!$A$2:$T$63, MATCH(F_Outputs!$A136&amp;RIGHT(F_Outputs!J$2, 2), Interface!$A$2:$A$63, 0), MATCH(F_Outputs!$C136, Interface!$A$2:$T$2, 0))</f>
        <v>[…]13/12/2024 13:50:00</v>
      </c>
      <c r="K136" s="165" t="str">
        <f ca="1">INDEX(Interface!$A$2:$T$63, MATCH(F_Outputs!$A136&amp;RIGHT(F_Outputs!K$2, 2), Interface!$A$2:$A$63, 0), MATCH(F_Outputs!$C136, Interface!$A$2:$T$2, 0))</f>
        <v>[…]13/12/2024 13:50:00</v>
      </c>
    </row>
    <row r="137" spans="1:11">
      <c r="A137" s="38" t="s">
        <v>104</v>
      </c>
      <c r="B137" s="38" t="s">
        <v>149</v>
      </c>
      <c r="C137" s="38" t="s">
        <v>169</v>
      </c>
      <c r="D137" s="38" t="s">
        <v>91</v>
      </c>
      <c r="E137" s="38" t="s">
        <v>37</v>
      </c>
      <c r="F137" s="165" t="str">
        <f ca="1">INDEX(Interface!$A$2:$T$63, MATCH(F_Outputs!$A137&amp;RIGHT(F_Outputs!F$2, 2), Interface!$A$2:$A$63, 0), MATCH(F_Outputs!$C137, Interface!$A$2:$T$2, 0))</f>
        <v>PR24CA07 - WW2 - FD.xlsx</v>
      </c>
      <c r="G137" s="165" t="str">
        <f ca="1">INDEX(Interface!$A$2:$T$63, MATCH(F_Outputs!$A137&amp;RIGHT(F_Outputs!G$2, 2), Interface!$A$2:$A$63, 0), MATCH(F_Outputs!$C137, Interface!$A$2:$T$2, 0))</f>
        <v>PR24CA07 - WW2 - FD.xlsx</v>
      </c>
      <c r="H137" s="165" t="str">
        <f ca="1">INDEX(Interface!$A$2:$T$63, MATCH(F_Outputs!$A137&amp;RIGHT(F_Outputs!H$2, 2), Interface!$A$2:$A$63, 0), MATCH(F_Outputs!$C137, Interface!$A$2:$T$2, 0))</f>
        <v>PR24CA07 - WW2 - FD.xlsx</v>
      </c>
      <c r="I137" s="165" t="str">
        <f ca="1">INDEX(Interface!$A$2:$T$63, MATCH(F_Outputs!$A137&amp;RIGHT(F_Outputs!I$2, 2), Interface!$A$2:$A$63, 0), MATCH(F_Outputs!$C137, Interface!$A$2:$T$2, 0))</f>
        <v>PR24CA07 - WW2 - FD.xlsx</v>
      </c>
      <c r="J137" s="165" t="str">
        <f ca="1">INDEX(Interface!$A$2:$T$63, MATCH(F_Outputs!$A137&amp;RIGHT(F_Outputs!J$2, 2), Interface!$A$2:$A$63, 0), MATCH(F_Outputs!$C137, Interface!$A$2:$T$2, 0))</f>
        <v>PR24CA07 - WW2 - FD.xlsx</v>
      </c>
      <c r="K137" s="165" t="str">
        <f ca="1">INDEX(Interface!$A$2:$T$63, MATCH(F_Outputs!$A137&amp;RIGHT(F_Outputs!K$2, 2), Interface!$A$2:$A$63, 0), MATCH(F_Outputs!$C137, Interface!$A$2:$T$2, 0))</f>
        <v>PR24CA07 - WW2 - FD.xlsx</v>
      </c>
    </row>
    <row r="138" spans="1:11">
      <c r="A138" s="38" t="s">
        <v>104</v>
      </c>
      <c r="B138" s="38" t="s">
        <v>150</v>
      </c>
      <c r="C138" s="38" t="s">
        <v>170</v>
      </c>
      <c r="D138" s="38" t="s">
        <v>91</v>
      </c>
      <c r="E138" s="38" t="s">
        <v>37</v>
      </c>
      <c r="F138" s="165">
        <v>0</v>
      </c>
      <c r="G138" s="165">
        <v>0</v>
      </c>
      <c r="H138" s="165">
        <v>0</v>
      </c>
      <c r="I138" s="165">
        <v>0</v>
      </c>
      <c r="J138" s="165">
        <v>0</v>
      </c>
      <c r="K138" s="165">
        <v>0</v>
      </c>
    </row>
    <row r="139" spans="1:11">
      <c r="A139" s="38" t="s">
        <v>104</v>
      </c>
      <c r="B139" s="38" t="s">
        <v>151</v>
      </c>
      <c r="C139" s="38" t="s">
        <v>171</v>
      </c>
      <c r="D139" s="38" t="s">
        <v>36</v>
      </c>
      <c r="E139" s="38" t="s">
        <v>37</v>
      </c>
      <c r="F139" s="165">
        <v>0</v>
      </c>
      <c r="G139" s="165">
        <v>0</v>
      </c>
      <c r="H139" s="165">
        <v>0</v>
      </c>
      <c r="I139" s="165">
        <v>0</v>
      </c>
      <c r="J139" s="165">
        <v>0</v>
      </c>
      <c r="K139" s="165">
        <v>0</v>
      </c>
    </row>
    <row r="140" spans="1:11">
      <c r="A140" s="38" t="s">
        <v>105</v>
      </c>
      <c r="B140" s="38" t="s">
        <v>175</v>
      </c>
      <c r="C140" s="38" t="s">
        <v>155</v>
      </c>
      <c r="D140" s="38" t="s">
        <v>36</v>
      </c>
      <c r="E140" s="38" t="s">
        <v>37</v>
      </c>
      <c r="F140" s="165">
        <f>INDEX(Interface!$A$2:$T$63, MATCH(F_Outputs!$A140&amp;RIGHT(F_Outputs!F$2, 2), Interface!$A$2:$A$63, 0), MATCH(F_Outputs!$C140, Interface!$A$2:$T$2, 0))</f>
        <v>1299656.1946841876</v>
      </c>
      <c r="G140" s="165">
        <f>INDEX(Interface!$A$2:$T$63, MATCH(F_Outputs!$A140&amp;RIGHT(F_Outputs!G$2, 2), Interface!$A$2:$A$63, 0), MATCH(F_Outputs!$C140, Interface!$A$2:$T$2, 0))</f>
        <v>1305533.4227896964</v>
      </c>
      <c r="H140" s="165">
        <f>INDEX(Interface!$A$2:$T$63, MATCH(F_Outputs!$A140&amp;RIGHT(F_Outputs!H$2, 2), Interface!$A$2:$A$63, 0), MATCH(F_Outputs!$C140, Interface!$A$2:$T$2, 0))</f>
        <v>1311684.1950426537</v>
      </c>
      <c r="I140" s="165">
        <f>INDEX(Interface!$A$2:$T$63, MATCH(F_Outputs!$A140&amp;RIGHT(F_Outputs!I$2, 2), Interface!$A$2:$A$63, 0), MATCH(F_Outputs!$C140, Interface!$A$2:$T$2, 0))</f>
        <v>1317838.4430550747</v>
      </c>
      <c r="J140" s="165">
        <f>INDEX(Interface!$A$2:$T$63, MATCH(F_Outputs!$A140&amp;RIGHT(F_Outputs!J$2, 2), Interface!$A$2:$A$63, 0), MATCH(F_Outputs!$C140, Interface!$A$2:$T$2, 0))</f>
        <v>1323664.5332172983</v>
      </c>
      <c r="K140" s="165">
        <f>INDEX(Interface!$A$2:$T$63, MATCH(F_Outputs!$A140&amp;RIGHT(F_Outputs!K$2, 2), Interface!$A$2:$A$63, 0), MATCH(F_Outputs!$C140, Interface!$A$2:$T$2, 0))</f>
        <v>1328943.4550353738</v>
      </c>
    </row>
    <row r="141" spans="1:11">
      <c r="A141" s="38" t="s">
        <v>105</v>
      </c>
      <c r="B141" s="38" t="s">
        <v>176</v>
      </c>
      <c r="C141" s="38" t="s">
        <v>156</v>
      </c>
      <c r="D141" s="38" t="s">
        <v>74</v>
      </c>
      <c r="E141" s="38" t="s">
        <v>37</v>
      </c>
      <c r="F141" s="165">
        <f>INDEX(Interface!$A$2:$T$63, MATCH(F_Outputs!$A141&amp;RIGHT(F_Outputs!F$2, 2), Interface!$A$2:$A$63, 0), MATCH(F_Outputs!$C141, Interface!$A$2:$T$2, 0))</f>
        <v>35190.08850829416</v>
      </c>
      <c r="G141" s="165">
        <f>INDEX(Interface!$A$2:$T$63, MATCH(F_Outputs!$A141&amp;RIGHT(F_Outputs!G$2, 2), Interface!$A$2:$A$63, 0), MATCH(F_Outputs!$C141, Interface!$A$2:$T$2, 0))</f>
        <v>35242.545975895293</v>
      </c>
      <c r="H141" s="165">
        <f>INDEX(Interface!$A$2:$T$63, MATCH(F_Outputs!$A141&amp;RIGHT(F_Outputs!H$2, 2), Interface!$A$2:$A$63, 0), MATCH(F_Outputs!$C141, Interface!$A$2:$T$2, 0))</f>
        <v>35295.154656405735</v>
      </c>
      <c r="I141" s="165">
        <f>INDEX(Interface!$A$2:$T$63, MATCH(F_Outputs!$A141&amp;RIGHT(F_Outputs!I$2, 2), Interface!$A$2:$A$63, 0), MATCH(F_Outputs!$C141, Interface!$A$2:$T$2, 0))</f>
        <v>35347.914985708965</v>
      </c>
      <c r="J141" s="165">
        <f>INDEX(Interface!$A$2:$T$63, MATCH(F_Outputs!$A141&amp;RIGHT(F_Outputs!J$2, 2), Interface!$A$2:$A$63, 0), MATCH(F_Outputs!$C141, Interface!$A$2:$T$2, 0))</f>
        <v>35400.827400944952</v>
      </c>
      <c r="K141" s="165">
        <f>INDEX(Interface!$A$2:$T$63, MATCH(F_Outputs!$A141&amp;RIGHT(F_Outputs!K$2, 2), Interface!$A$2:$A$63, 0), MATCH(F_Outputs!$C141, Interface!$A$2:$T$2, 0))</f>
        <v>35453.892340513732</v>
      </c>
    </row>
    <row r="142" spans="1:11">
      <c r="A142" s="38" t="s">
        <v>105</v>
      </c>
      <c r="B142" s="38" t="s">
        <v>177</v>
      </c>
      <c r="C142" s="38" t="s">
        <v>157</v>
      </c>
      <c r="D142" s="38" t="s">
        <v>40</v>
      </c>
      <c r="E142" s="38" t="s">
        <v>37</v>
      </c>
      <c r="F142" s="165">
        <f>INDEX(Interface!$A$2:$T$63, MATCH(F_Outputs!$A142&amp;RIGHT(F_Outputs!F$2, 2), Interface!$A$2:$A$63, 0), MATCH(F_Outputs!$C142, Interface!$A$2:$T$2, 0))</f>
        <v>206621.56489163527</v>
      </c>
      <c r="G142" s="165">
        <f>INDEX(Interface!$A$2:$T$63, MATCH(F_Outputs!$A142&amp;RIGHT(F_Outputs!G$2, 2), Interface!$A$2:$A$63, 0), MATCH(F_Outputs!$C142, Interface!$A$2:$T$2, 0))</f>
        <v>207555.93666884239</v>
      </c>
      <c r="H142" s="165">
        <f>INDEX(Interface!$A$2:$T$63, MATCH(F_Outputs!$A142&amp;RIGHT(F_Outputs!H$2, 2), Interface!$A$2:$A$63, 0), MATCH(F_Outputs!$C142, Interface!$A$2:$T$2, 0))</f>
        <v>208533.79696250788</v>
      </c>
      <c r="I142" s="165">
        <f>INDEX(Interface!$A$2:$T$63, MATCH(F_Outputs!$A142&amp;RIGHT(F_Outputs!I$2, 2), Interface!$A$2:$A$63, 0), MATCH(F_Outputs!$C142, Interface!$A$2:$T$2, 0))</f>
        <v>209512.20983835825</v>
      </c>
      <c r="J142" s="165">
        <f>INDEX(Interface!$A$2:$T$63, MATCH(F_Outputs!$A142&amp;RIGHT(F_Outputs!J$2, 2), Interface!$A$2:$A$63, 0), MATCH(F_Outputs!$C142, Interface!$A$2:$T$2, 0))</f>
        <v>210438.45161787048</v>
      </c>
      <c r="K142" s="165">
        <f>INDEX(Interface!$A$2:$T$63, MATCH(F_Outputs!$A142&amp;RIGHT(F_Outputs!K$2, 2), Interface!$A$2:$A$63, 0), MATCH(F_Outputs!$C142, Interface!$A$2:$T$2, 0))</f>
        <v>211277.70363809913</v>
      </c>
    </row>
    <row r="143" spans="1:11">
      <c r="A143" s="38" t="s">
        <v>105</v>
      </c>
      <c r="B143" s="38" t="s">
        <v>178</v>
      </c>
      <c r="C143" s="38" t="s">
        <v>158</v>
      </c>
      <c r="D143" s="38" t="s">
        <v>77</v>
      </c>
      <c r="E143" s="38" t="s">
        <v>37</v>
      </c>
      <c r="F143" s="165">
        <f>INDEX(Interface!$A$2:$T$63, MATCH(F_Outputs!$A143&amp;RIGHT(F_Outputs!F$2, 2), Interface!$A$2:$A$63, 0), MATCH(F_Outputs!$C143, Interface!$A$2:$T$2, 0))</f>
        <v>71.750070597813334</v>
      </c>
      <c r="G143" s="165">
        <f>INDEX(Interface!$A$2:$T$63, MATCH(F_Outputs!$A143&amp;RIGHT(F_Outputs!G$2, 2), Interface!$A$2:$A$63, 0), MATCH(F_Outputs!$C143, Interface!$A$2:$T$2, 0))</f>
        <v>72.862214526469117</v>
      </c>
      <c r="H143" s="165">
        <f>INDEX(Interface!$A$2:$T$63, MATCH(F_Outputs!$A143&amp;RIGHT(F_Outputs!H$2, 2), Interface!$A$2:$A$63, 0), MATCH(F_Outputs!$C143, Interface!$A$2:$T$2, 0))</f>
        <v>73.265262043464787</v>
      </c>
      <c r="I143" s="165">
        <f>INDEX(Interface!$A$2:$T$63, MATCH(F_Outputs!$A143&amp;RIGHT(F_Outputs!I$2, 2), Interface!$A$2:$A$63, 0), MATCH(F_Outputs!$C143, Interface!$A$2:$T$2, 0))</f>
        <v>73.684750657158872</v>
      </c>
      <c r="J143" s="165">
        <f>INDEX(Interface!$A$2:$T$63, MATCH(F_Outputs!$A143&amp;RIGHT(F_Outputs!J$2, 2), Interface!$A$2:$A$63, 0), MATCH(F_Outputs!$C143, Interface!$A$2:$T$2, 0))</f>
        <v>74.205415378558129</v>
      </c>
      <c r="K143" s="165">
        <f>INDEX(Interface!$A$2:$T$63, MATCH(F_Outputs!$A143&amp;RIGHT(F_Outputs!K$2, 2), Interface!$A$2:$A$63, 0), MATCH(F_Outputs!$C143, Interface!$A$2:$T$2, 0))</f>
        <v>74.7152978895042</v>
      </c>
    </row>
    <row r="144" spans="1:11">
      <c r="A144" s="38" t="s">
        <v>105</v>
      </c>
      <c r="B144" s="38" t="s">
        <v>179</v>
      </c>
      <c r="C144" s="38" t="s">
        <v>159</v>
      </c>
      <c r="D144" s="38" t="s">
        <v>36</v>
      </c>
      <c r="E144" s="38" t="s">
        <v>37</v>
      </c>
      <c r="F144" s="165">
        <f>INDEX(Interface!$A$2:$T$63, MATCH(F_Outputs!$A144&amp;RIGHT(F_Outputs!F$2, 2), Interface!$A$2:$A$63, 0), MATCH(F_Outputs!$C144, Interface!$A$2:$T$2, 0))</f>
        <v>1.3855463872592437</v>
      </c>
      <c r="G144" s="165">
        <f>INDEX(Interface!$A$2:$T$63, MATCH(F_Outputs!$A144&amp;RIGHT(F_Outputs!G$2, 2), Interface!$A$2:$A$63, 0), MATCH(F_Outputs!$C144, Interface!$A$2:$T$2, 0))</f>
        <v>1.385050331874043</v>
      </c>
      <c r="H144" s="165">
        <f>INDEX(Interface!$A$2:$T$63, MATCH(F_Outputs!$A144&amp;RIGHT(F_Outputs!H$2, 2), Interface!$A$2:$A$63, 0), MATCH(F_Outputs!$C144, Interface!$A$2:$T$2, 0))</f>
        <v>1.3845498192520578</v>
      </c>
      <c r="I144" s="165">
        <f>INDEX(Interface!$A$2:$T$63, MATCH(F_Outputs!$A144&amp;RIGHT(F_Outputs!I$2, 2), Interface!$A$2:$A$63, 0), MATCH(F_Outputs!$C144, Interface!$A$2:$T$2, 0))</f>
        <v>1.3839713041003514</v>
      </c>
      <c r="J144" s="165">
        <f>INDEX(Interface!$A$2:$T$63, MATCH(F_Outputs!$A144&amp;RIGHT(F_Outputs!J$2, 2), Interface!$A$2:$A$63, 0), MATCH(F_Outputs!$C144, Interface!$A$2:$T$2, 0))</f>
        <v>1.3833885701409554</v>
      </c>
      <c r="K144" s="165">
        <f>INDEX(Interface!$A$2:$T$63, MATCH(F_Outputs!$A144&amp;RIGHT(F_Outputs!K$2, 2), Interface!$A$2:$A$63, 0), MATCH(F_Outputs!$C144, Interface!$A$2:$T$2, 0))</f>
        <v>1.3827282919788333</v>
      </c>
    </row>
    <row r="145" spans="1:11">
      <c r="A145" s="38" t="s">
        <v>105</v>
      </c>
      <c r="B145" s="38" t="s">
        <v>180</v>
      </c>
      <c r="C145" s="38" t="s">
        <v>160</v>
      </c>
      <c r="D145" s="38" t="s">
        <v>36</v>
      </c>
      <c r="E145" s="38" t="s">
        <v>37</v>
      </c>
      <c r="F145" s="165">
        <f>INDEX(Interface!$A$2:$T$63, MATCH(F_Outputs!$A145&amp;RIGHT(F_Outputs!F$2, 2), Interface!$A$2:$A$63, 0), MATCH(F_Outputs!$C145, Interface!$A$2:$T$2, 0))</f>
        <v>36.932450294288515</v>
      </c>
      <c r="G145" s="165">
        <f>INDEX(Interface!$A$2:$T$63, MATCH(F_Outputs!$A145&amp;RIGHT(F_Outputs!G$2, 2), Interface!$A$2:$A$63, 0), MATCH(F_Outputs!$C145, Interface!$A$2:$T$2, 0))</f>
        <v>37.044242594806768</v>
      </c>
      <c r="H145" s="165">
        <f>INDEX(Interface!$A$2:$T$63, MATCH(F_Outputs!$A145&amp;RIGHT(F_Outputs!H$2, 2), Interface!$A$2:$A$63, 0), MATCH(F_Outputs!$C145, Interface!$A$2:$T$2, 0))</f>
        <v>37.163293596861898</v>
      </c>
      <c r="I145" s="165">
        <f>INDEX(Interface!$A$2:$T$63, MATCH(F_Outputs!$A145&amp;RIGHT(F_Outputs!I$2, 2), Interface!$A$2:$A$63, 0), MATCH(F_Outputs!$C145, Interface!$A$2:$T$2, 0))</f>
        <v>37.281928611287881</v>
      </c>
      <c r="J145" s="165">
        <f>INDEX(Interface!$A$2:$T$63, MATCH(F_Outputs!$A145&amp;RIGHT(F_Outputs!J$2, 2), Interface!$A$2:$A$63, 0), MATCH(F_Outputs!$C145, Interface!$A$2:$T$2, 0))</f>
        <v>37.39077954946233</v>
      </c>
      <c r="K145" s="165">
        <f>INDEX(Interface!$A$2:$T$63, MATCH(F_Outputs!$A145&amp;RIGHT(F_Outputs!K$2, 2), Interface!$A$2:$A$63, 0), MATCH(F_Outputs!$C145, Interface!$A$2:$T$2, 0))</f>
        <v>37.483711020264167</v>
      </c>
    </row>
    <row r="146" spans="1:11">
      <c r="A146" s="38" t="s">
        <v>105</v>
      </c>
      <c r="B146" s="38" t="s">
        <v>181</v>
      </c>
      <c r="C146" s="38" t="s">
        <v>161</v>
      </c>
      <c r="D146" s="38" t="s">
        <v>36</v>
      </c>
      <c r="E146" s="38" t="s">
        <v>37</v>
      </c>
      <c r="F146" s="165">
        <f>INDEX(Interface!$A$2:$T$63, MATCH(F_Outputs!$A146&amp;RIGHT(F_Outputs!F$2, 2), Interface!$A$2:$A$63, 0), MATCH(F_Outputs!$C146, Interface!$A$2:$T$2, 0))</f>
        <v>1251.7138047227729</v>
      </c>
      <c r="G146" s="165">
        <f>INDEX(Interface!$A$2:$T$63, MATCH(F_Outputs!$A146&amp;RIGHT(F_Outputs!G$2, 2), Interface!$A$2:$A$63, 0), MATCH(F_Outputs!$C146, Interface!$A$2:$T$2, 0))</f>
        <v>1255.5026669484146</v>
      </c>
      <c r="H146" s="165">
        <f>INDEX(Interface!$A$2:$T$63, MATCH(F_Outputs!$A146&amp;RIGHT(F_Outputs!H$2, 2), Interface!$A$2:$A$63, 0), MATCH(F_Outputs!$C146, Interface!$A$2:$T$2, 0))</f>
        <v>1259.5375409291839</v>
      </c>
      <c r="I146" s="165">
        <f>INDEX(Interface!$A$2:$T$63, MATCH(F_Outputs!$A146&amp;RIGHT(F_Outputs!I$2, 2), Interface!$A$2:$A$63, 0), MATCH(F_Outputs!$C146, Interface!$A$2:$T$2, 0))</f>
        <v>1263.5583162662444</v>
      </c>
      <c r="J146" s="165">
        <f>INDEX(Interface!$A$2:$T$63, MATCH(F_Outputs!$A146&amp;RIGHT(F_Outputs!J$2, 2), Interface!$A$2:$A$63, 0), MATCH(F_Outputs!$C146, Interface!$A$2:$T$2, 0))</f>
        <v>1267.2474899030949</v>
      </c>
      <c r="K146" s="165">
        <f>INDEX(Interface!$A$2:$T$63, MATCH(F_Outputs!$A146&amp;RIGHT(F_Outputs!K$2, 2), Interface!$A$2:$A$63, 0), MATCH(F_Outputs!$C146, Interface!$A$2:$T$2, 0))</f>
        <v>1270.3971212968679</v>
      </c>
    </row>
    <row r="147" spans="1:11">
      <c r="A147" s="38" t="s">
        <v>105</v>
      </c>
      <c r="B147" s="38" t="s">
        <v>182</v>
      </c>
      <c r="C147" s="38" t="s">
        <v>162</v>
      </c>
      <c r="D147" s="38" t="s">
        <v>36</v>
      </c>
      <c r="E147" s="38" t="s">
        <v>37</v>
      </c>
      <c r="F147" s="165">
        <f>INDEX(Interface!$A$2:$T$63, MATCH(F_Outputs!$A147&amp;RIGHT(F_Outputs!F$2, 2), Interface!$A$2:$A$63, 0), MATCH(F_Outputs!$C147, Interface!$A$2:$T$2, 0))</f>
        <v>2756.7268098305358</v>
      </c>
      <c r="G147" s="165">
        <f>INDEX(Interface!$A$2:$T$63, MATCH(F_Outputs!$A147&amp;RIGHT(F_Outputs!G$2, 2), Interface!$A$2:$A$63, 0), MATCH(F_Outputs!$C147, Interface!$A$2:$T$2, 0))</f>
        <v>2765.0712556909002</v>
      </c>
      <c r="H147" s="165">
        <f>INDEX(Interface!$A$2:$T$63, MATCH(F_Outputs!$A147&amp;RIGHT(F_Outputs!H$2, 2), Interface!$A$2:$A$63, 0), MATCH(F_Outputs!$C147, Interface!$A$2:$T$2, 0))</f>
        <v>2773.9575084709745</v>
      </c>
      <c r="I147" s="165">
        <f>INDEX(Interface!$A$2:$T$63, MATCH(F_Outputs!$A147&amp;RIGHT(F_Outputs!I$2, 2), Interface!$A$2:$A$63, 0), MATCH(F_Outputs!$C147, Interface!$A$2:$T$2, 0))</f>
        <v>2782.8127109351149</v>
      </c>
      <c r="J147" s="165">
        <f>INDEX(Interface!$A$2:$T$63, MATCH(F_Outputs!$A147&amp;RIGHT(F_Outputs!J$2, 2), Interface!$A$2:$A$63, 0), MATCH(F_Outputs!$C147, Interface!$A$2:$T$2, 0))</f>
        <v>2790.9376064443391</v>
      </c>
      <c r="K147" s="165">
        <f>INDEX(Interface!$A$2:$T$63, MATCH(F_Outputs!$A147&amp;RIGHT(F_Outputs!K$2, 2), Interface!$A$2:$A$63, 0), MATCH(F_Outputs!$C147, Interface!$A$2:$T$2, 0))</f>
        <v>2797.8742346668109</v>
      </c>
    </row>
    <row r="148" spans="1:11">
      <c r="A148" s="38" t="s">
        <v>105</v>
      </c>
      <c r="B148" s="38" t="s">
        <v>183</v>
      </c>
      <c r="C148" s="38" t="s">
        <v>163</v>
      </c>
      <c r="D148" s="38" t="s">
        <v>36</v>
      </c>
      <c r="E148" s="38" t="s">
        <v>37</v>
      </c>
      <c r="F148" s="165">
        <f>INDEX(Interface!$A$2:$T$63, MATCH(F_Outputs!$A148&amp;RIGHT(F_Outputs!F$2, 2), Interface!$A$2:$A$63, 0), MATCH(F_Outputs!$C148, Interface!$A$2:$T$2, 0))</f>
        <v>3.0623483474159313E-4</v>
      </c>
      <c r="G148" s="165">
        <f>INDEX(Interface!$A$2:$T$63, MATCH(F_Outputs!$A148&amp;RIGHT(F_Outputs!G$2, 2), Interface!$A$2:$A$63, 0), MATCH(F_Outputs!$C148, Interface!$A$2:$T$2, 0))</f>
        <v>3.0485623198335564E-4</v>
      </c>
      <c r="H148" s="165">
        <f>INDEX(Interface!$A$2:$T$63, MATCH(F_Outputs!$A148&amp;RIGHT(F_Outputs!H$2, 2), Interface!$A$2:$A$63, 0), MATCH(F_Outputs!$C148, Interface!$A$2:$T$2, 0))</f>
        <v>3.0266431622825968E-4</v>
      </c>
      <c r="I148" s="165">
        <f>INDEX(Interface!$A$2:$T$63, MATCH(F_Outputs!$A148&amp;RIGHT(F_Outputs!I$2, 2), Interface!$A$2:$A$63, 0), MATCH(F_Outputs!$C148, Interface!$A$2:$T$2, 0))</f>
        <v>3.0125088708116306E-4</v>
      </c>
      <c r="J148" s="165">
        <f>INDEX(Interface!$A$2:$T$63, MATCH(F_Outputs!$A148&amp;RIGHT(F_Outputs!J$2, 2), Interface!$A$2:$A$63, 0), MATCH(F_Outputs!$C148, Interface!$A$2:$T$2, 0))</f>
        <v>2.9992493568974912E-4</v>
      </c>
      <c r="K148" s="165">
        <f>INDEX(Interface!$A$2:$T$63, MATCH(F_Outputs!$A148&amp;RIGHT(F_Outputs!K$2, 2), Interface!$A$2:$A$63, 0), MATCH(F_Outputs!$C148, Interface!$A$2:$T$2, 0))</f>
        <v>2.9873355295574459E-4</v>
      </c>
    </row>
    <row r="149" spans="1:11">
      <c r="A149" s="38" t="s">
        <v>105</v>
      </c>
      <c r="B149" s="38" t="s">
        <v>184</v>
      </c>
      <c r="C149" s="38" t="s">
        <v>164</v>
      </c>
      <c r="D149" s="38" t="s">
        <v>49</v>
      </c>
      <c r="E149" s="38" t="s">
        <v>37</v>
      </c>
      <c r="F149" s="165">
        <f>INDEX(Interface!$A$2:$T$63, MATCH(F_Outputs!$A149&amp;RIGHT(F_Outputs!F$2, 2), Interface!$A$2:$A$63, 0), MATCH(F_Outputs!$C149, Interface!$A$2:$T$2, 0))</f>
        <v>8.2832267523771783</v>
      </c>
      <c r="G149" s="165">
        <f>INDEX(Interface!$A$2:$T$63, MATCH(F_Outputs!$A149&amp;RIGHT(F_Outputs!G$2, 2), Interface!$A$2:$A$63, 0), MATCH(F_Outputs!$C149, Interface!$A$2:$T$2, 0))</f>
        <v>8.2832267523771783</v>
      </c>
      <c r="H149" s="165">
        <f>INDEX(Interface!$A$2:$T$63, MATCH(F_Outputs!$A149&amp;RIGHT(F_Outputs!H$2, 2), Interface!$A$2:$A$63, 0), MATCH(F_Outputs!$C149, Interface!$A$2:$T$2, 0))</f>
        <v>8.2832267523771783</v>
      </c>
      <c r="I149" s="165">
        <f>INDEX(Interface!$A$2:$T$63, MATCH(F_Outputs!$A149&amp;RIGHT(F_Outputs!I$2, 2), Interface!$A$2:$A$63, 0), MATCH(F_Outputs!$C149, Interface!$A$2:$T$2, 0))</f>
        <v>8.2832267523771783</v>
      </c>
      <c r="J149" s="165">
        <f>INDEX(Interface!$A$2:$T$63, MATCH(F_Outputs!$A149&amp;RIGHT(F_Outputs!J$2, 2), Interface!$A$2:$A$63, 0), MATCH(F_Outputs!$C149, Interface!$A$2:$T$2, 0))</f>
        <v>8.2832267523771783</v>
      </c>
      <c r="K149" s="165">
        <f>INDEX(Interface!$A$2:$T$63, MATCH(F_Outputs!$A149&amp;RIGHT(F_Outputs!K$2, 2), Interface!$A$2:$A$63, 0), MATCH(F_Outputs!$C149, Interface!$A$2:$T$2, 0))</f>
        <v>8.2832267523771783</v>
      </c>
    </row>
    <row r="150" spans="1:11">
      <c r="A150" s="38" t="s">
        <v>105</v>
      </c>
      <c r="B150" s="38" t="s">
        <v>185</v>
      </c>
      <c r="C150" s="38" t="s">
        <v>165</v>
      </c>
      <c r="D150" s="38" t="s">
        <v>49</v>
      </c>
      <c r="E150" s="38" t="s">
        <v>37</v>
      </c>
      <c r="F150" s="165">
        <f>INDEX(Interface!$A$2:$T$63, MATCH(F_Outputs!$A150&amp;RIGHT(F_Outputs!F$2, 2), Interface!$A$2:$A$63, 0), MATCH(F_Outputs!$C150, Interface!$A$2:$T$2, 0))</f>
        <v>3.9897414834731859</v>
      </c>
      <c r="G150" s="165">
        <f>INDEX(Interface!$A$2:$T$63, MATCH(F_Outputs!$A150&amp;RIGHT(F_Outputs!G$2, 2), Interface!$A$2:$A$63, 0), MATCH(F_Outputs!$C150, Interface!$A$2:$T$2, 0))</f>
        <v>3.8829055368411063</v>
      </c>
      <c r="H150" s="165">
        <f>INDEX(Interface!$A$2:$T$63, MATCH(F_Outputs!$A150&amp;RIGHT(F_Outputs!H$2, 2), Interface!$A$2:$A$63, 0), MATCH(F_Outputs!$C150, Interface!$A$2:$T$2, 0))</f>
        <v>3.7635651054317014</v>
      </c>
      <c r="I150" s="165">
        <f>INDEX(Interface!$A$2:$T$63, MATCH(F_Outputs!$A150&amp;RIGHT(F_Outputs!I$2, 2), Interface!$A$2:$A$63, 0), MATCH(F_Outputs!$C150, Interface!$A$2:$T$2, 0))</f>
        <v>3.7063602567167822</v>
      </c>
      <c r="J150" s="165">
        <f>INDEX(Interface!$A$2:$T$63, MATCH(F_Outputs!$A150&amp;RIGHT(F_Outputs!J$2, 2), Interface!$A$2:$A$63, 0), MATCH(F_Outputs!$C150, Interface!$A$2:$T$2, 0))</f>
        <v>3.6426927127505895</v>
      </c>
      <c r="K150" s="165">
        <f>INDEX(Interface!$A$2:$T$63, MATCH(F_Outputs!$A150&amp;RIGHT(F_Outputs!K$2, 2), Interface!$A$2:$A$63, 0), MATCH(F_Outputs!$C150, Interface!$A$2:$T$2, 0))</f>
        <v>3.6394545218728576</v>
      </c>
    </row>
    <row r="151" spans="1:11">
      <c r="A151" s="38" t="s">
        <v>105</v>
      </c>
      <c r="B151" s="38" t="s">
        <v>186</v>
      </c>
      <c r="C151" s="38" t="s">
        <v>166</v>
      </c>
      <c r="D151" s="38" t="s">
        <v>36</v>
      </c>
      <c r="E151" s="38" t="s">
        <v>37</v>
      </c>
      <c r="F151" s="165">
        <f>INDEX(Interface!$A$2:$T$63, MATCH(F_Outputs!$A151&amp;RIGHT(F_Outputs!F$2, 2), Interface!$A$2:$A$63, 0), MATCH(F_Outputs!$C151, Interface!$A$2:$T$2, 0))</f>
        <v>14818.726758456667</v>
      </c>
      <c r="G151" s="165">
        <f>INDEX(Interface!$A$2:$T$63, MATCH(F_Outputs!$A151&amp;RIGHT(F_Outputs!G$2, 2), Interface!$A$2:$A$63, 0), MATCH(F_Outputs!$C151, Interface!$A$2:$T$2, 0))</f>
        <v>14818.726758456667</v>
      </c>
      <c r="H151" s="165">
        <f>INDEX(Interface!$A$2:$T$63, MATCH(F_Outputs!$A151&amp;RIGHT(F_Outputs!H$2, 2), Interface!$A$2:$A$63, 0), MATCH(F_Outputs!$C151, Interface!$A$2:$T$2, 0))</f>
        <v>14818.726758456667</v>
      </c>
      <c r="I151" s="165">
        <f>INDEX(Interface!$A$2:$T$63, MATCH(F_Outputs!$A151&amp;RIGHT(F_Outputs!I$2, 2), Interface!$A$2:$A$63, 0), MATCH(F_Outputs!$C151, Interface!$A$2:$T$2, 0))</f>
        <v>14818.726758456667</v>
      </c>
      <c r="J151" s="165">
        <f>INDEX(Interface!$A$2:$T$63, MATCH(F_Outputs!$A151&amp;RIGHT(F_Outputs!J$2, 2), Interface!$A$2:$A$63, 0), MATCH(F_Outputs!$C151, Interface!$A$2:$T$2, 0))</f>
        <v>14818.726758456667</v>
      </c>
      <c r="K151" s="165">
        <f>INDEX(Interface!$A$2:$T$63, MATCH(F_Outputs!$A151&amp;RIGHT(F_Outputs!K$2, 2), Interface!$A$2:$A$63, 0), MATCH(F_Outputs!$C151, Interface!$A$2:$T$2, 0))</f>
        <v>14818.726758456667</v>
      </c>
    </row>
    <row r="152" spans="1:11">
      <c r="A152" s="38" t="s">
        <v>105</v>
      </c>
      <c r="B152" s="38" t="s">
        <v>187</v>
      </c>
      <c r="C152" s="38" t="s">
        <v>167</v>
      </c>
      <c r="D152" s="38" t="s">
        <v>36</v>
      </c>
      <c r="E152" s="38" t="s">
        <v>37</v>
      </c>
      <c r="F152" s="165">
        <f>INDEX(Interface!$A$2:$T$63, MATCH(F_Outputs!$A152&amp;RIGHT(F_Outputs!F$2, 2), Interface!$A$2:$A$63, 0), MATCH(F_Outputs!$C152, Interface!$A$2:$T$2, 0))</f>
        <v>4.6886366757250685E-2</v>
      </c>
      <c r="G152" s="165">
        <f>INDEX(Interface!$A$2:$T$63, MATCH(F_Outputs!$A152&amp;RIGHT(F_Outputs!G$2, 2), Interface!$A$2:$A$63, 0), MATCH(F_Outputs!$C152, Interface!$A$2:$T$2, 0))</f>
        <v>4.6816577813319514E-2</v>
      </c>
      <c r="H152" s="165">
        <f>INDEX(Interface!$A$2:$T$63, MATCH(F_Outputs!$A152&amp;RIGHT(F_Outputs!H$2, 2), Interface!$A$2:$A$63, 0), MATCH(F_Outputs!$C152, Interface!$A$2:$T$2, 0))</f>
        <v>4.6746796042740811E-2</v>
      </c>
      <c r="I152" s="165">
        <f>INDEX(Interface!$A$2:$T$63, MATCH(F_Outputs!$A152&amp;RIGHT(F_Outputs!I$2, 2), Interface!$A$2:$A$63, 0), MATCH(F_Outputs!$C152, Interface!$A$2:$T$2, 0))</f>
        <v>4.6677021733447517E-2</v>
      </c>
      <c r="J152" s="165">
        <f>INDEX(Interface!$A$2:$T$63, MATCH(F_Outputs!$A152&amp;RIGHT(F_Outputs!J$2, 2), Interface!$A$2:$A$63, 0), MATCH(F_Outputs!$C152, Interface!$A$2:$T$2, 0))</f>
        <v>4.6607255173249172E-2</v>
      </c>
      <c r="K152" s="165">
        <f>INDEX(Interface!$A$2:$T$63, MATCH(F_Outputs!$A152&amp;RIGHT(F_Outputs!K$2, 2), Interface!$A$2:$A$63, 0), MATCH(F_Outputs!$C152, Interface!$A$2:$T$2, 0))</f>
        <v>4.6537496649827217E-2</v>
      </c>
    </row>
    <row r="153" spans="1:11">
      <c r="A153" s="38" t="s">
        <v>105</v>
      </c>
      <c r="B153" s="38" t="s">
        <v>148</v>
      </c>
      <c r="C153" s="38" t="s">
        <v>168</v>
      </c>
      <c r="D153" s="38" t="s">
        <v>91</v>
      </c>
      <c r="E153" s="38" t="s">
        <v>37</v>
      </c>
      <c r="F153" s="165" t="str">
        <f ca="1">INDEX(Interface!$A$2:$T$63, MATCH(F_Outputs!$A153&amp;RIGHT(F_Outputs!F$2, 2), Interface!$A$2:$A$63, 0), MATCH(F_Outputs!$C153, Interface!$A$2:$T$2, 0))</f>
        <v>[…]13/12/2024 13:50:00</v>
      </c>
      <c r="G153" s="165" t="str">
        <f ca="1">INDEX(Interface!$A$2:$T$63, MATCH(F_Outputs!$A153&amp;RIGHT(F_Outputs!G$2, 2), Interface!$A$2:$A$63, 0), MATCH(F_Outputs!$C153, Interface!$A$2:$T$2, 0))</f>
        <v>[…]13/12/2024 13:50:00</v>
      </c>
      <c r="H153" s="165" t="str">
        <f ca="1">INDEX(Interface!$A$2:$T$63, MATCH(F_Outputs!$A153&amp;RIGHT(F_Outputs!H$2, 2), Interface!$A$2:$A$63, 0), MATCH(F_Outputs!$C153, Interface!$A$2:$T$2, 0))</f>
        <v>[…]13/12/2024 13:50:00</v>
      </c>
      <c r="I153" s="165" t="str">
        <f ca="1">INDEX(Interface!$A$2:$T$63, MATCH(F_Outputs!$A153&amp;RIGHT(F_Outputs!I$2, 2), Interface!$A$2:$A$63, 0), MATCH(F_Outputs!$C153, Interface!$A$2:$T$2, 0))</f>
        <v>[…]13/12/2024 13:50:00</v>
      </c>
      <c r="J153" s="165" t="str">
        <f ca="1">INDEX(Interface!$A$2:$T$63, MATCH(F_Outputs!$A153&amp;RIGHT(F_Outputs!J$2, 2), Interface!$A$2:$A$63, 0), MATCH(F_Outputs!$C153, Interface!$A$2:$T$2, 0))</f>
        <v>[…]13/12/2024 13:50:00</v>
      </c>
      <c r="K153" s="165" t="str">
        <f ca="1">INDEX(Interface!$A$2:$T$63, MATCH(F_Outputs!$A153&amp;RIGHT(F_Outputs!K$2, 2), Interface!$A$2:$A$63, 0), MATCH(F_Outputs!$C153, Interface!$A$2:$T$2, 0))</f>
        <v>[…]13/12/2024 13:50:00</v>
      </c>
    </row>
    <row r="154" spans="1:11">
      <c r="A154" s="38" t="s">
        <v>105</v>
      </c>
      <c r="B154" s="38" t="s">
        <v>149</v>
      </c>
      <c r="C154" s="38" t="s">
        <v>169</v>
      </c>
      <c r="D154" s="38" t="s">
        <v>91</v>
      </c>
      <c r="E154" s="38" t="s">
        <v>37</v>
      </c>
      <c r="F154" s="165" t="str">
        <f ca="1">INDEX(Interface!$A$2:$T$63, MATCH(F_Outputs!$A154&amp;RIGHT(F_Outputs!F$2, 2), Interface!$A$2:$A$63, 0), MATCH(F_Outputs!$C154, Interface!$A$2:$T$2, 0))</f>
        <v>PR24CA07 - WW2 - FD.xlsx</v>
      </c>
      <c r="G154" s="165" t="str">
        <f ca="1">INDEX(Interface!$A$2:$T$63, MATCH(F_Outputs!$A154&amp;RIGHT(F_Outputs!G$2, 2), Interface!$A$2:$A$63, 0), MATCH(F_Outputs!$C154, Interface!$A$2:$T$2, 0))</f>
        <v>PR24CA07 - WW2 - FD.xlsx</v>
      </c>
      <c r="H154" s="165" t="str">
        <f ca="1">INDEX(Interface!$A$2:$T$63, MATCH(F_Outputs!$A154&amp;RIGHT(F_Outputs!H$2, 2), Interface!$A$2:$A$63, 0), MATCH(F_Outputs!$C154, Interface!$A$2:$T$2, 0))</f>
        <v>PR24CA07 - WW2 - FD.xlsx</v>
      </c>
      <c r="I154" s="165" t="str">
        <f ca="1">INDEX(Interface!$A$2:$T$63, MATCH(F_Outputs!$A154&amp;RIGHT(F_Outputs!I$2, 2), Interface!$A$2:$A$63, 0), MATCH(F_Outputs!$C154, Interface!$A$2:$T$2, 0))</f>
        <v>PR24CA07 - WW2 - FD.xlsx</v>
      </c>
      <c r="J154" s="165" t="str">
        <f ca="1">INDEX(Interface!$A$2:$T$63, MATCH(F_Outputs!$A154&amp;RIGHT(F_Outputs!J$2, 2), Interface!$A$2:$A$63, 0), MATCH(F_Outputs!$C154, Interface!$A$2:$T$2, 0))</f>
        <v>PR24CA07 - WW2 - FD.xlsx</v>
      </c>
      <c r="K154" s="165" t="str">
        <f ca="1">INDEX(Interface!$A$2:$T$63, MATCH(F_Outputs!$A154&amp;RIGHT(F_Outputs!K$2, 2), Interface!$A$2:$A$63, 0), MATCH(F_Outputs!$C154, Interface!$A$2:$T$2, 0))</f>
        <v>PR24CA07 - WW2 - FD.xlsx</v>
      </c>
    </row>
    <row r="155" spans="1:11">
      <c r="A155" s="38" t="s">
        <v>105</v>
      </c>
      <c r="B155" s="38" t="s">
        <v>150</v>
      </c>
      <c r="C155" s="38" t="s">
        <v>170</v>
      </c>
      <c r="D155" s="38" t="s">
        <v>91</v>
      </c>
      <c r="E155" s="38" t="s">
        <v>37</v>
      </c>
      <c r="F155" s="165">
        <v>0</v>
      </c>
      <c r="G155" s="165">
        <v>0</v>
      </c>
      <c r="H155" s="165">
        <v>0</v>
      </c>
      <c r="I155" s="165">
        <v>0</v>
      </c>
      <c r="J155" s="165">
        <v>0</v>
      </c>
      <c r="K155" s="165">
        <v>0</v>
      </c>
    </row>
    <row r="156" spans="1:11">
      <c r="A156" s="38" t="s">
        <v>105</v>
      </c>
      <c r="B156" s="38" t="s">
        <v>151</v>
      </c>
      <c r="C156" s="38" t="s">
        <v>171</v>
      </c>
      <c r="D156" s="38" t="s">
        <v>36</v>
      </c>
      <c r="E156" s="38" t="s">
        <v>37</v>
      </c>
      <c r="F156" s="165">
        <v>0</v>
      </c>
      <c r="G156" s="165">
        <v>0</v>
      </c>
      <c r="H156" s="165">
        <v>0</v>
      </c>
      <c r="I156" s="165">
        <v>0</v>
      </c>
      <c r="J156" s="165">
        <v>0</v>
      </c>
      <c r="K156" s="165">
        <v>0</v>
      </c>
    </row>
    <row r="157" spans="1:11">
      <c r="A157" s="38" t="s">
        <v>106</v>
      </c>
      <c r="B157" s="38" t="s">
        <v>175</v>
      </c>
      <c r="C157" s="38" t="s">
        <v>155</v>
      </c>
      <c r="D157" s="38" t="s">
        <v>36</v>
      </c>
      <c r="E157" s="38" t="s">
        <v>37</v>
      </c>
      <c r="F157" s="165">
        <f>INDEX(Interface!$A$2:$T$63, MATCH(F_Outputs!$A157&amp;RIGHT(F_Outputs!F$2, 2), Interface!$A$2:$A$63, 0), MATCH(F_Outputs!$C157, Interface!$A$2:$T$2, 0))</f>
        <v>2386851.8089687522</v>
      </c>
      <c r="G157" s="165">
        <f>INDEX(Interface!$A$2:$T$63, MATCH(F_Outputs!$A157&amp;RIGHT(F_Outputs!G$2, 2), Interface!$A$2:$A$63, 0), MATCH(F_Outputs!$C157, Interface!$A$2:$T$2, 0))</f>
        <v>2397453.5624439484</v>
      </c>
      <c r="H157" s="165">
        <f>INDEX(Interface!$A$2:$T$63, MATCH(F_Outputs!$A157&amp;RIGHT(F_Outputs!H$2, 2), Interface!$A$2:$A$63, 0), MATCH(F_Outputs!$C157, Interface!$A$2:$T$2, 0))</f>
        <v>2409254.3159191441</v>
      </c>
      <c r="I157" s="165">
        <f>INDEX(Interface!$A$2:$T$63, MATCH(F_Outputs!$A157&amp;RIGHT(F_Outputs!I$2, 2), Interface!$A$2:$A$63, 0), MATCH(F_Outputs!$C157, Interface!$A$2:$T$2, 0))</f>
        <v>2420748.0365243657</v>
      </c>
      <c r="J157" s="165">
        <f>INDEX(Interface!$A$2:$T$63, MATCH(F_Outputs!$A157&amp;RIGHT(F_Outputs!J$2, 2), Interface!$A$2:$A$63, 0), MATCH(F_Outputs!$C157, Interface!$A$2:$T$2, 0))</f>
        <v>2431947.7735645743</v>
      </c>
      <c r="K157" s="165">
        <f>INDEX(Interface!$A$2:$T$63, MATCH(F_Outputs!$A157&amp;RIGHT(F_Outputs!K$2, 2), Interface!$A$2:$A$63, 0), MATCH(F_Outputs!$C157, Interface!$A$2:$T$2, 0))</f>
        <v>2442929.4721298078</v>
      </c>
    </row>
    <row r="158" spans="1:11">
      <c r="A158" s="38" t="s">
        <v>106</v>
      </c>
      <c r="B158" s="38" t="s">
        <v>176</v>
      </c>
      <c r="C158" s="38" t="s">
        <v>156</v>
      </c>
      <c r="D158" s="38" t="s">
        <v>74</v>
      </c>
      <c r="E158" s="38" t="s">
        <v>37</v>
      </c>
      <c r="F158" s="165">
        <f>INDEX(Interface!$A$2:$T$63, MATCH(F_Outputs!$A158&amp;RIGHT(F_Outputs!F$2, 2), Interface!$A$2:$A$63, 0), MATCH(F_Outputs!$C158, Interface!$A$2:$T$2, 0))</f>
        <v>52636.341250698664</v>
      </c>
      <c r="G158" s="165">
        <f>INDEX(Interface!$A$2:$T$63, MATCH(F_Outputs!$A158&amp;RIGHT(F_Outputs!G$2, 2), Interface!$A$2:$A$63, 0), MATCH(F_Outputs!$C158, Interface!$A$2:$T$2, 0))</f>
        <v>52694.569237070697</v>
      </c>
      <c r="H158" s="165">
        <f>INDEX(Interface!$A$2:$T$63, MATCH(F_Outputs!$A158&amp;RIGHT(F_Outputs!H$2, 2), Interface!$A$2:$A$63, 0), MATCH(F_Outputs!$C158, Interface!$A$2:$T$2, 0))</f>
        <v>52752.797223442729</v>
      </c>
      <c r="I158" s="165">
        <f>INDEX(Interface!$A$2:$T$63, MATCH(F_Outputs!$A158&amp;RIGHT(F_Outputs!I$2, 2), Interface!$A$2:$A$63, 0), MATCH(F_Outputs!$C158, Interface!$A$2:$T$2, 0))</f>
        <v>52811.025209814761</v>
      </c>
      <c r="J158" s="165">
        <f>INDEX(Interface!$A$2:$T$63, MATCH(F_Outputs!$A158&amp;RIGHT(F_Outputs!J$2, 2), Interface!$A$2:$A$63, 0), MATCH(F_Outputs!$C158, Interface!$A$2:$T$2, 0))</f>
        <v>52869.253196186794</v>
      </c>
      <c r="K158" s="165">
        <f>INDEX(Interface!$A$2:$T$63, MATCH(F_Outputs!$A158&amp;RIGHT(F_Outputs!K$2, 2), Interface!$A$2:$A$63, 0), MATCH(F_Outputs!$C158, Interface!$A$2:$T$2, 0))</f>
        <v>52927.481182558819</v>
      </c>
    </row>
    <row r="159" spans="1:11">
      <c r="A159" s="38" t="s">
        <v>106</v>
      </c>
      <c r="B159" s="38" t="s">
        <v>177</v>
      </c>
      <c r="C159" s="38" t="s">
        <v>157</v>
      </c>
      <c r="D159" s="38" t="s">
        <v>40</v>
      </c>
      <c r="E159" s="38" t="s">
        <v>37</v>
      </c>
      <c r="F159" s="165">
        <f>INDEX(Interface!$A$2:$T$63, MATCH(F_Outputs!$A159&amp;RIGHT(F_Outputs!F$2, 2), Interface!$A$2:$A$63, 0), MATCH(F_Outputs!$C159, Interface!$A$2:$T$2, 0))</f>
        <v>364497.40433065424</v>
      </c>
      <c r="G159" s="165">
        <f>INDEX(Interface!$A$2:$T$63, MATCH(F_Outputs!$A159&amp;RIGHT(F_Outputs!G$2, 2), Interface!$A$2:$A$63, 0), MATCH(F_Outputs!$C159, Interface!$A$2:$T$2, 0))</f>
        <v>366116.40372078901</v>
      </c>
      <c r="H159" s="165">
        <f>INDEX(Interface!$A$2:$T$63, MATCH(F_Outputs!$A159&amp;RIGHT(F_Outputs!H$2, 2), Interface!$A$2:$A$63, 0), MATCH(F_Outputs!$C159, Interface!$A$2:$T$2, 0))</f>
        <v>367918.5030361684</v>
      </c>
      <c r="I159" s="165">
        <f>INDEX(Interface!$A$2:$T$63, MATCH(F_Outputs!$A159&amp;RIGHT(F_Outputs!I$2, 2), Interface!$A$2:$A$63, 0), MATCH(F_Outputs!$C159, Interface!$A$2:$T$2, 0))</f>
        <v>369673.71519930445</v>
      </c>
      <c r="J159" s="165">
        <f>INDEX(Interface!$A$2:$T$63, MATCH(F_Outputs!$A159&amp;RIGHT(F_Outputs!J$2, 2), Interface!$A$2:$A$63, 0), MATCH(F_Outputs!$C159, Interface!$A$2:$T$2, 0))</f>
        <v>371384.03297647124</v>
      </c>
      <c r="K159" s="165">
        <f>INDEX(Interface!$A$2:$T$63, MATCH(F_Outputs!$A159&amp;RIGHT(F_Outputs!K$2, 2), Interface!$A$2:$A$63, 0), MATCH(F_Outputs!$C159, Interface!$A$2:$T$2, 0))</f>
        <v>373061.05398260511</v>
      </c>
    </row>
    <row r="160" spans="1:11">
      <c r="A160" s="38" t="s">
        <v>106</v>
      </c>
      <c r="B160" s="38" t="s">
        <v>178</v>
      </c>
      <c r="C160" s="38" t="s">
        <v>158</v>
      </c>
      <c r="D160" s="38" t="s">
        <v>77</v>
      </c>
      <c r="E160" s="38" t="s">
        <v>37</v>
      </c>
      <c r="F160" s="165">
        <f>INDEX(Interface!$A$2:$T$63, MATCH(F_Outputs!$A160&amp;RIGHT(F_Outputs!F$2, 2), Interface!$A$2:$A$63, 0), MATCH(F_Outputs!$C160, Interface!$A$2:$T$2, 0))</f>
        <v>149.9</v>
      </c>
      <c r="G160" s="165">
        <f>INDEX(Interface!$A$2:$T$63, MATCH(F_Outputs!$A160&amp;RIGHT(F_Outputs!G$2, 2), Interface!$A$2:$A$63, 0), MATCH(F_Outputs!$C160, Interface!$A$2:$T$2, 0))</f>
        <v>163.9</v>
      </c>
      <c r="H160" s="165">
        <f>INDEX(Interface!$A$2:$T$63, MATCH(F_Outputs!$A160&amp;RIGHT(F_Outputs!H$2, 2), Interface!$A$2:$A$63, 0), MATCH(F_Outputs!$C160, Interface!$A$2:$T$2, 0))</f>
        <v>164.9</v>
      </c>
      <c r="I160" s="165">
        <f>INDEX(Interface!$A$2:$T$63, MATCH(F_Outputs!$A160&amp;RIGHT(F_Outputs!I$2, 2), Interface!$A$2:$A$63, 0), MATCH(F_Outputs!$C160, Interface!$A$2:$T$2, 0))</f>
        <v>165.8</v>
      </c>
      <c r="J160" s="165">
        <f>INDEX(Interface!$A$2:$T$63, MATCH(F_Outputs!$A160&amp;RIGHT(F_Outputs!J$2, 2), Interface!$A$2:$A$63, 0), MATCH(F_Outputs!$C160, Interface!$A$2:$T$2, 0))</f>
        <v>166.8</v>
      </c>
      <c r="K160" s="165">
        <f>INDEX(Interface!$A$2:$T$63, MATCH(F_Outputs!$A160&amp;RIGHT(F_Outputs!K$2, 2), Interface!$A$2:$A$63, 0), MATCH(F_Outputs!$C160, Interface!$A$2:$T$2, 0))</f>
        <v>167.8</v>
      </c>
    </row>
    <row r="161" spans="1:11">
      <c r="A161" s="38" t="s">
        <v>106</v>
      </c>
      <c r="B161" s="38" t="s">
        <v>179</v>
      </c>
      <c r="C161" s="38" t="s">
        <v>159</v>
      </c>
      <c r="D161" s="38" t="s">
        <v>36</v>
      </c>
      <c r="E161" s="38" t="s">
        <v>37</v>
      </c>
      <c r="F161" s="165">
        <f>INDEX(Interface!$A$2:$T$63, MATCH(F_Outputs!$A161&amp;RIGHT(F_Outputs!F$2, 2), Interface!$A$2:$A$63, 0), MATCH(F_Outputs!$C161, Interface!$A$2:$T$2, 0))</f>
        <v>1.7178815596116264</v>
      </c>
      <c r="G161" s="165">
        <f>INDEX(Interface!$A$2:$T$63, MATCH(F_Outputs!$A161&amp;RIGHT(F_Outputs!G$2, 2), Interface!$A$2:$A$63, 0), MATCH(F_Outputs!$C161, Interface!$A$2:$T$2, 0))</f>
        <v>1.7174824903271384</v>
      </c>
      <c r="H161" s="165">
        <f>INDEX(Interface!$A$2:$T$63, MATCH(F_Outputs!$A161&amp;RIGHT(F_Outputs!H$2, 2), Interface!$A$2:$A$63, 0), MATCH(F_Outputs!$C161, Interface!$A$2:$T$2, 0))</f>
        <v>1.7174634288347836</v>
      </c>
      <c r="I161" s="165">
        <f>INDEX(Interface!$A$2:$T$63, MATCH(F_Outputs!$A161&amp;RIGHT(F_Outputs!I$2, 2), Interface!$A$2:$A$63, 0), MATCH(F_Outputs!$C161, Interface!$A$2:$T$2, 0))</f>
        <v>1.7170657005754815</v>
      </c>
      <c r="J161" s="165">
        <f>INDEX(Interface!$A$2:$T$63, MATCH(F_Outputs!$A161&amp;RIGHT(F_Outputs!J$2, 2), Interface!$A$2:$A$63, 0), MATCH(F_Outputs!$C161, Interface!$A$2:$T$2, 0))</f>
        <v>1.7166688483987516</v>
      </c>
      <c r="K161" s="165">
        <f>INDEX(Interface!$A$2:$T$63, MATCH(F_Outputs!$A161&amp;RIGHT(F_Outputs!K$2, 2), Interface!$A$2:$A$63, 0), MATCH(F_Outputs!$C161, Interface!$A$2:$T$2, 0))</f>
        <v>1.7166885324960652</v>
      </c>
    </row>
    <row r="162" spans="1:11">
      <c r="A162" s="38" t="s">
        <v>106</v>
      </c>
      <c r="B162" s="38" t="s">
        <v>180</v>
      </c>
      <c r="C162" s="38" t="s">
        <v>160</v>
      </c>
      <c r="D162" s="38" t="s">
        <v>36</v>
      </c>
      <c r="E162" s="38" t="s">
        <v>37</v>
      </c>
      <c r="F162" s="165">
        <f>INDEX(Interface!$A$2:$T$63, MATCH(F_Outputs!$A162&amp;RIGHT(F_Outputs!F$2, 2), Interface!$A$2:$A$63, 0), MATCH(F_Outputs!$C162, Interface!$A$2:$T$2, 0))</f>
        <v>45.346081286321748</v>
      </c>
      <c r="G162" s="165">
        <f>INDEX(Interface!$A$2:$T$63, MATCH(F_Outputs!$A162&amp;RIGHT(F_Outputs!G$2, 2), Interface!$A$2:$A$63, 0), MATCH(F_Outputs!$C162, Interface!$A$2:$T$2, 0))</f>
        <v>45.497165972795102</v>
      </c>
      <c r="H162" s="165">
        <f>INDEX(Interface!$A$2:$T$63, MATCH(F_Outputs!$A162&amp;RIGHT(F_Outputs!H$2, 2), Interface!$A$2:$A$63, 0), MATCH(F_Outputs!$C162, Interface!$A$2:$T$2, 0))</f>
        <v>45.670645780438342</v>
      </c>
      <c r="I162" s="165">
        <f>INDEX(Interface!$A$2:$T$63, MATCH(F_Outputs!$A162&amp;RIGHT(F_Outputs!I$2, 2), Interface!$A$2:$A$63, 0), MATCH(F_Outputs!$C162, Interface!$A$2:$T$2, 0))</f>
        <v>45.837929237444101</v>
      </c>
      <c r="J162" s="165">
        <f>INDEX(Interface!$A$2:$T$63, MATCH(F_Outputs!$A162&amp;RIGHT(F_Outputs!J$2, 2), Interface!$A$2:$A$63, 0), MATCH(F_Outputs!$C162, Interface!$A$2:$T$2, 0))</f>
        <v>45.999283639209395</v>
      </c>
      <c r="K162" s="165">
        <f>INDEX(Interface!$A$2:$T$63, MATCH(F_Outputs!$A162&amp;RIGHT(F_Outputs!K$2, 2), Interface!$A$2:$A$63, 0), MATCH(F_Outputs!$C162, Interface!$A$2:$T$2, 0))</f>
        <v>46.156163443780613</v>
      </c>
    </row>
    <row r="163" spans="1:11">
      <c r="A163" s="38" t="s">
        <v>106</v>
      </c>
      <c r="B163" s="38" t="s">
        <v>181</v>
      </c>
      <c r="C163" s="38" t="s">
        <v>161</v>
      </c>
      <c r="D163" s="38" t="s">
        <v>36</v>
      </c>
      <c r="E163" s="38" t="s">
        <v>37</v>
      </c>
      <c r="F163" s="165">
        <f>INDEX(Interface!$A$2:$T$63, MATCH(F_Outputs!$A163&amp;RIGHT(F_Outputs!F$2, 2), Interface!$A$2:$A$63, 0), MATCH(F_Outputs!$C163, Interface!$A$2:$T$2, 0))</f>
        <v>1134.6425154163885</v>
      </c>
      <c r="G163" s="165">
        <f>INDEX(Interface!$A$2:$T$63, MATCH(F_Outputs!$A163&amp;RIGHT(F_Outputs!G$2, 2), Interface!$A$2:$A$63, 0), MATCH(F_Outputs!$C163, Interface!$A$2:$T$2, 0))</f>
        <v>1138.4229326837287</v>
      </c>
      <c r="H163" s="165">
        <f>INDEX(Interface!$A$2:$T$63, MATCH(F_Outputs!$A163&amp;RIGHT(F_Outputs!H$2, 2), Interface!$A$2:$A$63, 0), MATCH(F_Outputs!$C163, Interface!$A$2:$T$2, 0))</f>
        <v>1142.7637171514186</v>
      </c>
      <c r="I163" s="165">
        <f>INDEX(Interface!$A$2:$T$63, MATCH(F_Outputs!$A163&amp;RIGHT(F_Outputs!I$2, 2), Interface!$A$2:$A$63, 0), MATCH(F_Outputs!$C163, Interface!$A$2:$T$2, 0))</f>
        <v>1146.9494575078145</v>
      </c>
      <c r="J163" s="165">
        <f>INDEX(Interface!$A$2:$T$63, MATCH(F_Outputs!$A163&amp;RIGHT(F_Outputs!J$2, 2), Interface!$A$2:$A$63, 0), MATCH(F_Outputs!$C163, Interface!$A$2:$T$2, 0))</f>
        <v>1150.9868419763091</v>
      </c>
      <c r="K163" s="165">
        <f>INDEX(Interface!$A$2:$T$63, MATCH(F_Outputs!$A163&amp;RIGHT(F_Outputs!K$2, 2), Interface!$A$2:$A$63, 0), MATCH(F_Outputs!$C163, Interface!$A$2:$T$2, 0))</f>
        <v>1154.9122637774299</v>
      </c>
    </row>
    <row r="164" spans="1:11">
      <c r="A164" s="38" t="s">
        <v>106</v>
      </c>
      <c r="B164" s="38" t="s">
        <v>182</v>
      </c>
      <c r="C164" s="38" t="s">
        <v>162</v>
      </c>
      <c r="D164" s="38" t="s">
        <v>36</v>
      </c>
      <c r="E164" s="38" t="s">
        <v>37</v>
      </c>
      <c r="F164" s="165">
        <f>INDEX(Interface!$A$2:$T$63, MATCH(F_Outputs!$A164&amp;RIGHT(F_Outputs!F$2, 2), Interface!$A$2:$A$63, 0), MATCH(F_Outputs!$C164, Interface!$A$2:$T$2, 0))</f>
        <v>2851.1239368646593</v>
      </c>
      <c r="G164" s="165">
        <f>INDEX(Interface!$A$2:$T$63, MATCH(F_Outputs!$A164&amp;RIGHT(F_Outputs!G$2, 2), Interface!$A$2:$A$63, 0), MATCH(F_Outputs!$C164, Interface!$A$2:$T$2, 0))</f>
        <v>2860.623350129898</v>
      </c>
      <c r="H164" s="165">
        <f>INDEX(Interface!$A$2:$T$63, MATCH(F_Outputs!$A164&amp;RIGHT(F_Outputs!H$2, 2), Interface!$A$2:$A$63, 0), MATCH(F_Outputs!$C164, Interface!$A$2:$T$2, 0))</f>
        <v>2871.5308512436382</v>
      </c>
      <c r="I164" s="165">
        <f>INDEX(Interface!$A$2:$T$63, MATCH(F_Outputs!$A164&amp;RIGHT(F_Outputs!I$2, 2), Interface!$A$2:$A$63, 0), MATCH(F_Outputs!$C164, Interface!$A$2:$T$2, 0))</f>
        <v>2882.048758303767</v>
      </c>
      <c r="J164" s="165">
        <f>INDEX(Interface!$A$2:$T$63, MATCH(F_Outputs!$A164&amp;RIGHT(F_Outputs!J$2, 2), Interface!$A$2:$A$63, 0), MATCH(F_Outputs!$C164, Interface!$A$2:$T$2, 0))</f>
        <v>2892.1938774439805</v>
      </c>
      <c r="K164" s="165">
        <f>INDEX(Interface!$A$2:$T$63, MATCH(F_Outputs!$A164&amp;RIGHT(F_Outputs!K$2, 2), Interface!$A$2:$A$63, 0), MATCH(F_Outputs!$C164, Interface!$A$2:$T$2, 0))</f>
        <v>2902.0576573635603</v>
      </c>
    </row>
    <row r="165" spans="1:11">
      <c r="A165" s="38" t="s">
        <v>106</v>
      </c>
      <c r="B165" s="38" t="s">
        <v>183</v>
      </c>
      <c r="C165" s="38" t="s">
        <v>163</v>
      </c>
      <c r="D165" s="38" t="s">
        <v>36</v>
      </c>
      <c r="E165" s="38" t="s">
        <v>37</v>
      </c>
      <c r="F165" s="165">
        <f>INDEX(Interface!$A$2:$T$63, MATCH(F_Outputs!$A165&amp;RIGHT(F_Outputs!F$2, 2), Interface!$A$2:$A$63, 0), MATCH(F_Outputs!$C165, Interface!$A$2:$T$2, 0))</f>
        <v>2.5263403355591158E-4</v>
      </c>
      <c r="G165" s="165">
        <f>INDEX(Interface!$A$2:$T$63, MATCH(F_Outputs!$A165&amp;RIGHT(F_Outputs!G$2, 2), Interface!$A$2:$A$63, 0), MATCH(F_Outputs!$C165, Interface!$A$2:$T$2, 0))</f>
        <v>2.5151686332781594E-4</v>
      </c>
      <c r="H165" s="165">
        <f>INDEX(Interface!$A$2:$T$63, MATCH(F_Outputs!$A165&amp;RIGHT(F_Outputs!H$2, 2), Interface!$A$2:$A$63, 0), MATCH(F_Outputs!$C165, Interface!$A$2:$T$2, 0))</f>
        <v>2.5028491015484687E-4</v>
      </c>
      <c r="I165" s="165">
        <f>INDEX(Interface!$A$2:$T$63, MATCH(F_Outputs!$A165&amp;RIGHT(F_Outputs!I$2, 2), Interface!$A$2:$A$63, 0), MATCH(F_Outputs!$C165, Interface!$A$2:$T$2, 0))</f>
        <v>2.4909655647837209E-4</v>
      </c>
      <c r="J165" s="165">
        <f>INDEX(Interface!$A$2:$T$63, MATCH(F_Outputs!$A165&amp;RIGHT(F_Outputs!J$2, 2), Interface!$A$2:$A$63, 0), MATCH(F_Outputs!$C165, Interface!$A$2:$T$2, 0))</f>
        <v>2.4836059662362739E-4</v>
      </c>
      <c r="K165" s="165">
        <f>INDEX(Interface!$A$2:$T$63, MATCH(F_Outputs!$A165&amp;RIGHT(F_Outputs!K$2, 2), Interface!$A$2:$A$63, 0), MATCH(F_Outputs!$C165, Interface!$A$2:$T$2, 0))</f>
        <v>2.4724414146652277E-4</v>
      </c>
    </row>
    <row r="166" spans="1:11">
      <c r="A166" s="38" t="s">
        <v>106</v>
      </c>
      <c r="B166" s="38" t="s">
        <v>184</v>
      </c>
      <c r="C166" s="38" t="s">
        <v>164</v>
      </c>
      <c r="D166" s="38" t="s">
        <v>49</v>
      </c>
      <c r="E166" s="38" t="s">
        <v>37</v>
      </c>
      <c r="F166" s="165">
        <f>INDEX(Interface!$A$2:$T$63, MATCH(F_Outputs!$A166&amp;RIGHT(F_Outputs!F$2, 2), Interface!$A$2:$A$63, 0), MATCH(F_Outputs!$C166, Interface!$A$2:$T$2, 0))</f>
        <v>44.489808674111771</v>
      </c>
      <c r="G166" s="165">
        <f>INDEX(Interface!$A$2:$T$63, MATCH(F_Outputs!$A166&amp;RIGHT(F_Outputs!G$2, 2), Interface!$A$2:$A$63, 0), MATCH(F_Outputs!$C166, Interface!$A$2:$T$2, 0))</f>
        <v>44.489808674111771</v>
      </c>
      <c r="H166" s="165">
        <f>INDEX(Interface!$A$2:$T$63, MATCH(F_Outputs!$A166&amp;RIGHT(F_Outputs!H$2, 2), Interface!$A$2:$A$63, 0), MATCH(F_Outputs!$C166, Interface!$A$2:$T$2, 0))</f>
        <v>44.489808674111771</v>
      </c>
      <c r="I166" s="165">
        <f>INDEX(Interface!$A$2:$T$63, MATCH(F_Outputs!$A166&amp;RIGHT(F_Outputs!I$2, 2), Interface!$A$2:$A$63, 0), MATCH(F_Outputs!$C166, Interface!$A$2:$T$2, 0))</f>
        <v>44.489808674111771</v>
      </c>
      <c r="J166" s="165">
        <f>INDEX(Interface!$A$2:$T$63, MATCH(F_Outputs!$A166&amp;RIGHT(F_Outputs!J$2, 2), Interface!$A$2:$A$63, 0), MATCH(F_Outputs!$C166, Interface!$A$2:$T$2, 0))</f>
        <v>44.489808674111771</v>
      </c>
      <c r="K166" s="165">
        <f>INDEX(Interface!$A$2:$T$63, MATCH(F_Outputs!$A166&amp;RIGHT(F_Outputs!K$2, 2), Interface!$A$2:$A$63, 0), MATCH(F_Outputs!$C166, Interface!$A$2:$T$2, 0))</f>
        <v>44.489808674111771</v>
      </c>
    </row>
    <row r="167" spans="1:11">
      <c r="A167" s="38" t="s">
        <v>106</v>
      </c>
      <c r="B167" s="38" t="s">
        <v>185</v>
      </c>
      <c r="C167" s="38" t="s">
        <v>165</v>
      </c>
      <c r="D167" s="38" t="s">
        <v>49</v>
      </c>
      <c r="E167" s="38" t="s">
        <v>37</v>
      </c>
      <c r="F167" s="165">
        <f>INDEX(Interface!$A$2:$T$63, MATCH(F_Outputs!$A167&amp;RIGHT(F_Outputs!F$2, 2), Interface!$A$2:$A$63, 0), MATCH(F_Outputs!$C167, Interface!$A$2:$T$2, 0))</f>
        <v>2.4225877364293571</v>
      </c>
      <c r="G167" s="165">
        <f>INDEX(Interface!$A$2:$T$63, MATCH(F_Outputs!$A167&amp;RIGHT(F_Outputs!G$2, 2), Interface!$A$2:$A$63, 0), MATCH(F_Outputs!$C167, Interface!$A$2:$T$2, 0))</f>
        <v>2.4195709396662468</v>
      </c>
      <c r="H167" s="165">
        <f>INDEX(Interface!$A$2:$T$63, MATCH(F_Outputs!$A167&amp;RIGHT(F_Outputs!H$2, 2), Interface!$A$2:$A$63, 0), MATCH(F_Outputs!$C167, Interface!$A$2:$T$2, 0))</f>
        <v>2.4160502091163338</v>
      </c>
      <c r="I167" s="165">
        <f>INDEX(Interface!$A$2:$T$63, MATCH(F_Outputs!$A167&amp;RIGHT(F_Outputs!I$2, 2), Interface!$A$2:$A$63, 0), MATCH(F_Outputs!$C167, Interface!$A$2:$T$2, 0))</f>
        <v>2.3391639526838568</v>
      </c>
      <c r="J167" s="165">
        <f>INDEX(Interface!$A$2:$T$63, MATCH(F_Outputs!$A167&amp;RIGHT(F_Outputs!J$2, 2), Interface!$A$2:$A$63, 0), MATCH(F_Outputs!$C167, Interface!$A$2:$T$2, 0))</f>
        <v>2.3371354915486506</v>
      </c>
      <c r="K167" s="165">
        <f>INDEX(Interface!$A$2:$T$63, MATCH(F_Outputs!$A167&amp;RIGHT(F_Outputs!K$2, 2), Interface!$A$2:$A$63, 0), MATCH(F_Outputs!$C167, Interface!$A$2:$T$2, 0))</f>
        <v>2.3346148897519092</v>
      </c>
    </row>
    <row r="168" spans="1:11">
      <c r="A168" s="38" t="s">
        <v>106</v>
      </c>
      <c r="B168" s="38" t="s">
        <v>186</v>
      </c>
      <c r="C168" s="38" t="s">
        <v>166</v>
      </c>
      <c r="D168" s="38" t="s">
        <v>36</v>
      </c>
      <c r="E168" s="38" t="s">
        <v>37</v>
      </c>
      <c r="F168" s="165">
        <f>INDEX(Interface!$A$2:$T$63, MATCH(F_Outputs!$A168&amp;RIGHT(F_Outputs!F$2, 2), Interface!$A$2:$A$63, 0), MATCH(F_Outputs!$C168, Interface!$A$2:$T$2, 0))</f>
        <v>17152.848082794255</v>
      </c>
      <c r="G168" s="165">
        <f>INDEX(Interface!$A$2:$T$63, MATCH(F_Outputs!$A168&amp;RIGHT(F_Outputs!G$2, 2), Interface!$A$2:$A$63, 0), MATCH(F_Outputs!$C168, Interface!$A$2:$T$2, 0))</f>
        <v>17152.848082794255</v>
      </c>
      <c r="H168" s="165">
        <f>INDEX(Interface!$A$2:$T$63, MATCH(F_Outputs!$A168&amp;RIGHT(F_Outputs!H$2, 2), Interface!$A$2:$A$63, 0), MATCH(F_Outputs!$C168, Interface!$A$2:$T$2, 0))</f>
        <v>17152.848082794255</v>
      </c>
      <c r="I168" s="165">
        <f>INDEX(Interface!$A$2:$T$63, MATCH(F_Outputs!$A168&amp;RIGHT(F_Outputs!I$2, 2), Interface!$A$2:$A$63, 0), MATCH(F_Outputs!$C168, Interface!$A$2:$T$2, 0))</f>
        <v>17152.848082794255</v>
      </c>
      <c r="J168" s="165">
        <f>INDEX(Interface!$A$2:$T$63, MATCH(F_Outputs!$A168&amp;RIGHT(F_Outputs!J$2, 2), Interface!$A$2:$A$63, 0), MATCH(F_Outputs!$C168, Interface!$A$2:$T$2, 0))</f>
        <v>17152.848082794255</v>
      </c>
      <c r="K168" s="165">
        <f>INDEX(Interface!$A$2:$T$63, MATCH(F_Outputs!$A168&amp;RIGHT(F_Outputs!K$2, 2), Interface!$A$2:$A$63, 0), MATCH(F_Outputs!$C168, Interface!$A$2:$T$2, 0))</f>
        <v>17152.848082794255</v>
      </c>
    </row>
    <row r="169" spans="1:11">
      <c r="A169" s="38" t="s">
        <v>106</v>
      </c>
      <c r="B169" s="38" t="s">
        <v>187</v>
      </c>
      <c r="C169" s="38" t="s">
        <v>167</v>
      </c>
      <c r="D169" s="38" t="s">
        <v>36</v>
      </c>
      <c r="E169" s="38" t="s">
        <v>37</v>
      </c>
      <c r="F169" s="165">
        <f>INDEX(Interface!$A$2:$T$63, MATCH(F_Outputs!$A169&amp;RIGHT(F_Outputs!F$2, 2), Interface!$A$2:$A$63, 0), MATCH(F_Outputs!$C169, Interface!$A$2:$T$2, 0))</f>
        <v>5.3085113289345447E-2</v>
      </c>
      <c r="G169" s="165">
        <f>INDEX(Interface!$A$2:$T$63, MATCH(F_Outputs!$A169&amp;RIGHT(F_Outputs!G$2, 2), Interface!$A$2:$A$63, 0), MATCH(F_Outputs!$C169, Interface!$A$2:$T$2, 0))</f>
        <v>5.3026453748183558E-2</v>
      </c>
      <c r="H169" s="165">
        <f>INDEX(Interface!$A$2:$T$63, MATCH(F_Outputs!$A169&amp;RIGHT(F_Outputs!H$2, 2), Interface!$A$2:$A$63, 0), MATCH(F_Outputs!$C169, Interface!$A$2:$T$2, 0))</f>
        <v>5.2967923702598896E-2</v>
      </c>
      <c r="I169" s="165">
        <f>INDEX(Interface!$A$2:$T$63, MATCH(F_Outputs!$A169&amp;RIGHT(F_Outputs!I$2, 2), Interface!$A$2:$A$63, 0), MATCH(F_Outputs!$C169, Interface!$A$2:$T$2, 0))</f>
        <v>5.2909522724256662E-2</v>
      </c>
      <c r="J169" s="165">
        <f>INDEX(Interface!$A$2:$T$63, MATCH(F_Outputs!$A169&amp;RIGHT(F_Outputs!J$2, 2), Interface!$A$2:$A$63, 0), MATCH(F_Outputs!$C169, Interface!$A$2:$T$2, 0))</f>
        <v>5.2851250386709042E-2</v>
      </c>
      <c r="K169" s="165">
        <f>INDEX(Interface!$A$2:$T$63, MATCH(F_Outputs!$A169&amp;RIGHT(F_Outputs!K$2, 2), Interface!$A$2:$A$63, 0), MATCH(F_Outputs!$C169, Interface!$A$2:$T$2, 0))</f>
        <v>5.2793106265384866E-2</v>
      </c>
    </row>
    <row r="170" spans="1:11">
      <c r="A170" s="38" t="s">
        <v>106</v>
      </c>
      <c r="B170" s="38" t="s">
        <v>148</v>
      </c>
      <c r="C170" s="38" t="s">
        <v>168</v>
      </c>
      <c r="D170" s="38" t="s">
        <v>91</v>
      </c>
      <c r="E170" s="38" t="s">
        <v>37</v>
      </c>
      <c r="F170" s="165" t="str">
        <f ca="1">INDEX(Interface!$A$2:$T$63, MATCH(F_Outputs!$A170&amp;RIGHT(F_Outputs!F$2, 2), Interface!$A$2:$A$63, 0), MATCH(F_Outputs!$C170, Interface!$A$2:$T$2, 0))</f>
        <v>[…]13/12/2024 13:50:00</v>
      </c>
      <c r="G170" s="165" t="str">
        <f ca="1">INDEX(Interface!$A$2:$T$63, MATCH(F_Outputs!$A170&amp;RIGHT(F_Outputs!G$2, 2), Interface!$A$2:$A$63, 0), MATCH(F_Outputs!$C170, Interface!$A$2:$T$2, 0))</f>
        <v>[…]13/12/2024 13:50:00</v>
      </c>
      <c r="H170" s="165" t="str">
        <f ca="1">INDEX(Interface!$A$2:$T$63, MATCH(F_Outputs!$A170&amp;RIGHT(F_Outputs!H$2, 2), Interface!$A$2:$A$63, 0), MATCH(F_Outputs!$C170, Interface!$A$2:$T$2, 0))</f>
        <v>[…]13/12/2024 13:50:00</v>
      </c>
      <c r="I170" s="165" t="str">
        <f ca="1">INDEX(Interface!$A$2:$T$63, MATCH(F_Outputs!$A170&amp;RIGHT(F_Outputs!I$2, 2), Interface!$A$2:$A$63, 0), MATCH(F_Outputs!$C170, Interface!$A$2:$T$2, 0))</f>
        <v>[…]13/12/2024 13:50:00</v>
      </c>
      <c r="J170" s="165" t="str">
        <f ca="1">INDEX(Interface!$A$2:$T$63, MATCH(F_Outputs!$A170&amp;RIGHT(F_Outputs!J$2, 2), Interface!$A$2:$A$63, 0), MATCH(F_Outputs!$C170, Interface!$A$2:$T$2, 0))</f>
        <v>[…]13/12/2024 13:50:00</v>
      </c>
      <c r="K170" s="165" t="str">
        <f ca="1">INDEX(Interface!$A$2:$T$63, MATCH(F_Outputs!$A170&amp;RIGHT(F_Outputs!K$2, 2), Interface!$A$2:$A$63, 0), MATCH(F_Outputs!$C170, Interface!$A$2:$T$2, 0))</f>
        <v>[…]13/12/2024 13:50:00</v>
      </c>
    </row>
    <row r="171" spans="1:11">
      <c r="A171" s="38" t="s">
        <v>106</v>
      </c>
      <c r="B171" s="38" t="s">
        <v>149</v>
      </c>
      <c r="C171" s="38" t="s">
        <v>169</v>
      </c>
      <c r="D171" s="38" t="s">
        <v>91</v>
      </c>
      <c r="E171" s="38" t="s">
        <v>37</v>
      </c>
      <c r="F171" s="165" t="str">
        <f ca="1">INDEX(Interface!$A$2:$T$63, MATCH(F_Outputs!$A171&amp;RIGHT(F_Outputs!F$2, 2), Interface!$A$2:$A$63, 0), MATCH(F_Outputs!$C171, Interface!$A$2:$T$2, 0))</f>
        <v>PR24CA07 - WW2 - FD.xlsx</v>
      </c>
      <c r="G171" s="165" t="str">
        <f ca="1">INDEX(Interface!$A$2:$T$63, MATCH(F_Outputs!$A171&amp;RIGHT(F_Outputs!G$2, 2), Interface!$A$2:$A$63, 0), MATCH(F_Outputs!$C171, Interface!$A$2:$T$2, 0))</f>
        <v>PR24CA07 - WW2 - FD.xlsx</v>
      </c>
      <c r="H171" s="165" t="str">
        <f ca="1">INDEX(Interface!$A$2:$T$63, MATCH(F_Outputs!$A171&amp;RIGHT(F_Outputs!H$2, 2), Interface!$A$2:$A$63, 0), MATCH(F_Outputs!$C171, Interface!$A$2:$T$2, 0))</f>
        <v>PR24CA07 - WW2 - FD.xlsx</v>
      </c>
      <c r="I171" s="165" t="str">
        <f ca="1">INDEX(Interface!$A$2:$T$63, MATCH(F_Outputs!$A171&amp;RIGHT(F_Outputs!I$2, 2), Interface!$A$2:$A$63, 0), MATCH(F_Outputs!$C171, Interface!$A$2:$T$2, 0))</f>
        <v>PR24CA07 - WW2 - FD.xlsx</v>
      </c>
      <c r="J171" s="165" t="str">
        <f ca="1">INDEX(Interface!$A$2:$T$63, MATCH(F_Outputs!$A171&amp;RIGHT(F_Outputs!J$2, 2), Interface!$A$2:$A$63, 0), MATCH(F_Outputs!$C171, Interface!$A$2:$T$2, 0))</f>
        <v>PR24CA07 - WW2 - FD.xlsx</v>
      </c>
      <c r="K171" s="165" t="str">
        <f ca="1">INDEX(Interface!$A$2:$T$63, MATCH(F_Outputs!$A171&amp;RIGHT(F_Outputs!K$2, 2), Interface!$A$2:$A$63, 0), MATCH(F_Outputs!$C171, Interface!$A$2:$T$2, 0))</f>
        <v>PR24CA07 - WW2 - FD.xlsx</v>
      </c>
    </row>
    <row r="172" spans="1:11">
      <c r="A172" s="38" t="s">
        <v>106</v>
      </c>
      <c r="B172" s="38" t="s">
        <v>150</v>
      </c>
      <c r="C172" s="38" t="s">
        <v>170</v>
      </c>
      <c r="D172" s="38" t="s">
        <v>91</v>
      </c>
      <c r="E172" s="38" t="s">
        <v>37</v>
      </c>
      <c r="F172" s="165">
        <v>0</v>
      </c>
      <c r="G172" s="165">
        <v>0</v>
      </c>
      <c r="H172" s="165">
        <v>0</v>
      </c>
      <c r="I172" s="165">
        <v>0</v>
      </c>
      <c r="J172" s="165">
        <v>0</v>
      </c>
      <c r="K172" s="165">
        <v>0</v>
      </c>
    </row>
    <row r="173" spans="1:11">
      <c r="A173" s="38" t="s">
        <v>106</v>
      </c>
      <c r="B173" s="38" t="s">
        <v>151</v>
      </c>
      <c r="C173" s="38" t="s">
        <v>171</v>
      </c>
      <c r="D173" s="38" t="s">
        <v>36</v>
      </c>
      <c r="E173" s="38" t="s">
        <v>37</v>
      </c>
      <c r="F173" s="165">
        <v>0</v>
      </c>
      <c r="G173" s="165">
        <v>0</v>
      </c>
      <c r="H173" s="165">
        <v>0</v>
      </c>
      <c r="I173" s="165">
        <v>0</v>
      </c>
      <c r="J173" s="165">
        <v>0</v>
      </c>
      <c r="K173" s="165">
        <v>0</v>
      </c>
    </row>
  </sheetData>
  <sheetProtection sort="0"/>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  s t a n d a l o n e = " n o " ? > < D a t a M a s h u p   x m l n s = " h t t p : / / s c h e m a s . m i c r o s o f t . c o m / D a t a M a s h u p " > A A A A A H Q H A A B Q S w M E F A A G A A g A A A A h A C r d q k D S A A A A N w E A A B M A C A J b Q 2 9 u d G V u d F 9 U e X B l c 1 0 u e G 1 s I K I E A i i g A A I 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G y P v U 7 E M B C E e y T e w d r + s o E C I Z T k C n 5 K u O J 4 g J W z y V n Y a 8 t e U O 7 t c S 5 U Q L k / M 9 9 M t 1 + C N 1 + c i 4 v S w 0 3 T g m G x c X Q y 9 / B + f N n d g y l K M p K P w j 2 c u c B + u L 7 q j u f E x V S 1 l B 5 O q u k B s d g T B y p N T C z 1 M s U c S O u Y Z 0 x k P 2 h m v G 3 b O 7 R R l E V 3 u n r A 0 D 3 x R J 9 e z f N S 1 1 u S A O Z x + 1 p B P S g v i s m T E 8 B / B Z X 3 S 0 I p e W d J a z N c r 1 X 3 V p t m N 7 I 5 U N Z X C t U Y K 2 Z y M x 6 2 g M 1 f n w v 6 x w A v t Y d v A A A A / / 8 D A F B L A w Q U A A I A C A A A A C E A n w p y / 6 0 A A A D 3 A A A A E g A A A E N v b m Z p Z y 9 Q Y W N r Y W d l L n h t b H q / e 7 + N f U V u j k J Z a l F x Z n 6 e r Z K h n o G S Q n F J Y l 5 K Y k 5 + X q q t U l 6 + k r 0 d L 5 d N Q G J y d m J 6 q g J Q d V 6 x V U V x i q 1 S R k l J g Z W + f n l 5 u V 6 5 s V 5 + U b q + k Y G B o X 6 E r 0 9 w c k Z q b q I S X H E m Y c W 6 m X k g a 5 N T l e x s w i C u s T P S M z Q y 0 T M z s t A z s N G H C d r 4 Z u Y h F B g B H Q y S R R K 0 c S 7 N K S k t S r V L z d N 1 d 7 L R h 3 F t 9 K F + s A M A A A D / / w M A U E s D B B Q A A g A I A A A A I Q C N u o P r g w I A A K k J A A A T A A A A R m 9 y b X V s Y X M v U 2 V j d G l v b j E u b Y y U 3 4 v a M B z A 3 4 X 7 H 0 L 3 o m B s E 7 W 2 O + 7 h c I z d w 2 B M x w b H M W q N s 9 A m k q R u I v 7 v S 2 3 d J e 2 3 3 H y p f j 4 l P / C T K J b q T H C 0 q p / k f j B Q + 0 S y L Z L i N 3 p A O d N 3 A 2 Q + K 1 H K l B n y o 8 g n 6 2 S T M z X 8 z j a T p e C a c a 2 G 3 l 7 r g 3 r v + z t R c p 1 k P C D + x + a r L 5 n S W D F 5 z F K m z K + D k N r f 5 Y n W 1 U g + n Q d h 7 I 1 G 4 3 q u 6 / C B m a u e 9 B x c n q / o p f H v v O U + 4 b / M I t e n A / P M i 1 c 9 W c u E q 5 2 Q x V L k Z c E r q Y b 1 Y O P z 2 U t Z n v 8 M v D F 6 4 j q c T S p 9 G a O G E 8 O 1 I U i z P / o V U x h P Y T y D 8 R z G I Y w X M I 5 g H M O Y B D 2 8 Z 5 + k Z 6 O k Z 6 e k Z 6 u k Z 6 + k t d k b X s A 4 g n E M Y h r A m M C Y w n g K Y 3 e f l 9 G / B L 9 I U Q h t G v z E k i 2 T 6 j X D x j R 8 2 K p 1 j J 6 b F x 7 z f J U m e S L V g 5 Y l e x m B e Z M 3 + g Z W U s V O u p 0 v R X F I + A k 9 p l L w U 9 H 5 o 5 4 0 K 9 B S b B l s P j C V y u x Q X R P w C 9 9 4 p m F z X T 5 a l Z n u j k 0 D Q j C Q n + E U A / k Z P s V A f o b P M J C f 4 X N M Q o i H m C w g v s A k g n i E S Q z x G N M A 4 D T A l E C c 4 G 6 E B l P c j d D g K W 5 F W O M Z p n M A z z E N A R x i u g D w A t M I w B G m M Y B j P A 3 6 j s N X V o i j a b B O 0 z o N t W j w s N 3 2 u C r 1 0 i 4 f 8 b L Y m J L R z q R 9 n Q p p U U E m M 3 N i 0 D H J S 6 b e P B j t N V X n o p V b P R E U n G v s 5 F x j R + c a O z v X 2 O G 5 x k 7 P N X Z 8 r r H z c 4 w T o G v s B G + m E 6 E j 7 A w d Y Y f o C D t F R 9 g x O s L O 0 R F 2 k I 6 w k 2 y E E y V P C j j K S r S j / M / s q o y 6 d 6 l 3 + 9 q 5 E L 3 r s + 8 2 9 D 6 b G z f 3 z L L v B h n v W / n 9 X w A A A P / / A w B Q S w E C L Q A U A A Y A C A A A A C E A K t 2 q Q N I A A A A 3 A Q A A E w A A A A A A A A A A A A A A A A A A A A A A W 0 N v b n R l b n R f V H l w Z X N d L n h t b F B L A Q I t A B Q A A g A I A A A A I Q C f C n L / r Q A A A P c A A A A S A A A A A A A A A A A A A A A A A A s D A A B D b 2 5 m a W c v U G F j a 2 F n Z S 5 4 b W x Q S w E C L Q A U A A I A C A A A A C E A j b q D 6 4 M C A A C p C Q A A E w A A A A A A A A A A A A A A A A D o A w A A R m 9 y b X V s Y X M v U 2 V j d G l v b j E u b V B L B Q Y A A A A A A w A D A M I A A A C c B g A A A A A R A Q A A 7 7 u / P D 9 4 b W w g d m V y c 2 l v b j 0 i M S 4 w I i B z d G F u Z G F s b 2 5 l P S J u b y I / P g 0 K 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6 h c A A A A A A A D I F w A A 7 7 u / P D 9 4 b W w g d m V y c 2 l v b j 0 i M S 4 w I i B z d G F u Z G F s b 2 5 l P S J u b y I / P g 0 K P E x v Y 2 F s U G F j a 2 F n Z U 1 l d G F k Y X R h R m l s Z S B 4 b W x u c z p 4 c 2 Q 9 I m h 0 d H A 6 L y 9 3 d 3 c u d z M u b 3 J n L z I w M D E v W E 1 M U 2 N o Z W 1 h I i B 4 b W x u c z p 4 c 2 k 9 I m h 0 d H A 6 L y 9 3 d 3 c u d z M u b 3 J n L z I w M D E v W E 1 M U 2 N o Z W 1 h L W l u c 3 R h b m N l I j 4 8 S X R l b X M + P E l 0 Z W 0 + P E l 0 Z W 1 M b 2 N h d G l v b j 4 8 S X R l b V R 5 c G U + R m 9 y b X V s Y T w v S X R l b V R 5 c G U + P E l 0 Z W 1 Q Y X R o P l N l Y 3 R p b 2 4 x L 3 J v d z w v S X R l b V B h d G g + P C 9 J d G V t T G 9 j Y X R p b 2 4 + P F N 0 Y W J s Z U V u d H J p Z X M + P E V u d H J 5 I F R 5 c G U 9 I k F k Z G V k V G 9 E Y X R h T W 9 k Z W w i I F Z h b H V l P S J s M C I v P j x F b n R y e S B U e X B l P S J C d W Z m Z X J O Z X h 0 U m V m c m V z a C I g V m F s d W U 9 I m w x I i 8 + P E V u d H J 5 I F R 5 c G U 9 I k Z p b G x F b m F i b G V k I i B W Y W x 1 Z T 0 i b D A i L z 4 8 R W 5 0 c n k g V H l w Z T 0 i R m l s b E V y c m 9 y Q 2 9 k Z S I g V m F s d W U 9 I n N V b m t u b 3 d u I i 8 + P E V u d H J 5 I F R 5 c G U 9 I k Z p b G x F c n J v c k N v d W 5 0 I i B W Y W x 1 Z T 0 i b D A i L z 4 8 R W 5 0 c n k g V H l w Z T 0 i R m l s b E x h c 3 R V c G R h d G V k I i B W Y W x 1 Z T 0 i Z D I w M j Q t M D Q t M j N U M T A 6 N D I 6 M D A u M T Q 0 M z g z N V o i L z 4 8 R W 5 0 c n k g V H l w Z T 0 i R m l s b E N v b H V t b l R 5 c G V z I i B W Y W x 1 Z T 0 i c 0 J n W U d C Z 1 l G Q l F V R k J R V U Z C U V V G Q l F V R k J R V U Z C U V V G I i 8 + P E V u d H J 5 I F R 5 c G U 9 I k Z p b G x D b 2 x 1 b W 5 O Y W 1 l c y I g V m F s d W U 9 I n N b J n F 1 b 3 Q 7 Q W N y b 2 5 5 b S Z x d W 9 0 O y w m c X V v d D t J d G V t I E N v Z G U m c X V v d D s s J n F 1 b 3 Q 7 S X R l b S B E Z X N j c m l w d G l v b i Z x d W 9 0 O y w m c X V v d D t V b m l 0 J n F 1 b 3 Q 7 L C Z x d W 9 0 O 0 1 v Z G V s J n F 1 b 3 Q 7 L C Z x d W 9 0 O z I w M T E t M T I m c X V v d D s s J n F 1 b 3 Q 7 M j A x M i 0 x M y Z x d W 9 0 O y w m c X V v d D s y M D E z L T E 0 J n F 1 b 3 Q 7 L C Z x d W 9 0 O z I w M T Q t M T U m c X V v d D s s J n F 1 b 3 Q 7 M j A x N S 0 x N i Z x d W 9 0 O y w m c X V v d D s y M D E 2 L T E 3 J n F 1 b 3 Q 7 L C Z x d W 9 0 O z I w M T c t M T g m c X V v d D s s J n F 1 b 3 Q 7 M j A x O C 0 x O S Z x d W 9 0 O y w m c X V v d D s y M D E 5 L T I w J n F 1 b 3 Q 7 L C Z x d W 9 0 O z I w M j A t M j E m c X V v d D s s J n F 1 b 3 Q 7 M j A y M S 0 y M i Z x d W 9 0 O y w m c X V v d D s y M D I y L T I z J n F 1 b 3 Q 7 L C Z x d W 9 0 O z I w M j M t M j Q m c X V v d D s s J n F 1 b 3 Q 7 M j A y N C 0 y N S Z x d W 9 0 O y w m c X V v d D s y M D I 1 L T I 2 J n F 1 b 3 Q 7 L C Z x d W 9 0 O z I w M j Y t M j c m c X V v d D s s J n F 1 b 3 Q 7 M j A y N y 0 y O C Z x d W 9 0 O y w m c X V v d D s y M D I 4 L T I 5 J n F 1 b 3 Q 7 L C Z x d W 9 0 O z I w M j k t M z A m c X V v d D t d I i 8 + P E V u d H J 5 I F R 5 c G U 9 I k Z p b G x l Z E N v b X B s Z X R l U m V z d W x 0 V G 9 X b 3 J r c 2 h l Z X Q i I F Z h b H V l P S J s M S I v P j x F b n R y e S B U e X B l P S J G a W x s U 3 R h d H V z I i B W Y W x 1 Z T 0 i c 1 d h a X R p b m d G b 3 J F e G N l b F J l Z n J l c 2 g i L z 4 8 R W 5 0 c n k g V H l w Z T 0 i R m l s b F R v R G F 0 Y U 1 v Z G V s R W 5 h Y m x l Z C I g V m F s d W U 9 I m w w I i 8 + P E V u d H J 5 I F R 5 c G U 9 I k l z U H J p d m F 0 Z S I g V m F s d W U 9 I m w w I i 8 + P E V u d H J 5 I F R 5 c G U 9 I l F 1 Z X J 5 S U Q i I F Z h b H V l P S J z M z Z k N D I 0 M z E t M j g 0 Y i 0 0 M G J h L T k 0 N D k t M z N h N j E 2 Z W Q 3 N W E 5 I i 8 + P E V u d H J 5 I F R 5 c G U 9 I l J l b G F 0 a W 9 u c 2 h p c E l u Z m 9 D b 2 5 0 Y W l u Z X I i I F Z h b H V l P S J z e y Z x d W 9 0 O 2 N v b H V t b k N v d W 5 0 J n F 1 b 3 Q 7 O j I 0 L C Z x d W 9 0 O 2 t l e U N v b H V t b k 5 h b W V z J n F 1 b 3 Q 7 O l t d L C Z x d W 9 0 O 3 F 1 Z X J 5 U m V s Y X R p b 2 5 z a G l w c y Z x d W 9 0 O z p b X S w m c X V v d D t j b 2 x 1 b W 5 J Z G V u d G l 0 a W V z J n F 1 b 3 Q 7 O l s m c X V v d D t T Z W N 0 a W 9 u M S 9 y b 3 c v Q X V 0 b 1 J l b W 9 2 Z W R D b 2 x 1 b W 5 z M S 5 7 Q W N y b 2 5 5 b S w w f S Z x d W 9 0 O y w m c X V v d D t T Z W N 0 a W 9 u M S 9 y b 3 c v Q X V 0 b 1 J l b W 9 2 Z W R D b 2 x 1 b W 5 z M S 5 7 S X R l b S B D b 2 R l L D F 9 J n F 1 b 3 Q 7 L C Z x d W 9 0 O 1 N l Y 3 R p b 2 4 x L 3 J v d y 9 B d X R v U m V t b 3 Z l Z E N v b H V t b n M x L n t J d G V t I E R l c 2 N y a X B 0 a W 9 u L D J 9 J n F 1 b 3 Q 7 L C Z x d W 9 0 O 1 N l Y 3 R p b 2 4 x L 3 J v d y 9 B d X R v U m V t b 3 Z l Z E N v b H V t b n M x L n t V b m l 0 L D N 9 J n F 1 b 3 Q 7 L C Z x d W 9 0 O 1 N l Y 3 R p b 2 4 x L 3 J v d y 9 B d X R v U m V t b 3 Z l Z E N v b H V t b n M x L n t N b 2 R l b C w 0 f S Z x d W 9 0 O y w m c X V v d D t T Z W N 0 a W 9 u M S 9 y b 3 c v Q X V 0 b 1 J l b W 9 2 Z W R D b 2 x 1 b W 5 z M S 5 7 M j A x M S 0 x M i w 1 f S Z x d W 9 0 O y w m c X V v d D t T Z W N 0 a W 9 u M S 9 y b 3 c v Q X V 0 b 1 J l b W 9 2 Z W R D b 2 x 1 b W 5 z M S 5 7 M j A x M i 0 x M y w 2 f S Z x d W 9 0 O y w m c X V v d D t T Z W N 0 a W 9 u M S 9 y b 3 c v Q X V 0 b 1 J l b W 9 2 Z W R D b 2 x 1 b W 5 z M S 5 7 M j A x M y 0 x N C w 3 f S Z x d W 9 0 O y w m c X V v d D t T Z W N 0 a W 9 u M S 9 y b 3 c v Q X V 0 b 1 J l b W 9 2 Z W R D b 2 x 1 b W 5 z M S 5 7 M j A x N C 0 x N S w 4 f S Z x d W 9 0 O y w m c X V v d D t T Z W N 0 a W 9 u M S 9 y b 3 c v Q X V 0 b 1 J l b W 9 2 Z W R D b 2 x 1 b W 5 z M S 5 7 M j A x N S 0 x N i w 5 f S Z x d W 9 0 O y w m c X V v d D t T Z W N 0 a W 9 u M S 9 y b 3 c v Q X V 0 b 1 J l b W 9 2 Z W R D b 2 x 1 b W 5 z M S 5 7 M j A x N i 0 x N y w x M H 0 m c X V v d D s s J n F 1 b 3 Q 7 U 2 V j d G l v b j E v c m 9 3 L 0 F 1 d G 9 S Z W 1 v d m V k Q 2 9 s d W 1 u c z E u e z I w M T c t M T g s M T F 9 J n F 1 b 3 Q 7 L C Z x d W 9 0 O 1 N l Y 3 R p b 2 4 x L 3 J v d y 9 B d X R v U m V t b 3 Z l Z E N v b H V t b n M x L n s y M D E 4 L T E 5 L D E y f S Z x d W 9 0 O y w m c X V v d D t T Z W N 0 a W 9 u M S 9 y b 3 c v Q X V 0 b 1 J l b W 9 2 Z W R D b 2 x 1 b W 5 z M S 5 7 M j A x O S 0 y M C w x M 3 0 m c X V v d D s s J n F 1 b 3 Q 7 U 2 V j d G l v b j E v c m 9 3 L 0 F 1 d G 9 S Z W 1 v d m V k Q 2 9 s d W 1 u c z E u e z I w M j A t M j E s M T R 9 J n F 1 b 3 Q 7 L C Z x d W 9 0 O 1 N l Y 3 R p b 2 4 x L 3 J v d y 9 B d X R v U m V t b 3 Z l Z E N v b H V t b n M x L n s y M D I x L T I y L D E 1 f S Z x d W 9 0 O y w m c X V v d D t T Z W N 0 a W 9 u M S 9 y b 3 c v Q X V 0 b 1 J l b W 9 2 Z W R D b 2 x 1 b W 5 z M S 5 7 M j A y M i 0 y M y w x N n 0 m c X V v d D s s J n F 1 b 3 Q 7 U 2 V j d G l v b j E v c m 9 3 L 0 F 1 d G 9 S Z W 1 v d m V k Q 2 9 s d W 1 u c z E u e z I w M j M t M j Q s M T d 9 J n F 1 b 3 Q 7 L C Z x d W 9 0 O 1 N l Y 3 R p b 2 4 x L 3 J v d y 9 B d X R v U m V t b 3 Z l Z E N v b H V t b n M x L n s y M D I 0 L T I 1 L D E 4 f S Z x d W 9 0 O y w m c X V v d D t T Z W N 0 a W 9 u M S 9 y b 3 c v Q X V 0 b 1 J l b W 9 2 Z W R D b 2 x 1 b W 5 z M S 5 7 M j A y N S 0 y N i w x O X 0 m c X V v d D s s J n F 1 b 3 Q 7 U 2 V j d G l v b j E v c m 9 3 L 0 F 1 d G 9 S Z W 1 v d m V k Q 2 9 s d W 1 u c z E u e z I w M j Y t M j c s M j B 9 J n F 1 b 3 Q 7 L C Z x d W 9 0 O 1 N l Y 3 R p b 2 4 x L 3 J v d y 9 B d X R v U m V t b 3 Z l Z E N v b H V t b n M x L n s y M D I 3 L T I 4 L D I x f S Z x d W 9 0 O y w m c X V v d D t T Z W N 0 a W 9 u M S 9 y b 3 c v Q X V 0 b 1 J l b W 9 2 Z W R D b 2 x 1 b W 5 z M S 5 7 M j A y O C 0 y O S w y M n 0 m c X V v d D s s J n F 1 b 3 Q 7 U 2 V j d G l v b j E v c m 9 3 L 0 F 1 d G 9 S Z W 1 v d m V k Q 2 9 s d W 1 u c z E u e z I w M j k t M z A s M j N 9 J n F 1 b 3 Q 7 X S w m c X V v d D t D b 2 x 1 b W 5 D b 3 V u d C Z x d W 9 0 O z o y N C w m c X V v d D t L Z X l D b 2 x 1 b W 5 O Y W 1 l c y Z x d W 9 0 O z p b X S w m c X V v d D t D b 2 x 1 b W 5 J Z G V u d G l 0 a W V z J n F 1 b 3 Q 7 O l s m c X V v d D t T Z W N 0 a W 9 u M S 9 y b 3 c v Q X V 0 b 1 J l b W 9 2 Z W R D b 2 x 1 b W 5 z M S 5 7 Q W N y b 2 5 5 b S w w f S Z x d W 9 0 O y w m c X V v d D t T Z W N 0 a W 9 u M S 9 y b 3 c v Q X V 0 b 1 J l b W 9 2 Z W R D b 2 x 1 b W 5 z M S 5 7 S X R l b S B D b 2 R l L D F 9 J n F 1 b 3 Q 7 L C Z x d W 9 0 O 1 N l Y 3 R p b 2 4 x L 3 J v d y 9 B d X R v U m V t b 3 Z l Z E N v b H V t b n M x L n t J d G V t I E R l c 2 N y a X B 0 a W 9 u L D J 9 J n F 1 b 3 Q 7 L C Z x d W 9 0 O 1 N l Y 3 R p b 2 4 x L 3 J v d y 9 B d X R v U m V t b 3 Z l Z E N v b H V t b n M x L n t V b m l 0 L D N 9 J n F 1 b 3 Q 7 L C Z x d W 9 0 O 1 N l Y 3 R p b 2 4 x L 3 J v d y 9 B d X R v U m V t b 3 Z l Z E N v b H V t b n M x L n t N b 2 R l b C w 0 f S Z x d W 9 0 O y w m c X V v d D t T Z W N 0 a W 9 u M S 9 y b 3 c v Q X V 0 b 1 J l b W 9 2 Z W R D b 2 x 1 b W 5 z M S 5 7 M j A x M S 0 x M i w 1 f S Z x d W 9 0 O y w m c X V v d D t T Z W N 0 a W 9 u M S 9 y b 3 c v Q X V 0 b 1 J l b W 9 2 Z W R D b 2 x 1 b W 5 z M S 5 7 M j A x M i 0 x M y w 2 f S Z x d W 9 0 O y w m c X V v d D t T Z W N 0 a W 9 u M S 9 y b 3 c v Q X V 0 b 1 J l b W 9 2 Z W R D b 2 x 1 b W 5 z M S 5 7 M j A x M y 0 x N C w 3 f S Z x d W 9 0 O y w m c X V v d D t T Z W N 0 a W 9 u M S 9 y b 3 c v Q X V 0 b 1 J l b W 9 2 Z W R D b 2 x 1 b W 5 z M S 5 7 M j A x N C 0 x N S w 4 f S Z x d W 9 0 O y w m c X V v d D t T Z W N 0 a W 9 u M S 9 y b 3 c v Q X V 0 b 1 J l b W 9 2 Z W R D b 2 x 1 b W 5 z M S 5 7 M j A x N S 0 x N i w 5 f S Z x d W 9 0 O y w m c X V v d D t T Z W N 0 a W 9 u M S 9 y b 3 c v Q X V 0 b 1 J l b W 9 2 Z W R D b 2 x 1 b W 5 z M S 5 7 M j A x N i 0 x N y w x M H 0 m c X V v d D s s J n F 1 b 3 Q 7 U 2 V j d G l v b j E v c m 9 3 L 0 F 1 d G 9 S Z W 1 v d m V k Q 2 9 s d W 1 u c z E u e z I w M T c t M T g s M T F 9 J n F 1 b 3 Q 7 L C Z x d W 9 0 O 1 N l Y 3 R p b 2 4 x L 3 J v d y 9 B d X R v U m V t b 3 Z l Z E N v b H V t b n M x L n s y M D E 4 L T E 5 L D E y f S Z x d W 9 0 O y w m c X V v d D t T Z W N 0 a W 9 u M S 9 y b 3 c v Q X V 0 b 1 J l b W 9 2 Z W R D b 2 x 1 b W 5 z M S 5 7 M j A x O S 0 y M C w x M 3 0 m c X V v d D s s J n F 1 b 3 Q 7 U 2 V j d G l v b j E v c m 9 3 L 0 F 1 d G 9 S Z W 1 v d m V k Q 2 9 s d W 1 u c z E u e z I w M j A t M j E s M T R 9 J n F 1 b 3 Q 7 L C Z x d W 9 0 O 1 N l Y 3 R p b 2 4 x L 3 J v d y 9 B d X R v U m V t b 3 Z l Z E N v b H V t b n M x L n s y M D I x L T I y L D E 1 f S Z x d W 9 0 O y w m c X V v d D t T Z W N 0 a W 9 u M S 9 y b 3 c v Q X V 0 b 1 J l b W 9 2 Z W R D b 2 x 1 b W 5 z M S 5 7 M j A y M i 0 y M y w x N n 0 m c X V v d D s s J n F 1 b 3 Q 7 U 2 V j d G l v b j E v c m 9 3 L 0 F 1 d G 9 S Z W 1 v d m V k Q 2 9 s d W 1 u c z E u e z I w M j M t M j Q s M T d 9 J n F 1 b 3 Q 7 L C Z x d W 9 0 O 1 N l Y 3 R p b 2 4 x L 3 J v d y 9 B d X R v U m V t b 3 Z l Z E N v b H V t b n M x L n s y M D I 0 L T I 1 L D E 4 f S Z x d W 9 0 O y w m c X V v d D t T Z W N 0 a W 9 u M S 9 y b 3 c v Q X V 0 b 1 J l b W 9 2 Z W R D b 2 x 1 b W 5 z M S 5 7 M j A y N S 0 y N i w x O X 0 m c X V v d D s s J n F 1 b 3 Q 7 U 2 V j d G l v b j E v c m 9 3 L 0 F 1 d G 9 S Z W 1 v d m V k Q 2 9 s d W 1 u c z E u e z I w M j Y t M j c s M j B 9 J n F 1 b 3 Q 7 L C Z x d W 9 0 O 1 N l Y 3 R p b 2 4 x L 3 J v d y 9 B d X R v U m V t b 3 Z l Z E N v b H V t b n M x L n s y M D I 3 L T I 4 L D I x f S Z x d W 9 0 O y w m c X V v d D t T Z W N 0 a W 9 u M S 9 y b 3 c v Q X V 0 b 1 J l b W 9 2 Z W R D b 2 x 1 b W 5 z M S 5 7 M j A y O C 0 y O S w y M n 0 m c X V v d D s s J n F 1 b 3 Q 7 U 2 V j d G l v b j E v c m 9 3 L 0 F 1 d G 9 S Z W 1 v d m V k Q 2 9 s d W 1 u c z E u e z I w M j k t M z A s M j N 9 J n F 1 b 3 Q 7 X S w m c X V v d D t S Z W x h d G l v b n N o a X B J b m Z v J n F 1 b 3 Q 7 O l t d f S I v P j x F b n R y e S B U e X B l P S J S Z X N 1 b H R U e X B l I i B W Y W x 1 Z T 0 i c 1 R h Y m x l I i 8 + P E V u d H J 5 I F R 5 c G U 9 I k 5 h d m l n Y X R p b 2 5 T d G V w T m F t Z S I g V m F s d W U 9 I n N O Y X Z p Z 2 F 0 a W 9 u I i 8 + P E V u d H J 5 I F R 5 c G U 9 I k Z p b G x P Y m p l Y 3 R U e X B l I i B W Y W x 1 Z T 0 i c 0 N v b m 5 l Y 3 R p b 2 5 P b m x 5 I i 8 + P E V u d H J 5 I F R 5 c G U 9 I k 5 h b W V V c G R h d G V k Q W Z 0 Z X J G a W x s I i B W Y W x 1 Z T 0 i b D A i L z 4 8 L 1 N 0 Y W J s Z U V u d H J p Z X M + P C 9 J d G V t P j x J d G V t P j x J d G V t T G 9 j Y X R p b 2 4 + P E l 0 Z W 1 U e X B l P k Z v c m 1 1 b G E 8 L 0 l 0 Z W 1 U e X B l P j x J d G V t U G F 0 a D 5 T Z W N 0 a W 9 u M S 9 y b 3 c v U 2 9 1 c m N l P C 9 J d G V t U G F 0 a D 4 8 L 0 l 0 Z W 1 M b 2 N h d G l v b j 4 8 U 3 R h Y m x l R W 5 0 c m l l c y 8 + P C 9 J d G V t P j x J d G V t P j x J d G V t T G 9 j Y X R p b 2 4 + P E l 0 Z W 1 U e X B l P k Z v c m 1 1 b G E 8 L 0 l 0 Z W 1 U e X B l P j x J d G V t U G F 0 a D 5 T Z W N 0 a W 9 u M S 9 y b 3 c v V G F i b G U w P C 9 J d G V t U G F 0 a D 4 8 L 0 l 0 Z W 1 M b 2 N h d G l v b j 4 8 U 3 R h Y m x l R W 5 0 c m l l c y 8 + P C 9 J d G V t P j x J d G V t P j x J d G V t T G 9 j Y X R p b 2 4 + P E l 0 Z W 1 U e X B l P k Z v c m 1 1 b G E 8 L 0 l 0 Z W 1 U e X B l P j x J d G V t U G F 0 a D 5 T Z W N 0 a W 9 u M S 9 y b 3 c v Q 2 h h b m d l Z C U y M F R 5 c G U 8 L 0 l 0 Z W 1 Q Y X R o P j w v S X R l b U x v Y 2 F 0 a W 9 u P j x T d G F i b G V F b n R y a W V z L z 4 8 L 0 l 0 Z W 0 + P E l 0 Z W 0 + P E l 0 Z W 1 M b 2 N h d G l v b j 4 8 S X R l b V R 5 c G U + R m 9 y b X V s Y T w v S X R l b V R 5 c G U + P E l 0 Z W 1 Q Y X R o P l N l Y 3 R p b 2 4 x L 3 J v d y 9 Q c m 9 t b 3 R l Z C U y M E h l Y W R l c n M 8 L 0 l 0 Z W 1 Q Y X R o P j w v S X R l b U x v Y 2 F 0 a W 9 u P j x T d G F i b G V F b n R y a W V z L z 4 8 L 0 l 0 Z W 0 + P E l 0 Z W 0 + P E l 0 Z W 1 M b 2 N h d G l v b j 4 8 S X R l b V R 5 c G U + R m 9 y b X V s Y T w v S X R l b V R 5 c G U + P E l 0 Z W 1 Q Y X R o P l N l Y 3 R p b 2 4 x L 3 J v d y 9 D a G F u Z 2 V k J T I w V H l w Z T E 8 L 0 l 0 Z W 1 Q Y X R o P j w v S X R l b U x v Y 2 F 0 a W 9 u P j x T d G F i b G V F b n R y a W V z L z 4 8 L 0 l 0 Z W 0 + P E l 0 Z W 0 + P E l 0 Z W 1 M b 2 N h d G l v b j 4 8 S X R l b V R 5 c G U + R m 9 y b X V s Y T w v S X R l b V R 5 c G U + P E l 0 Z W 1 Q Y X R o P l N l Y 3 R p b 2 4 x L 3 J v d y 9 S Z W 1 v d m V k J T I w Q 2 9 s d W 1 u c z w v S X R l b V B h d G g + P C 9 J d G V t T G 9 j Y X R p b 2 4 + P F N 0 Y W J s Z U V u d H J p Z X M v P j w v S X R l b T 4 8 S X R l b T 4 8 S X R l b U x v Y 2 F 0 a W 9 u P j x J d G V t V H l w Z T 5 G b 3 J t d W x h P C 9 J d G V t V H l w Z T 4 8 S X R l b V B h d G g + U 2 V j d G l v b j E v c m 9 3 L 0 N o Y W 5 n Z S U y M G 5 1 b W J l c n M l M j B m c m 9 t J T I w d G V 4 d C U y M H R v J T I w b n V t Z X J p Y 2 F s J T I w d m F s d W V z P C 9 J d G V t U G F 0 a D 4 8 L 0 l 0 Z W 1 M b 2 N h d G l v b j 4 8 U 3 R h Y m x l R W 5 0 c m l l c y 8 + P C 9 J d G V t P j x J d G V t P j x J d G V t T G 9 j Y X R p b 2 4 + P E l 0 Z W 1 U e X B l P k Z v c m 1 1 b G E 8 L 0 l 0 Z W 1 U e X B l P j x J d G V t U G F 0 a D 5 T Z W N 0 a W 9 u M S 9 y b 3 c v U m V u Y W 1 l Z C U y M E N v b H V t b n M 8 L 0 l 0 Z W 1 Q Y X R o P j w v S X R l b U x v Y 2 F 0 a W 9 u P j x T d G F i b G V F b n R y a W V z L z 4 8 L 0 l 0 Z W 0 + P E l 0 Z W 0 + P E l 0 Z W 1 M b 2 N h d G l v b j 4 8 S X R l b V R 5 c G U + Q W x s R m 9 y b X V s Y X M 8 L 0 l 0 Z W 1 U e X B l P j x J d G V t U G F 0 a D 4 8 L 0 l 0 Z W 1 Q Y X R o P j w v S X R l b U x v Y 2 F 0 a W 9 u P j x T d G F i b G V F b n R y a W V z P j x F b n R y e S B U e X B l P S J R d W V y e U d y b 3 V w c y I g V m F s d W U 9 I n N B Q U F B Q U E 9 P S I v P j x F b n R y e S B U e X B l P S J S Z W x h d G l v b n N o a X B z I i B W Y W x 1 Z T 0 i c 0 F B Q U F B Q T 0 9 I i 8 + P C 9 T d G F i b G V F b n R y a W V z P j w v S X R l b T 4 8 L 0 l 0 Z W 1 z P j w v T G 9 j Y W x Q Y W N r Y W d l T W V 0 Y W R h d G F G a W x l P h Y A A A B Q S w U G A A A A A A A A A A A A A A A A A A A A A A A A 2 g A A A A E A A A D Q j J 3 f A R X R E Y x 6 A M B P w p f r A Q A A A H X v I L x P g w R D u m W B Q b U 6 L k Y A A A A A A g A A A A A A A 2 Y A A M A A A A A Q A A A A d M Y f a h z O Q G P b 8 i f W 1 y y R c g A A A A A E g A A A o A A A A B A A A A D m I C l W t 3 y c 3 I q l A W 7 i t R f T U A A A A G y X t O B S k 2 t D G 0 d G f J F 2 c N 9 R 8 6 C y O K L p 4 0 s 5 E L z F k b e L f 6 3 l d F w w A u 9 Q W / b b v V Z M q g 9 u V y t G 2 p O x E y j p + A S J C 0 G i 5 6 y W n 8 X M Q e a T g D R z 5 W 0 / F A A A A L O H Q n C t E F 7 G d r k d D p N d O 7 L H e K / 8 < / D a t a M a s h u p > 
</file>

<file path=customXml/item2.xml><?xml version="1.0" encoding="utf-8"?>
<ct:contentTypeSchema xmlns:ct="http://schemas.microsoft.com/office/2006/metadata/contentType" xmlns:ma="http://schemas.microsoft.com/office/2006/metadata/properties/metaAttributes" ct:_="" ma:_="" ma:contentTypeName="Document" ma:contentTypeID="0x0101004010F36128E44943B1120CACFDAE9F7B" ma:contentTypeVersion="18" ma:contentTypeDescription="Create a new document." ma:contentTypeScope="" ma:versionID="dda5e66041eeea5ffa9dd507a65eac01">
  <xsd:schema xmlns:xsd="http://www.w3.org/2001/XMLSchema" xmlns:xs="http://www.w3.org/2001/XMLSchema" xmlns:p="http://schemas.microsoft.com/office/2006/metadata/properties" xmlns:ns2="fadac89a-56fa-4a3d-a427-8ae1dcb95347" xmlns:ns3="71c95305-930c-4d63-9794-2d644343057c" targetNamespace="http://schemas.microsoft.com/office/2006/metadata/properties" ma:root="true" ma:fieldsID="07887bece720a3db8d95f18e05c1dc4e" ns2:_="" ns3:_="">
    <xsd:import namespace="fadac89a-56fa-4a3d-a427-8ae1dcb95347"/>
    <xsd:import namespace="71c95305-930c-4d63-9794-2d644343057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ref"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adac89a-56fa-4a3d-a427-8ae1dcb9534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ref" ma:index="12" nillable="true" ma:displayName="ref" ma:format="Dropdown" ma:internalName="ref">
      <xsd:simpleType>
        <xsd:restriction base="dms:Text">
          <xsd:maxLength value="255"/>
        </xsd:restriction>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e0e5cfab-624c-4e44-8ff4-7cd112c8ab77"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1c95305-930c-4d63-9794-2d644343057c"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ffcfc185-b934-4070-b809-bad603feb5c3}" ma:internalName="TaxCatchAll" ma:showField="CatchAllData" ma:web="71c95305-930c-4d63-9794-2d644343057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lcf76f155ced4ddcb4097134ff3c332f xmlns="fadac89a-56fa-4a3d-a427-8ae1dcb95347">
      <Terms xmlns="http://schemas.microsoft.com/office/infopath/2007/PartnerControls"/>
    </lcf76f155ced4ddcb4097134ff3c332f>
    <ref xmlns="fadac89a-56fa-4a3d-a427-8ae1dcb95347" xsi:nil="true"/>
    <TaxCatchAll xmlns="71c95305-930c-4d63-9794-2d644343057c" xsi:nil="true"/>
  </documentManagement>
</p:properties>
</file>

<file path=customXml/itemProps1.xml><?xml version="1.0" encoding="utf-8"?>
<ds:datastoreItem xmlns:ds="http://schemas.openxmlformats.org/officeDocument/2006/customXml" ds:itemID="{937AC908-8077-4932-9AE1-53258B542F39}">
  <ds:schemaRefs>
    <ds:schemaRef ds:uri="http://schemas.microsoft.com/DataMashup"/>
  </ds:schemaRefs>
</ds:datastoreItem>
</file>

<file path=customXml/itemProps2.xml><?xml version="1.0" encoding="utf-8"?>
<ds:datastoreItem xmlns:ds="http://schemas.openxmlformats.org/officeDocument/2006/customXml" ds:itemID="{09CDEEC4-2B7B-4259-97A3-51BA0CA44805}"/>
</file>

<file path=customXml/itemProps3.xml><?xml version="1.0" encoding="utf-8"?>
<ds:datastoreItem xmlns:ds="http://schemas.openxmlformats.org/officeDocument/2006/customXml" ds:itemID="{0F312C72-5F14-4D24-9B13-301F116DA2EF}"/>
</file>

<file path=customXml/itemProps4.xml><?xml version="1.0" encoding="utf-8"?>
<ds:datastoreItem xmlns:ds="http://schemas.openxmlformats.org/officeDocument/2006/customXml" ds:itemID="{575FE59A-8B9D-4E34-B401-E5C5816EE620}"/>
</file>

<file path=docProps/app.xml><?xml version="1.0" encoding="utf-8"?>
<Properties xmlns="http://schemas.openxmlformats.org/officeDocument/2006/extended-properties" xmlns:vt="http://schemas.openxmlformats.org/officeDocument/2006/docPropsVTypes">
  <TotalTime>0</TotalTime>
  <Application>Microsoft Excel</Application>
  <DocSecurity>2</DocSecurity>
  <ScaleCrop>false</ScaleCrop>
  <HeadingPairs>
    <vt:vector size="2" baseType="variant">
      <vt:variant>
        <vt:lpstr>Worksheets</vt:lpstr>
      </vt:variant>
      <vt:variant>
        <vt:i4>6</vt:i4>
      </vt:variant>
    </vt:vector>
  </HeadingPairs>
  <TitlesOfParts>
    <vt:vector size="6" baseType="lpstr">
      <vt:lpstr>Cover</vt:lpstr>
      <vt:lpstr>Conceptual model</vt:lpstr>
      <vt:lpstr>Inputs</vt:lpstr>
      <vt:lpstr>Forecasts</vt:lpstr>
      <vt:lpstr>Interface</vt:lpstr>
      <vt:lpstr>F_Outputs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2024-12-13T13:50:10Z</dcterms:created>
  <dcterms:modified xsi:type="dcterms:W3CDTF">2024-12-13T13:50:15Z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0x0101004010F36128E44943B1120CACFDAE9F7B</vt:lpwstr>
  </property>
</Properties>
</file>