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etworkrail.sharepoint.com/sites/ChargesandIncentives/Shared Documents/Access Charges BAU/VUC/Application documents/Pro forma/"/>
    </mc:Choice>
  </mc:AlternateContent>
  <xr:revisionPtr revIDLastSave="14" documentId="8_{52FB2217-8F4D-4E85-B444-5CF946015909}" xr6:coauthVersionLast="47" xr6:coauthVersionMax="47" xr10:uidLastSave="{B6C4AC1E-82D7-4789-9135-2AB84163E8D0}"/>
  <bookViews>
    <workbookView xWindow="-110" yWindow="-110" windowWidth="19420" windowHeight="11620" xr2:uid="{00000000-000D-0000-FFFF-FFFF00000000}"/>
  </bookViews>
  <sheets>
    <sheet name="Intro &amp; glossary" sheetId="4" r:id="rId1"/>
    <sheet name="VUC rate request form" sheetId="5" r:id="rId2"/>
    <sheet name="User defined T-gamma" sheetId="7" r:id="rId3"/>
    <sheet name="NR INTERNAL - Dropdowns" sheetId="6" state="hidden" r:id="rId4"/>
    <sheet name="NR INTERNAL - UD T-gamma output" sheetId="8"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8" l="1"/>
  <c r="P14" i="8"/>
  <c r="P15" i="8"/>
  <c r="P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6" i="8"/>
  <c r="P47" i="8"/>
  <c r="P48" i="8"/>
  <c r="P49" i="8"/>
  <c r="P50" i="8"/>
  <c r="P51" i="8"/>
  <c r="P52" i="8"/>
  <c r="P53" i="8"/>
  <c r="P54" i="8"/>
  <c r="P55" i="8"/>
  <c r="P56" i="8"/>
  <c r="P57" i="8"/>
  <c r="P58" i="8"/>
  <c r="P59" i="8"/>
  <c r="P60" i="8"/>
  <c r="P61" i="8"/>
  <c r="P62" i="8"/>
  <c r="P63" i="8"/>
  <c r="P64" i="8"/>
  <c r="P65" i="8"/>
  <c r="P66" i="8"/>
  <c r="P67" i="8"/>
  <c r="P68" i="8"/>
  <c r="P69" i="8"/>
  <c r="P70" i="8"/>
  <c r="P71" i="8"/>
  <c r="P72" i="8"/>
  <c r="P73" i="8"/>
  <c r="P74" i="8"/>
  <c r="P75" i="8"/>
  <c r="P76" i="8"/>
  <c r="P77" i="8"/>
  <c r="P78" i="8"/>
  <c r="P79" i="8"/>
  <c r="P80" i="8"/>
  <c r="P81" i="8"/>
  <c r="P82" i="8"/>
  <c r="P83" i="8"/>
  <c r="P84" i="8"/>
  <c r="P85" i="8"/>
  <c r="P86" i="8"/>
  <c r="P87" i="8"/>
  <c r="P88" i="8"/>
  <c r="P89" i="8"/>
  <c r="P90" i="8"/>
  <c r="P91" i="8"/>
  <c r="P92" i="8"/>
  <c r="P93" i="8"/>
  <c r="P94" i="8"/>
  <c r="P95" i="8"/>
  <c r="P96" i="8"/>
  <c r="P97" i="8"/>
  <c r="P98" i="8"/>
  <c r="P99" i="8"/>
  <c r="P100" i="8"/>
  <c r="P101" i="8"/>
  <c r="P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79" i="8"/>
  <c r="L80" i="8"/>
  <c r="L81" i="8"/>
  <c r="L82" i="8"/>
  <c r="L83" i="8"/>
  <c r="L84" i="8"/>
  <c r="L85" i="8"/>
  <c r="L86" i="8"/>
  <c r="L87" i="8"/>
  <c r="L88" i="8"/>
  <c r="L89" i="8"/>
  <c r="L90" i="8"/>
  <c r="L91" i="8"/>
  <c r="L92" i="8"/>
  <c r="L93" i="8"/>
  <c r="L94" i="8"/>
  <c r="L95" i="8"/>
  <c r="L96" i="8"/>
  <c r="L97" i="8"/>
  <c r="L98" i="8"/>
  <c r="L99" i="8"/>
  <c r="L100" i="8"/>
  <c r="L101" i="8"/>
  <c r="L12" i="8"/>
  <c r="O10" i="8"/>
  <c r="K10" i="8"/>
  <c r="G10" i="8"/>
  <c r="H13" i="8"/>
  <c r="H14"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81" i="8"/>
  <c r="H82" i="8"/>
  <c r="H83" i="8"/>
  <c r="H84" i="8"/>
  <c r="H85" i="8"/>
  <c r="H86" i="8"/>
  <c r="H87" i="8"/>
  <c r="H88" i="8"/>
  <c r="H89" i="8"/>
  <c r="H90" i="8"/>
  <c r="H91" i="8"/>
  <c r="H92" i="8"/>
  <c r="H93" i="8"/>
  <c r="H94" i="8"/>
  <c r="H95" i="8"/>
  <c r="H96" i="8"/>
  <c r="H97" i="8"/>
  <c r="H98" i="8"/>
  <c r="H99" i="8"/>
  <c r="H100" i="8"/>
  <c r="H101" i="8"/>
  <c r="H12" i="8"/>
  <c r="C10" i="8"/>
  <c r="AE15" i="7"/>
  <c r="V15" i="7"/>
  <c r="M15" i="7"/>
  <c r="C15" i="7"/>
  <c r="P44" i="5"/>
  <c r="L48" i="5" l="1"/>
  <c r="J48" i="5"/>
  <c r="H48" i="5"/>
  <c r="F48" i="5"/>
  <c r="D63" i="5" l="1"/>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2" i="8"/>
  <c r="K5" i="6" l="1" a="1"/>
  <c r="K5" i="6" s="1"/>
  <c r="R5" i="6" l="1" a="1"/>
  <c r="R5" i="6" s="1"/>
  <c r="S5" i="6" s="1" a="1"/>
  <c r="S5" i="6" s="1"/>
  <c r="N5" i="6" a="1"/>
  <c r="N5" i="6" s="1"/>
  <c r="O5" i="6" s="1" a="1"/>
  <c r="O5" i="6" s="1"/>
  <c r="P5" i="6" a="1"/>
  <c r="P5" i="6" s="1"/>
  <c r="Q5" i="6" s="1" a="1"/>
  <c r="Q5" i="6" s="1"/>
  <c r="L5" i="6" a="1"/>
  <c r="L5" i="6" s="1"/>
  <c r="M5" i="6" s="1" a="1"/>
  <c r="M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Rebecca Townsend</author>
  </authors>
  <commentList>
    <comment ref="C45" authorId="0" shapeId="0" xr:uid="{B552B7AF-0F20-4552-9C92-65C8B2AE7A39}">
      <text>
        <r>
          <rPr>
            <sz val="9"/>
            <color indexed="81"/>
            <rFont val="Tahoma"/>
            <family val="2"/>
          </rPr>
          <t>Based on timetable analysis.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Rebecca Townsend</author>
  </authors>
  <commentList>
    <comment ref="B2" authorId="0" shapeId="0" xr:uid="{A6E667DC-41DF-4500-921E-AF7F56A47974}">
      <text>
        <r>
          <rPr>
            <sz val="9"/>
            <color indexed="81"/>
            <rFont val="Tahoma"/>
            <family val="2"/>
          </rPr>
          <t>Top of request form.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Rebecca Townsend</author>
  </authors>
  <commentList>
    <comment ref="D12" authorId="0" shapeId="0" xr:uid="{4DE225B2-1815-47A6-AB8A-10744A99A602}">
      <text>
        <r>
          <rPr>
            <sz val="9"/>
            <color indexed="81"/>
            <rFont val="Tahoma"/>
            <family val="2"/>
          </rPr>
          <t>Formula here</t>
        </r>
      </text>
    </comment>
    <comment ref="H12" authorId="0" shapeId="0" xr:uid="{56A7F764-911B-4A97-891B-BF9DF2257D04}">
      <text>
        <r>
          <rPr>
            <sz val="9"/>
            <color indexed="81"/>
            <rFont val="Tahoma"/>
            <family val="2"/>
          </rPr>
          <t>Formula here</t>
        </r>
      </text>
    </comment>
    <comment ref="L12" authorId="0" shapeId="0" xr:uid="{699FDAD4-19C4-4176-B9DB-F0EB4E5AD1BE}">
      <text>
        <r>
          <rPr>
            <sz val="9"/>
            <color indexed="81"/>
            <rFont val="Tahoma"/>
            <family val="2"/>
          </rPr>
          <t>Formula here</t>
        </r>
      </text>
    </comment>
    <comment ref="P12" authorId="0" shapeId="0" xr:uid="{6A37036A-0918-4822-B4A9-8AF77F0BC10F}">
      <text>
        <r>
          <rPr>
            <sz val="9"/>
            <color indexed="81"/>
            <rFont val="Tahoma"/>
            <family val="2"/>
          </rPr>
          <t>Formula here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<sst xmlns="http://schemas.openxmlformats.org/spreadsheetml/2006/main" count="706" uniqueCount="260">
  <si>
    <t>Passenger Variable Usage Charge vehicle characteristics form</t>
  </si>
  <si>
    <t>Vehicle 1</t>
  </si>
  <si>
    <t>Vehicle 2</t>
  </si>
  <si>
    <t>Total number of seats</t>
  </si>
  <si>
    <t>Number of axles</t>
  </si>
  <si>
    <t>Date:</t>
  </si>
  <si>
    <t>Axle 1</t>
  </si>
  <si>
    <t>Axle 2</t>
  </si>
  <si>
    <t>Axle 3</t>
  </si>
  <si>
    <t>Axle 4</t>
  </si>
  <si>
    <t>Axle 5</t>
  </si>
  <si>
    <t>Axle 6</t>
  </si>
  <si>
    <t>Coach</t>
  </si>
  <si>
    <t>Loco</t>
  </si>
  <si>
    <t>Motor</t>
  </si>
  <si>
    <t>Trailer</t>
  </si>
  <si>
    <t>VUC rate application process</t>
  </si>
  <si>
    <t>•</t>
  </si>
  <si>
    <t>CP7 access charges</t>
  </si>
  <si>
    <t>Navigating this document</t>
  </si>
  <si>
    <t>Terms in this document</t>
  </si>
  <si>
    <t>Term</t>
  </si>
  <si>
    <t>Definition / description</t>
  </si>
  <si>
    <t>Vehicle type</t>
  </si>
  <si>
    <t>Tare weight</t>
  </si>
  <si>
    <t>This is the number of axles on the vehicle.</t>
  </si>
  <si>
    <t>Unsprung mass</t>
  </si>
  <si>
    <t>Vehicle characteristics</t>
  </si>
  <si>
    <t>Operator name (please complete):</t>
  </si>
  <si>
    <t>Characteristic</t>
  </si>
  <si>
    <t>Unit</t>
  </si>
  <si>
    <t>n/a</t>
  </si>
  <si>
    <t>tonnes (t)</t>
  </si>
  <si>
    <t>Other</t>
  </si>
  <si>
    <t>By signing this section and returning this form via email to the NR Regulatory Economics team, the operator is confirming the formal application for a new VUC rate for the above described vehicle.</t>
  </si>
  <si>
    <t>Name:</t>
  </si>
  <si>
    <t>Operator:</t>
  </si>
  <si>
    <t>Email:</t>
  </si>
  <si>
    <t>Tel:</t>
  </si>
  <si>
    <t>Curving classes (existing as at PR23 price list publication)</t>
  </si>
  <si>
    <t>USER DEFINED</t>
  </si>
  <si>
    <t>Loco2_50</t>
  </si>
  <si>
    <t>MU</t>
  </si>
  <si>
    <t>Loco3_50</t>
  </si>
  <si>
    <t>Class_60</t>
  </si>
  <si>
    <t>Class_66</t>
  </si>
  <si>
    <t>Pacer_10</t>
  </si>
  <si>
    <t>Coach_8</t>
  </si>
  <si>
    <t>Coach_12_30</t>
  </si>
  <si>
    <t>Coach_12_35</t>
  </si>
  <si>
    <t>Coach_12_40</t>
  </si>
  <si>
    <t>Coach_12_50</t>
  </si>
  <si>
    <t>Coach_12_60</t>
  </si>
  <si>
    <t>Coach_16_30</t>
  </si>
  <si>
    <t>Coach_16_35</t>
  </si>
  <si>
    <t>Coach_16_40</t>
  </si>
  <si>
    <t>Coach_16_50</t>
  </si>
  <si>
    <t>Coach_17_30</t>
  </si>
  <si>
    <t>Coach_17_40</t>
  </si>
  <si>
    <t>Coach_23_30</t>
  </si>
  <si>
    <t>Coach_23_40</t>
  </si>
  <si>
    <t>Coach_23_50</t>
  </si>
  <si>
    <t>Coach_24_30</t>
  </si>
  <si>
    <t>Coach_24_35</t>
  </si>
  <si>
    <t>Coach_24_40</t>
  </si>
  <si>
    <t>Coach_24_50</t>
  </si>
  <si>
    <t>Coach_24_60</t>
  </si>
  <si>
    <t>Coach_26_50</t>
  </si>
  <si>
    <t>Coach_35_50</t>
  </si>
  <si>
    <t>Coach_48_40</t>
  </si>
  <si>
    <t>Coach_48_50</t>
  </si>
  <si>
    <t>Coach_48_60</t>
  </si>
  <si>
    <t>Coach_50_40</t>
  </si>
  <si>
    <t>Coach_50_50</t>
  </si>
  <si>
    <t>Coach_50_60</t>
  </si>
  <si>
    <t>Coach_60_50</t>
  </si>
  <si>
    <t>Coach_64_30</t>
  </si>
  <si>
    <t>Coach_64_35</t>
  </si>
  <si>
    <t>Coach_64_40</t>
  </si>
  <si>
    <t>Coach_64_50</t>
  </si>
  <si>
    <t>Coach_64_60</t>
  </si>
  <si>
    <t>Coach_80_30</t>
  </si>
  <si>
    <t>Coach_80_40</t>
  </si>
  <si>
    <t>Coach_80_50</t>
  </si>
  <si>
    <t>Coach_100_40</t>
  </si>
  <si>
    <t>Coach_128_30</t>
  </si>
  <si>
    <t>Coach_128_35</t>
  </si>
  <si>
    <t>Coach_128_40</t>
  </si>
  <si>
    <t>Coach_128_50</t>
  </si>
  <si>
    <t>Tilting_50_50</t>
  </si>
  <si>
    <t>Artic2_80</t>
  </si>
  <si>
    <t>Artic3</t>
  </si>
  <si>
    <t>Y25_loaded</t>
  </si>
  <si>
    <t>Y25_empty</t>
  </si>
  <si>
    <t>NACO_loaded</t>
  </si>
  <si>
    <t>NACO_empty</t>
  </si>
  <si>
    <t>3Piece_empty</t>
  </si>
  <si>
    <t>3Piece_loaded</t>
  </si>
  <si>
    <t>2axle_empty</t>
  </si>
  <si>
    <t>2axle_loaded</t>
  </si>
  <si>
    <t>LN25_empty</t>
  </si>
  <si>
    <t>LN25_loaded</t>
  </si>
  <si>
    <t>Coach_15_30</t>
  </si>
  <si>
    <t>Coach_15_40</t>
  </si>
  <si>
    <t>Coach_15_60</t>
  </si>
  <si>
    <t>Shunter</t>
  </si>
  <si>
    <t>Coach_HB_40</t>
  </si>
  <si>
    <t>Coach_HB_50</t>
  </si>
  <si>
    <t>Coach_HB_60</t>
  </si>
  <si>
    <t>Coach_HB_Cl221</t>
  </si>
  <si>
    <t>Class_68</t>
  </si>
  <si>
    <t>PPM_2axle</t>
  </si>
  <si>
    <t>Class_70</t>
  </si>
  <si>
    <t>Cl_88/0</t>
  </si>
  <si>
    <t>Cl_390/HB/T</t>
  </si>
  <si>
    <t>Cl_390/HB/M</t>
  </si>
  <si>
    <t>Cl_707/M</t>
  </si>
  <si>
    <t>Cl_707/T</t>
  </si>
  <si>
    <t>185HB/M</t>
  </si>
  <si>
    <t>Cl_345/M_FLU</t>
  </si>
  <si>
    <t>Cl_345/M_RLU</t>
  </si>
  <si>
    <t>Cl_345/T</t>
  </si>
  <si>
    <t>Cl_385/M</t>
  </si>
  <si>
    <t>Cl_385/T</t>
  </si>
  <si>
    <t>Cl_717/M</t>
  </si>
  <si>
    <t>Cl_717/T</t>
  </si>
  <si>
    <t>Coach_5</t>
  </si>
  <si>
    <t>Coach_5A</t>
  </si>
  <si>
    <t>Cl_195/M</t>
  </si>
  <si>
    <t>Cl_196/0/M</t>
  </si>
  <si>
    <t>Cl_196/1/M</t>
  </si>
  <si>
    <t>Cl_331/M</t>
  </si>
  <si>
    <t>Cl_ 331/T</t>
  </si>
  <si>
    <t>Cl_397/M</t>
  </si>
  <si>
    <t>Cl_ 397/T</t>
  </si>
  <si>
    <t>Cl_399/0</t>
  </si>
  <si>
    <t>Cl_700/M</t>
  </si>
  <si>
    <t>Cl_ 700/T</t>
  </si>
  <si>
    <t>Cl_720/5/M</t>
  </si>
  <si>
    <t>Cl_ 720/5/T</t>
  </si>
  <si>
    <t>Cl_777/M</t>
  </si>
  <si>
    <t>Cl_755/4/M</t>
  </si>
  <si>
    <t>Cl_755/4/T</t>
  </si>
  <si>
    <t>Cl_ 777/T</t>
  </si>
  <si>
    <t>Cl_800/M_FLU</t>
  </si>
  <si>
    <t>Cl_800/M_RLU</t>
  </si>
  <si>
    <t>Cl_ 800/T_FLU</t>
  </si>
  <si>
    <t>Cl_ 800/T_RLU</t>
  </si>
  <si>
    <t>Cl_802/M</t>
  </si>
  <si>
    <t>Cl_802/M_FLU</t>
  </si>
  <si>
    <t>Cl_802/M_RLU</t>
  </si>
  <si>
    <t>Cl_ 802/T</t>
  </si>
  <si>
    <t>Cl_ 802/T_FLU</t>
  </si>
  <si>
    <t>Cl_ 802/T_RLU</t>
  </si>
  <si>
    <t>Cl_803/M</t>
  </si>
  <si>
    <t>Cl_ 803/T</t>
  </si>
  <si>
    <t>FFAG (L)</t>
  </si>
  <si>
    <t>FFAG (T)</t>
  </si>
  <si>
    <t>FWAC (L)</t>
  </si>
  <si>
    <t>FWAC (T)</t>
  </si>
  <si>
    <t>FWAD (L)</t>
  </si>
  <si>
    <t>FWAD (T)</t>
  </si>
  <si>
    <t>Vehicle 3</t>
  </si>
  <si>
    <t>Vehicle 4</t>
  </si>
  <si>
    <t>Motor or trailer MU?</t>
  </si>
  <si>
    <t>mph</t>
  </si>
  <si>
    <t>Max speed of vehicle</t>
  </si>
  <si>
    <t>A passenger vehicle may be a locomotive (loco), coach or Multiple Unit (MU).</t>
  </si>
  <si>
    <t>Route-based max speed</t>
  </si>
  <si>
    <t>t/axle</t>
  </si>
  <si>
    <t>kg/axle</t>
  </si>
  <si>
    <t>This application is for one rate / multiple rates (select number from 1 - 4):</t>
  </si>
  <si>
    <t>Network Rail signature</t>
  </si>
  <si>
    <t>ORR signature</t>
  </si>
  <si>
    <t>Operator signature</t>
  </si>
  <si>
    <t>END OF FORM</t>
  </si>
  <si>
    <t>User defined T-gamma input sheet</t>
  </si>
  <si>
    <t xml:space="preserve">This sheet only needs to be completed if the operator does not wish to use one of the pre-existing curving classes available in the VUC calculator. </t>
  </si>
  <si>
    <t>User defined T-gamma values</t>
  </si>
  <si>
    <t>PLEASE NOTE:</t>
  </si>
  <si>
    <t>If they are not, they will be rounded accordingly to meet this criteria for use in the VUC calculator.</t>
  </si>
  <si>
    <t>Curve radius (m)</t>
  </si>
  <si>
    <t>TAB FOR NETWORK RAIL INTERNAL USE ONLY</t>
  </si>
  <si>
    <t>User defined T-Gamma output sheet</t>
  </si>
  <si>
    <t>For use in VUC model (where layout is in one column as opposed to a grid)</t>
  </si>
  <si>
    <t>Round user defined T-gamma values to this number of decimal places:</t>
  </si>
  <si>
    <t>Axle</t>
  </si>
  <si>
    <t>T-gamma value</t>
  </si>
  <si>
    <t>Vehicle code</t>
  </si>
  <si>
    <t>The figures to be populated below should be supplied to a maximum of 1 decimal place.</t>
  </si>
  <si>
    <t>END OF PAGE</t>
  </si>
  <si>
    <r>
      <rPr>
        <b/>
        <sz val="11"/>
        <rFont val="Network Rail Sans"/>
      </rPr>
      <t>b)</t>
    </r>
    <r>
      <rPr>
        <sz val="11"/>
        <rFont val="Network Rail Sans"/>
      </rPr>
      <t xml:space="preserve"> Average operating speed</t>
    </r>
  </si>
  <si>
    <r>
      <rPr>
        <b/>
        <sz val="11"/>
        <rFont val="Network Rail Sans"/>
      </rPr>
      <t>a)</t>
    </r>
    <r>
      <rPr>
        <sz val="11"/>
        <rFont val="Network Rail Sans"/>
      </rPr>
      <t xml:space="preserve"> Route-based max speed</t>
    </r>
  </si>
  <si>
    <r>
      <rPr>
        <b/>
        <sz val="11"/>
        <rFont val="Network Rail Sans"/>
      </rPr>
      <t>a)</t>
    </r>
    <r>
      <rPr>
        <sz val="11"/>
        <rFont val="Network Rail Sans"/>
      </rPr>
      <t xml:space="preserve"> If the vehicle type is an MU, is it a motor or trailer?</t>
    </r>
  </si>
  <si>
    <t>Additional context / commentary (optional, if required)</t>
  </si>
  <si>
    <t>Additional details</t>
  </si>
  <si>
    <t>(optional, if required)</t>
  </si>
  <si>
    <t>• A VUC rate request form: This is for the operator to provide the vehicle characteristics relating to the new VUC rate that they are seeking.</t>
  </si>
  <si>
    <t>Curving class</t>
  </si>
  <si>
    <t>Vehicle class / name</t>
  </si>
  <si>
    <t>This categorises vehicles according to the rail surface damage (wear and rolling contact fatigue) that they generate. Operators may select a pre-existing curving class, or calculate a bespoke one by completing the user defined T-gamma table.</t>
  </si>
  <si>
    <t>These cells need to be populated. Most require text / numbers, however some will contain a dropdown menu.</t>
  </si>
  <si>
    <t>Operating weight</t>
  </si>
  <si>
    <t>(If more than 4 rates are required, please complete application using 2 forms.)</t>
  </si>
  <si>
    <t>Max speed of vehicle*</t>
  </si>
  <si>
    <r>
      <t xml:space="preserve">Route-based </t>
    </r>
    <r>
      <rPr>
        <b/>
        <sz val="11"/>
        <rFont val="Network Rail Sans"/>
      </rPr>
      <t>OR</t>
    </r>
    <r>
      <rPr>
        <sz val="11"/>
        <rFont val="Network Rail Sans"/>
      </rPr>
      <t xml:space="preserve"> average operating speed (if applicable)*:</t>
    </r>
  </si>
  <si>
    <t>*Note: Where both are provided, the smaller of these two speeds is taken forward for use in the calculation of the VUC rate.</t>
  </si>
  <si>
    <t>** For NR internal use. Please do not amend.</t>
  </si>
  <si>
    <t>Unsprung mass**</t>
  </si>
  <si>
    <r>
      <t xml:space="preserve">This application is for the following number of </t>
    </r>
    <r>
      <rPr>
        <u/>
        <sz val="11"/>
        <rFont val="Network Rail Sans"/>
      </rPr>
      <t>VUC rates</t>
    </r>
    <r>
      <rPr>
        <sz val="11"/>
        <rFont val="Network Rail Sans"/>
      </rPr>
      <t xml:space="preserve"> (number from 1 - 4):</t>
    </r>
  </si>
  <si>
    <t>Number of rates</t>
  </si>
  <si>
    <t>(If more than 4 are required, please complete application using 2 forms.)</t>
  </si>
  <si>
    <r>
      <rPr>
        <u/>
        <sz val="11"/>
        <rFont val="Network Rail Sans"/>
      </rPr>
      <t>Number of sets of vehicle characteristics</t>
    </r>
    <r>
      <rPr>
        <sz val="11"/>
        <rFont val="Network Rail Sans"/>
      </rPr>
      <t xml:space="preserve"> that are included in this application to calculate the above number of VUC rates:</t>
    </r>
  </si>
  <si>
    <t>Based on the numbers provided above, please confirm whether this application is seeking:</t>
  </si>
  <si>
    <t>Individual rates or one averaged rate?</t>
  </si>
  <si>
    <t>A) Individual rates</t>
  </si>
  <si>
    <t>B) One averaged rate</t>
  </si>
  <si>
    <r>
      <rPr>
        <u/>
        <sz val="11"/>
        <rFont val="Network Rail Sans"/>
      </rPr>
      <t>Please select</t>
    </r>
    <r>
      <rPr>
        <sz val="11"/>
        <rFont val="Network Rail Sans"/>
      </rPr>
      <t xml:space="preserve"> from the above two options:</t>
    </r>
  </si>
  <si>
    <r>
      <rPr>
        <b/>
        <sz val="11"/>
        <rFont val="Network Rail Sans"/>
      </rPr>
      <t>A) Individual rates</t>
    </r>
    <r>
      <rPr>
        <sz val="11"/>
        <rFont val="Network Rail Sans"/>
      </rPr>
      <t xml:space="preserve"> - one rate per set of vehicle characteristics (i.e. the above 2 numbers match).</t>
    </r>
  </si>
  <si>
    <t>Form to be completed and signed by the operator, providing characteristics of the vehicle(s) relating to the new VUC rate(s) being requested.</t>
  </si>
  <si>
    <r>
      <rPr>
        <b/>
        <sz val="11"/>
        <rFont val="Network Rail Sans"/>
      </rPr>
      <t>B) One averaged rate</t>
    </r>
    <r>
      <rPr>
        <sz val="11"/>
        <rFont val="Network Rail Sans"/>
      </rPr>
      <t xml:space="preserve"> - a single rate based on multiple sets of vehicle characteristics/component vehicles (i.e. the number of sets of vehicle characteristics exceeds the number of VUC rates being requested).</t>
    </r>
  </si>
  <si>
    <t>Total number of seats (new or modified)</t>
  </si>
  <si>
    <t>Vehicle weight</t>
  </si>
  <si>
    <t>Where the operator has provided within this form a set of vehicle characteristics that are the result of an averaging process/calculation, with a view to generating an averaged VUC rate, please state this and provide additional detail in the box at the end of the 'Vehicle characteristics' section below (number 11). Please also provide, alongside this request form, evidence of the unit characteristic averaging that was used.</t>
  </si>
  <si>
    <r>
      <rPr>
        <b/>
        <sz val="11"/>
        <rFont val="Network Rail Sans"/>
      </rPr>
      <t>a)</t>
    </r>
    <r>
      <rPr>
        <sz val="11"/>
        <rFont val="Network Rail Sans"/>
      </rPr>
      <t xml:space="preserve"> Tare weight (</t>
    </r>
    <r>
      <rPr>
        <u/>
        <sz val="11"/>
        <rFont val="Network Rail Sans"/>
      </rPr>
      <t>new</t>
    </r>
    <r>
      <rPr>
        <sz val="11"/>
        <rFont val="Network Rail Sans"/>
      </rPr>
      <t xml:space="preserve"> vehicles)</t>
    </r>
  </si>
  <si>
    <r>
      <rPr>
        <b/>
        <sz val="11"/>
        <rFont val="Network Rail Sans"/>
      </rPr>
      <t>b)</t>
    </r>
    <r>
      <rPr>
        <sz val="11"/>
        <rFont val="Network Rail Sans"/>
      </rPr>
      <t xml:space="preserve"> Operating weight (</t>
    </r>
    <r>
      <rPr>
        <u/>
        <sz val="11"/>
        <rFont val="Network Rail Sans"/>
      </rPr>
      <t>modified</t>
    </r>
    <r>
      <rPr>
        <sz val="11"/>
        <rFont val="Network Rail Sans"/>
      </rPr>
      <t xml:space="preserve"> vehicles)</t>
    </r>
  </si>
  <si>
    <t>4a</t>
  </si>
  <si>
    <t>4b</t>
  </si>
  <si>
    <t>7a</t>
  </si>
  <si>
    <t>7b</t>
  </si>
  <si>
    <t>Vehicle:</t>
  </si>
  <si>
    <t>Passenger Variable Usage Charge (VUC) vehicle pro forma</t>
  </si>
  <si>
    <t>This pro forma is for use by operators to inform Network Rail of the vehicle characteristics relevant to a new VUC rate application.</t>
  </si>
  <si>
    <t>Once agreed, the Customer Relationship Team / TOC will send the new VUC rate to ORR for consent.</t>
  </si>
  <si>
    <t>The Customer Relationship Team will send it to the Network Rail Regulatory Economics team to calculate a new VUC rate.</t>
  </si>
  <si>
    <t>If the vehicle characteristics are agreed, the new rate will then be sent back to the train operator, via the Customer Relationship Team, for agreement.</t>
  </si>
  <si>
    <t>Once consent is granted,  Network Rail  will add the new rate as a supplement to the CP7 price list published on Network Rail's website.</t>
  </si>
  <si>
    <t>Guidance in relation to the completion of this form is provided in Network Rail's 'CP7 New VUC Rate Policy' document (link below).</t>
  </si>
  <si>
    <t>Until the new rate is consented to by ORR, a Default VUC Rate (unless it's a modified vehicle) will be levied on the relevant vehicle. Upon consent, any difference between these rates will be reimbursed.</t>
  </si>
  <si>
    <t>Version 1.0</t>
  </si>
  <si>
    <t>Network Rail CP7 VUC policy</t>
  </si>
  <si>
    <t>Red cell with red text</t>
  </si>
  <si>
    <t>Having been populated, if a cell turns red with red text this indicates that there is an issue. See notation on the form for detail in each case.</t>
  </si>
  <si>
    <t>Blue cell</t>
  </si>
  <si>
    <t>Green cell</t>
  </si>
  <si>
    <t>Once a cell has been populated, the cell - or an associated cell - will turn green to confirm the specific value that will be used in the VUC calculation.</t>
  </si>
  <si>
    <t>This pro forma document contains the following:</t>
  </si>
  <si>
    <t>This is the number / name that identifies the passenger vehicle (e.g. 221/M).</t>
  </si>
  <si>
    <t>A series of coach designation letters (not required for Locos / MUs)</t>
  </si>
  <si>
    <t>This is the weight (in tonnes) of the vehicle whilst it is empty (i.e. no passengers).</t>
  </si>
  <si>
    <t xml:space="preserve">The operating weight (in tonnes) is calculated automatically for new vehicles by assuming that 50% of the vehicles' seats are occupied and that the avergae weight of each passenger is 75kg.  </t>
  </si>
  <si>
    <t>This is the number of seats in the vehicle. This is used to calcualte the operating weight of a new vehicle.</t>
  </si>
  <si>
    <t>This is the maximum capable running speed of the vehicle.</t>
  </si>
  <si>
    <t>This is the maximum line speed to feature on any of the routes (incl. diversionary and ECS moves) along which the vehicle is permitted to travel.</t>
  </si>
  <si>
    <t>User calculated operating speed</t>
  </si>
  <si>
    <t xml:space="preserve">This is a weighted average speed based on the timetable, less any stopping time. </t>
  </si>
  <si>
    <t>This comprises the masses of the wheelset, axleboxes, brake gear, any axle-mounted gearbox or final drive, and any other equipment which may be mounted on the wheelset or axleboxes. It excludes the mass of any equipment which is wholly separated from the track by the primary suspension. This form requires the unsprung mass per axle (kg/axle).</t>
  </si>
  <si>
    <t>The CP7 New VUC Rate Policy document can be downloaded from the CP7 access charges  page:</t>
  </si>
  <si>
    <t>This form should be completed by the train operator and sent to the relevant member of the Network Rail  Customer Relationship Team.</t>
  </si>
  <si>
    <t>• A User-defined TGamma table: This needs to be completed only if the operator does not wish to use one of the pre-existing curving classes (which are available as options in the VUC rate request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</si>
</sst>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21" x14ac:knownFonts="1">
    <font>
      <sz val="10"/>
      <name val="Arial"/>
    </font>
    <font>
      <sz val="10"/>
      <name val="Arial"/>
      <family val="2"/>
    </font>
    <font>
      <b/>
      <sz val="11"/>
      <name val="Network Rail Sans"/>
    </font>
    <font>
      <sz val="11"/>
      <name val="Network Rail Sans"/>
    </font>
    <font>
      <sz val="10.5"/>
      <name val="Network Rail Sans"/>
    </font>
    <font>
      <u/>
      <sz val="10"/>
      <color indexed="12"/>
      <name val="Arial"/>
      <family val="2"/>
    </font>
    <font>
      <u/>
      <sz val="11"/>
      <color indexed="12"/>
      <name val="Network Rail Sans"/>
    </font>
    <font>
      <b/>
      <sz val="12"/>
      <name val="Network Rail Sans"/>
    </font>
    <font>
      <i/>
      <sz val="11"/>
      <name val="Network Rail Sans"/>
    </font>
    <font>
      <b/>
      <sz val="11"/>
      <color theme="0"/>
      <name val="Network Rail Sans"/>
    </font>
    <font>
      <sz val="9"/>
      <color indexed="81"/>
      <name val="Tahoma"/>
      <family val="2"/>
    </font>
    <font>
      <b/>
      <sz val="10"/>
      <name val="Network Rail Sans"/>
    </font>
    <font>
      <sz val="10"/>
      <name val="Network Rail Sans"/>
    </font>
    <font>
      <b/>
      <i/>
      <sz val="11"/>
      <color theme="0" tint="-0.499984740745262"/>
      <name val="Network Rail Sans"/>
    </font>
    <font>
      <i/>
      <sz val="10"/>
      <color theme="0" tint="-0.499984740745262"/>
      <name val="Network Rail Sans"/>
    </font>
    <font>
      <i/>
      <sz val="10"/>
      <name val="Network Rail Sans"/>
    </font>
    <font>
      <b/>
      <sz val="12"/>
      <color theme="0"/>
      <name val="Network Rail Sans"/>
    </font>
    <font>
      <b/>
      <i/>
      <sz val="11"/>
      <name val="Network Rail Sans"/>
    </font>
    <font>
      <b/>
      <sz val="11"/>
      <color rgb="FFC00000"/>
      <name val="Network Rail Sans"/>
    </font>
    <font>
      <u/>
      <sz val="11"/>
      <name val="Network Rail Sans"/>
    </font>
    <font>
      <sz val="9"/>
      <color theme="1" tint="0.499984740745262"/>
      <name val="Network Rail Sans"/>
    </font>
  </fonts>
  <fills count="11">
    <fill>
      <patternFill patternType="none"/>
    </fill>
    <fill>
      <patternFill patternType="gray125"/>
    </fill>
    <fill>
      <patternFill patternType="solid">
        <fgColor rgb="FFFFFF00"/>
        <bgColor indexed="64"/>
      </patternFill>
    </fill>
    <fill>
      <patternFill patternType="solid">
        <fgColor rgb="FF005172"/>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rgb="FF8DC055"/>
        <bgColor indexed="64"/>
      </patternFill>
    </fill>
    <fill>
      <patternFill patternType="solid">
        <fgColor rgb="FFFFDDDD"/>
        <bgColor indexed="64"/>
      </patternFill>
    </fill>
    <fill>
      <patternFill patternType="solid">
        <fgColor rgb="FFCAF5B0"/>
        <bgColor indexed="64"/>
      </patternFill>
    </fill>
    <fill>
      <patternFill patternType="solid">
        <fgColor rgb="FFDAEEF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alignment vertical="top"/>
      <protection locked="0"/>
    </xf>
  </cellStyleXfs>
  <cellXfs count="150">
    <xf numFmtId="0" fontId="0" fillId="0" borderId="0" xfId="0"/>
    <xf numFmtId="0" fontId="2" fillId="0" borderId="0" xfId="1" applyFont="1" applyAlignment="1">
      <alignment vertical="center"/>
    </xf>
    <xf numFmtId="0" fontId="3" fillId="0" borderId="0" xfId="1" applyFont="1" applyAlignment="1">
      <alignment vertical="center"/>
    </xf>
    <xf numFmtId="0" fontId="2" fillId="0" borderId="2" xfId="1" applyFont="1" applyBorder="1" applyAlignment="1">
      <alignment vertical="center"/>
    </xf>
    <xf numFmtId="0" fontId="3" fillId="0" borderId="2" xfId="1" applyFont="1" applyBorder="1" applyAlignment="1">
      <alignment vertical="center"/>
    </xf>
    <xf numFmtId="0" fontId="2" fillId="0" borderId="0" xfId="1" applyFont="1" applyAlignment="1">
      <alignment horizontal="left" vertical="center"/>
    </xf>
    <xf numFmtId="0" fontId="4" fillId="0" borderId="0" xfId="1" applyFont="1" applyAlignment="1">
      <alignment vertical="center"/>
    </xf>
    <xf numFmtId="0" fontId="4" fillId="0" borderId="0" xfId="1" applyFont="1" applyAlignment="1">
      <alignment vertical="center" wrapText="1"/>
    </xf>
    <xf numFmtId="0" fontId="4" fillId="0" borderId="0" xfId="1" applyFont="1" applyAlignment="1">
      <alignment horizontal="left" vertical="center"/>
    </xf>
    <xf numFmtId="0" fontId="4" fillId="0" borderId="0" xfId="1" applyFont="1" applyAlignment="1">
      <alignment horizontal="left" vertical="center" wrapText="1"/>
    </xf>
    <xf numFmtId="0" fontId="3" fillId="0" borderId="0" xfId="1" applyFont="1" applyAlignment="1">
      <alignment vertical="center" wrapText="1"/>
    </xf>
    <xf numFmtId="0" fontId="6" fillId="0" borderId="0" xfId="2" applyFont="1" applyFill="1" applyAlignment="1" applyProtection="1">
      <alignment vertical="center"/>
    </xf>
    <xf numFmtId="0" fontId="7" fillId="0" borderId="0" xfId="1" applyFont="1" applyAlignment="1">
      <alignment vertical="center"/>
    </xf>
    <xf numFmtId="0" fontId="3" fillId="0" borderId="3" xfId="1" applyFont="1" applyBorder="1" applyAlignment="1">
      <alignment vertical="center"/>
    </xf>
    <xf numFmtId="0" fontId="9" fillId="3" borderId="0" xfId="1" applyFont="1" applyFill="1" applyAlignment="1">
      <alignment horizontal="center" vertical="center" wrapText="1"/>
    </xf>
    <xf numFmtId="0" fontId="3" fillId="4" borderId="0" xfId="1" applyFont="1" applyFill="1" applyAlignment="1">
      <alignment vertical="center"/>
    </xf>
    <xf numFmtId="0" fontId="2" fillId="4" borderId="0" xfId="1" applyFont="1" applyFill="1" applyAlignment="1">
      <alignment horizontal="left" vertical="center"/>
    </xf>
    <xf numFmtId="0" fontId="3" fillId="0" borderId="0" xfId="1" applyFont="1" applyAlignment="1">
      <alignment horizontal="center" vertical="center"/>
    </xf>
    <xf numFmtId="0" fontId="2" fillId="4" borderId="0" xfId="1" applyFont="1" applyFill="1" applyAlignment="1">
      <alignment horizontal="center" vertical="center" wrapText="1"/>
    </xf>
    <xf numFmtId="0" fontId="3" fillId="4" borderId="0" xfId="1" applyFont="1" applyFill="1" applyAlignment="1">
      <alignment horizontal="center" vertical="center"/>
    </xf>
    <xf numFmtId="0" fontId="2" fillId="4" borderId="0" xfId="1" applyFont="1" applyFill="1" applyAlignment="1">
      <alignment horizontal="center" vertical="center"/>
    </xf>
    <xf numFmtId="0" fontId="2" fillId="0" borderId="0" xfId="1" applyFont="1" applyAlignment="1">
      <alignment horizontal="center" vertical="center" wrapText="1"/>
    </xf>
    <xf numFmtId="0" fontId="3" fillId="0" borderId="7" xfId="1" applyFont="1" applyBorder="1" applyAlignment="1">
      <alignment vertical="center"/>
    </xf>
    <xf numFmtId="0" fontId="3" fillId="0" borderId="0" xfId="1" applyFont="1" applyAlignment="1">
      <alignment horizontal="left" vertical="center"/>
    </xf>
    <xf numFmtId="0" fontId="2" fillId="0" borderId="0" xfId="1" applyFont="1" applyAlignment="1">
      <alignment horizontal="right" vertical="center"/>
    </xf>
    <xf numFmtId="0" fontId="11" fillId="5" borderId="0" xfId="1" applyFont="1" applyFill="1" applyAlignment="1">
      <alignment horizontal="center" vertical="center" wrapText="1"/>
    </xf>
    <xf numFmtId="0" fontId="11" fillId="0" borderId="0" xfId="1" applyFont="1" applyAlignment="1">
      <alignment vertical="center" wrapText="1"/>
    </xf>
    <xf numFmtId="0" fontId="12" fillId="0" borderId="0" xfId="1" applyFont="1" applyAlignment="1">
      <alignment vertical="center"/>
    </xf>
    <xf numFmtId="0" fontId="12" fillId="0" borderId="0" xfId="1" applyFont="1" applyAlignment="1">
      <alignment horizontal="left" vertical="center"/>
    </xf>
    <xf numFmtId="0" fontId="11" fillId="0" borderId="0" xfId="1" applyFont="1" applyAlignment="1">
      <alignment horizontal="left" vertical="center"/>
    </xf>
    <xf numFmtId="0" fontId="3" fillId="0" borderId="0" xfId="1" applyFont="1" applyFill="1" applyAlignment="1">
      <alignment vertical="center"/>
    </xf>
    <xf numFmtId="0" fontId="8" fillId="0" borderId="0" xfId="1" applyFont="1" applyFill="1" applyAlignment="1">
      <alignment horizontal="left" vertical="center" wrapText="1"/>
    </xf>
    <xf numFmtId="0" fontId="3" fillId="0" borderId="0" xfId="1" applyFont="1" applyFill="1" applyBorder="1" applyAlignment="1">
      <alignment vertical="center"/>
    </xf>
    <xf numFmtId="0" fontId="3" fillId="0" borderId="2" xfId="1" applyFont="1" applyFill="1" applyBorder="1" applyAlignment="1">
      <alignment vertical="center"/>
    </xf>
    <xf numFmtId="0" fontId="3" fillId="0" borderId="0" xfId="1" applyFont="1" applyFill="1" applyBorder="1" applyAlignment="1">
      <alignment horizontal="center" vertical="center"/>
    </xf>
    <xf numFmtId="0" fontId="2" fillId="0" borderId="0" xfId="1" applyFont="1" applyFill="1" applyAlignment="1">
      <alignment vertical="center"/>
    </xf>
    <xf numFmtId="0" fontId="13" fillId="0" borderId="0" xfId="1" applyFont="1" applyAlignment="1">
      <alignment horizontal="left" vertical="center"/>
    </xf>
    <xf numFmtId="0" fontId="14" fillId="0" borderId="0" xfId="1" applyFont="1" applyAlignment="1">
      <alignment vertical="center"/>
    </xf>
    <xf numFmtId="0" fontId="14" fillId="0" borderId="7" xfId="1" applyFont="1" applyBorder="1" applyAlignment="1">
      <alignment vertical="center"/>
    </xf>
    <xf numFmtId="0" fontId="14" fillId="0" borderId="0" xfId="1" applyFont="1" applyFill="1" applyBorder="1" applyAlignment="1">
      <alignment horizontal="center" vertical="center"/>
    </xf>
    <xf numFmtId="0" fontId="3" fillId="0" borderId="0" xfId="1" applyFont="1" applyAlignment="1">
      <alignment horizontal="left" vertical="center" wrapText="1"/>
    </xf>
    <xf numFmtId="0" fontId="11" fillId="5" borderId="0" xfId="1" applyFont="1" applyFill="1" applyAlignment="1">
      <alignment horizontal="center" vertical="center" wrapText="1"/>
    </xf>
    <xf numFmtId="0" fontId="15" fillId="0" borderId="0" xfId="1" applyFont="1" applyFill="1" applyBorder="1" applyAlignment="1">
      <alignment vertical="center"/>
    </xf>
    <xf numFmtId="0" fontId="8" fillId="0" borderId="0" xfId="1" applyFont="1" applyAlignment="1">
      <alignment vertical="center"/>
    </xf>
    <xf numFmtId="0" fontId="2" fillId="0" borderId="2" xfId="0" applyFont="1" applyBorder="1" applyAlignment="1">
      <alignment vertical="center"/>
    </xf>
    <xf numFmtId="0" fontId="3" fillId="0" borderId="2" xfId="0" applyFont="1" applyBorder="1" applyAlignment="1">
      <alignment vertical="center"/>
    </xf>
    <xf numFmtId="0" fontId="3" fillId="0" borderId="0" xfId="0" applyFont="1" applyAlignment="1">
      <alignment vertical="center"/>
    </xf>
    <xf numFmtId="0" fontId="2" fillId="0" borderId="0" xfId="0" applyFont="1" applyAlignment="1">
      <alignment horizontal="right" vertical="center"/>
    </xf>
    <xf numFmtId="0" fontId="2" fillId="0" borderId="5" xfId="1" applyFont="1" applyBorder="1" applyAlignment="1">
      <alignment vertical="center"/>
    </xf>
    <xf numFmtId="0" fontId="3" fillId="0" borderId="5" xfId="1" applyFont="1" applyBorder="1" applyAlignment="1">
      <alignment vertical="center"/>
    </xf>
    <xf numFmtId="0" fontId="3" fillId="0" borderId="5" xfId="1" applyFont="1" applyFill="1" applyBorder="1" applyAlignment="1">
      <alignment vertical="center"/>
    </xf>
    <xf numFmtId="0" fontId="2"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2" fillId="4" borderId="1" xfId="0" applyFont="1" applyFill="1" applyBorder="1" applyAlignment="1">
      <alignment horizontal="center" vertical="center"/>
    </xf>
    <xf numFmtId="0" fontId="2" fillId="6" borderId="1" xfId="0" applyFont="1" applyFill="1" applyBorder="1" applyAlignment="1">
      <alignment horizontal="center" vertical="center"/>
    </xf>
    <xf numFmtId="3" fontId="2" fillId="4" borderId="1" xfId="0" applyNumberFormat="1" applyFont="1" applyFill="1" applyBorder="1" applyAlignment="1">
      <alignment horizontal="center" vertical="center"/>
    </xf>
    <xf numFmtId="3" fontId="2" fillId="6" borderId="1" xfId="0" applyNumberFormat="1" applyFont="1" applyFill="1" applyBorder="1" applyAlignment="1">
      <alignment horizontal="center" vertical="center"/>
    </xf>
    <xf numFmtId="0" fontId="2" fillId="2" borderId="0" xfId="0" applyFont="1" applyFill="1" applyAlignment="1">
      <alignment vertical="center"/>
    </xf>
    <xf numFmtId="0" fontId="2" fillId="2" borderId="0" xfId="0" applyFont="1" applyFill="1" applyAlignment="1">
      <alignment horizontal="left" vertical="center"/>
    </xf>
    <xf numFmtId="0" fontId="2" fillId="7" borderId="0" xfId="0" applyFont="1" applyFill="1" applyAlignment="1">
      <alignment horizontal="center" vertical="center"/>
    </xf>
    <xf numFmtId="0" fontId="3" fillId="0" borderId="8" xfId="0" applyFont="1" applyBorder="1" applyAlignment="1">
      <alignment horizontal="center" vertical="center"/>
    </xf>
    <xf numFmtId="3" fontId="3" fillId="0" borderId="8" xfId="0" applyNumberFormat="1" applyFont="1" applyBorder="1" applyAlignment="1">
      <alignment horizontal="center" vertical="center"/>
    </xf>
    <xf numFmtId="165" fontId="3" fillId="0" borderId="8" xfId="0" applyNumberFormat="1" applyFont="1" applyBorder="1" applyAlignment="1">
      <alignment horizontal="center" vertical="center"/>
    </xf>
    <xf numFmtId="0" fontId="3" fillId="0" borderId="0" xfId="0" applyFont="1" applyAlignment="1">
      <alignment horizontal="center" vertical="center"/>
    </xf>
    <xf numFmtId="3" fontId="3" fillId="0" borderId="0" xfId="0" applyNumberFormat="1" applyFont="1" applyAlignment="1">
      <alignment horizontal="center" vertical="center"/>
    </xf>
    <xf numFmtId="165" fontId="3" fillId="0" borderId="0" xfId="0" applyNumberFormat="1" applyFont="1" applyAlignment="1">
      <alignment horizontal="center" vertical="center"/>
    </xf>
    <xf numFmtId="0" fontId="3" fillId="0" borderId="2" xfId="0" applyFont="1" applyBorder="1" applyAlignment="1">
      <alignment horizontal="center" vertical="center"/>
    </xf>
    <xf numFmtId="3" fontId="3" fillId="0" borderId="2" xfId="0" applyNumberFormat="1" applyFont="1" applyBorder="1" applyAlignment="1">
      <alignment horizontal="center" vertical="center"/>
    </xf>
    <xf numFmtId="165" fontId="3" fillId="0" borderId="2" xfId="0" applyNumberFormat="1" applyFont="1" applyBorder="1" applyAlignment="1">
      <alignment horizontal="center" vertical="center"/>
    </xf>
    <xf numFmtId="0" fontId="3" fillId="4" borderId="8" xfId="0" applyFont="1" applyFill="1" applyBorder="1" applyAlignment="1">
      <alignment horizontal="center" vertical="center"/>
    </xf>
    <xf numFmtId="3" fontId="3" fillId="4" borderId="8" xfId="0" applyNumberFormat="1" applyFont="1" applyFill="1" applyBorder="1" applyAlignment="1">
      <alignment horizontal="center" vertical="center"/>
    </xf>
    <xf numFmtId="165" fontId="3" fillId="4" borderId="8" xfId="0" applyNumberFormat="1" applyFont="1" applyFill="1" applyBorder="1" applyAlignment="1">
      <alignment horizontal="center" vertical="center"/>
    </xf>
    <xf numFmtId="0" fontId="3" fillId="4" borderId="0" xfId="0" applyFont="1" applyFill="1" applyAlignment="1">
      <alignment horizontal="center" vertical="center"/>
    </xf>
    <xf numFmtId="3" fontId="3" fillId="4" borderId="0" xfId="0" applyNumberFormat="1" applyFont="1" applyFill="1" applyAlignment="1">
      <alignment horizontal="center" vertical="center"/>
    </xf>
    <xf numFmtId="165" fontId="3" fillId="4" borderId="0" xfId="0" applyNumberFormat="1" applyFont="1" applyFill="1" applyAlignment="1">
      <alignment horizontal="center" vertical="center"/>
    </xf>
    <xf numFmtId="0" fontId="3" fillId="4" borderId="2" xfId="0" applyFont="1" applyFill="1" applyBorder="1" applyAlignment="1">
      <alignment horizontal="center" vertical="center"/>
    </xf>
    <xf numFmtId="3" fontId="3" fillId="4" borderId="2" xfId="0" applyNumberFormat="1" applyFont="1" applyFill="1" applyBorder="1" applyAlignment="1">
      <alignment horizontal="center" vertical="center"/>
    </xf>
    <xf numFmtId="165" fontId="3" fillId="4" borderId="2" xfId="0" applyNumberFormat="1" applyFont="1" applyFill="1" applyBorder="1" applyAlignment="1">
      <alignment horizontal="center" vertical="center"/>
    </xf>
    <xf numFmtId="0" fontId="2" fillId="0" borderId="5" xfId="0" applyFont="1" applyBorder="1" applyAlignment="1">
      <alignment vertical="center"/>
    </xf>
    <xf numFmtId="0" fontId="3" fillId="0" borderId="5" xfId="0" applyFont="1" applyBorder="1" applyAlignment="1">
      <alignment vertical="center"/>
    </xf>
    <xf numFmtId="0" fontId="12" fillId="0" borderId="0" xfId="1" applyFont="1" applyAlignment="1">
      <alignment horizontal="center" vertical="center"/>
    </xf>
    <xf numFmtId="0" fontId="12" fillId="2" borderId="0" xfId="1" applyFont="1" applyFill="1" applyAlignment="1">
      <alignment vertical="center"/>
    </xf>
    <xf numFmtId="0" fontId="12" fillId="2" borderId="0" xfId="1" applyFont="1" applyFill="1" applyAlignment="1">
      <alignment horizontal="left" vertical="center"/>
    </xf>
    <xf numFmtId="2" fontId="14" fillId="0" borderId="1" xfId="1" applyNumberFormat="1" applyFont="1" applyFill="1" applyBorder="1" applyAlignment="1">
      <alignment horizontal="center" vertical="center"/>
    </xf>
    <xf numFmtId="0" fontId="11" fillId="5" borderId="0" xfId="1" applyFont="1" applyFill="1" applyAlignment="1">
      <alignment vertical="center" wrapText="1"/>
    </xf>
    <xf numFmtId="0" fontId="11" fillId="0" borderId="9" xfId="1" applyFont="1" applyBorder="1" applyAlignment="1">
      <alignment horizontal="center" vertical="center"/>
    </xf>
    <xf numFmtId="0" fontId="11" fillId="0" borderId="0" xfId="1" applyFont="1" applyBorder="1" applyAlignment="1">
      <alignment horizontal="left" vertical="center"/>
    </xf>
    <xf numFmtId="0" fontId="12" fillId="0" borderId="9" xfId="1" applyFont="1" applyBorder="1" applyAlignment="1">
      <alignment horizontal="center" vertical="center"/>
    </xf>
    <xf numFmtId="0" fontId="12" fillId="0" borderId="0" xfId="1" applyFont="1" applyBorder="1" applyAlignment="1">
      <alignment vertical="center"/>
    </xf>
    <xf numFmtId="0" fontId="12" fillId="0" borderId="3" xfId="1" applyFont="1" applyBorder="1" applyAlignment="1">
      <alignment vertical="center"/>
    </xf>
    <xf numFmtId="0" fontId="11" fillId="0" borderId="12" xfId="1" applyFont="1" applyBorder="1" applyAlignment="1">
      <alignment horizontal="left" vertical="center"/>
    </xf>
    <xf numFmtId="0" fontId="3" fillId="0" borderId="0" xfId="1" applyFont="1" applyFill="1" applyAlignment="1">
      <alignment vertical="center" wrapText="1"/>
    </xf>
    <xf numFmtId="0" fontId="2" fillId="0" borderId="0" xfId="1" applyFont="1" applyFill="1" applyAlignment="1">
      <alignment horizontal="left" vertical="top"/>
    </xf>
    <xf numFmtId="164" fontId="3" fillId="0" borderId="5" xfId="1" applyNumberFormat="1" applyFont="1" applyFill="1" applyBorder="1" applyAlignment="1">
      <alignment horizontal="center" vertical="center"/>
    </xf>
    <xf numFmtId="0" fontId="3" fillId="0" borderId="5" xfId="1" applyFont="1" applyFill="1" applyBorder="1" applyAlignment="1">
      <alignment horizontal="left" vertical="center"/>
    </xf>
    <xf numFmtId="0" fontId="3" fillId="9" borderId="1" xfId="1" applyFont="1" applyFill="1" applyBorder="1" applyAlignment="1">
      <alignment vertical="center"/>
    </xf>
    <xf numFmtId="0" fontId="18" fillId="8" borderId="1" xfId="1" applyFont="1" applyFill="1" applyBorder="1" applyAlignment="1">
      <alignment vertical="center"/>
    </xf>
    <xf numFmtId="0" fontId="8" fillId="0" borderId="0" xfId="1" applyFont="1" applyFill="1" applyAlignment="1">
      <alignment vertical="center"/>
    </xf>
    <xf numFmtId="0" fontId="3" fillId="0" borderId="0" xfId="1" applyFont="1" applyAlignment="1">
      <alignment horizontal="center" vertical="center" wrapText="1"/>
    </xf>
    <xf numFmtId="0" fontId="3" fillId="0" borderId="0" xfId="0" applyFont="1" applyFill="1" applyAlignment="1">
      <alignment vertical="center"/>
    </xf>
    <xf numFmtId="0" fontId="4" fillId="0" borderId="0" xfId="1" applyFont="1" applyFill="1" applyAlignment="1">
      <alignment vertical="center"/>
    </xf>
    <xf numFmtId="0" fontId="3" fillId="10" borderId="1" xfId="1" applyFont="1" applyFill="1" applyBorder="1" applyAlignment="1">
      <alignment horizontal="center" vertical="center"/>
    </xf>
    <xf numFmtId="1" fontId="3" fillId="10" borderId="1" xfId="1" applyNumberFormat="1" applyFont="1" applyFill="1" applyBorder="1" applyAlignment="1">
      <alignment horizontal="center" vertical="center"/>
    </xf>
    <xf numFmtId="164" fontId="3" fillId="10" borderId="1" xfId="1" applyNumberFormat="1" applyFont="1" applyFill="1" applyBorder="1" applyAlignment="1">
      <alignment horizontal="center" vertical="center"/>
    </xf>
    <xf numFmtId="0" fontId="3" fillId="10" borderId="1" xfId="1" applyFont="1" applyFill="1" applyBorder="1" applyAlignment="1">
      <alignment horizontal="left" vertical="center"/>
    </xf>
    <xf numFmtId="164" fontId="3" fillId="10" borderId="1" xfId="0" applyNumberFormat="1" applyFont="1" applyFill="1" applyBorder="1" applyAlignment="1" applyProtection="1">
      <alignment horizontal="left" vertical="center"/>
      <protection locked="0"/>
    </xf>
    <xf numFmtId="0" fontId="2" fillId="10" borderId="1" xfId="0" applyFont="1" applyFill="1" applyBorder="1" applyAlignment="1">
      <alignment horizontal="center" vertical="center"/>
    </xf>
    <xf numFmtId="0" fontId="3" fillId="10" borderId="1" xfId="1" applyFont="1" applyFill="1" applyBorder="1" applyAlignment="1">
      <alignment vertical="center"/>
    </xf>
    <xf numFmtId="166" fontId="3" fillId="10" borderId="1" xfId="1" applyNumberFormat="1" applyFont="1" applyFill="1" applyBorder="1" applyAlignment="1">
      <alignment horizontal="center" vertical="center"/>
    </xf>
    <xf numFmtId="18" fontId="2" fillId="0" borderId="0" xfId="1" applyNumberFormat="1" applyFont="1" applyAlignment="1">
      <alignment horizontal="left" vertical="center"/>
    </xf>
    <xf numFmtId="0" fontId="3" fillId="10" borderId="1" xfId="1" applyFont="1" applyFill="1" applyBorder="1" applyAlignment="1">
      <alignment horizontal="left" vertical="center"/>
    </xf>
    <xf numFmtId="0" fontId="3" fillId="0" borderId="0" xfId="1" applyFont="1" applyFill="1" applyAlignment="1">
      <alignment horizontal="left" vertical="center" wrapText="1"/>
    </xf>
    <xf numFmtId="0" fontId="3" fillId="10" borderId="1" xfId="1" applyFont="1" applyFill="1" applyBorder="1" applyAlignment="1">
      <alignment horizontal="left" vertical="center"/>
    </xf>
    <xf numFmtId="0" fontId="3" fillId="0" borderId="5" xfId="1" applyFont="1" applyFill="1" applyBorder="1" applyAlignment="1">
      <alignment horizontal="center" vertical="center"/>
    </xf>
    <xf numFmtId="0" fontId="2" fillId="0" borderId="5" xfId="0" applyFont="1" applyBorder="1" applyAlignment="1">
      <alignment horizontal="right" vertical="center"/>
    </xf>
    <xf numFmtId="0" fontId="3" fillId="0" borderId="5" xfId="0" applyFont="1" applyBorder="1" applyAlignment="1">
      <alignment horizontal="center" vertical="center"/>
    </xf>
    <xf numFmtId="0" fontId="3" fillId="0" borderId="5" xfId="0" applyFont="1" applyBorder="1" applyAlignment="1">
      <alignment horizontal="left" vertical="center"/>
    </xf>
    <xf numFmtId="0" fontId="3" fillId="2" borderId="0" xfId="0" applyFont="1" applyFill="1" applyAlignment="1">
      <alignment vertical="center"/>
    </xf>
    <xf numFmtId="0" fontId="20" fillId="0" borderId="0" xfId="1" applyFont="1" applyAlignment="1">
      <alignment vertical="center"/>
    </xf>
    <xf numFmtId="0" fontId="3" fillId="0" borderId="0" xfId="1" applyFont="1" applyFill="1" applyAlignment="1">
      <alignment horizontal="left" vertical="center" wrapText="1"/>
    </xf>
    <xf numFmtId="0" fontId="3" fillId="0" borderId="0" xfId="1" applyFont="1" applyAlignment="1">
      <alignment horizontal="left" vertical="center" wrapText="1"/>
    </xf>
    <xf numFmtId="0" fontId="4" fillId="0" borderId="0" xfId="1" applyFont="1" applyAlignment="1">
      <alignment horizontal="left" vertical="center" wrapText="1"/>
    </xf>
    <xf numFmtId="0" fontId="3" fillId="10" borderId="1" xfId="1" applyFont="1" applyFill="1" applyBorder="1" applyAlignment="1">
      <alignment horizontal="left" vertical="center"/>
    </xf>
    <xf numFmtId="0" fontId="14" fillId="4" borderId="13" xfId="1" applyFont="1" applyFill="1" applyBorder="1" applyAlignment="1">
      <alignment horizontal="center" vertical="center" wrapText="1"/>
    </xf>
    <xf numFmtId="0" fontId="14" fillId="4" borderId="14" xfId="1" applyFont="1" applyFill="1" applyBorder="1" applyAlignment="1">
      <alignment horizontal="center" vertical="center" wrapText="1"/>
    </xf>
    <xf numFmtId="14" fontId="3" fillId="10" borderId="1" xfId="1" applyNumberFormat="1" applyFont="1" applyFill="1" applyBorder="1" applyAlignment="1">
      <alignment horizontal="left" vertical="center"/>
    </xf>
    <xf numFmtId="0" fontId="8" fillId="0" borderId="0" xfId="1" applyFont="1" applyAlignment="1">
      <alignment horizontal="left" vertical="center" wrapText="1"/>
    </xf>
    <xf numFmtId="0" fontId="3" fillId="10" borderId="4" xfId="1" applyFont="1" applyFill="1" applyBorder="1" applyAlignment="1">
      <alignment horizontal="left" vertical="center"/>
    </xf>
    <xf numFmtId="0" fontId="3" fillId="10" borderId="5" xfId="1" applyFont="1" applyFill="1" applyBorder="1" applyAlignment="1">
      <alignment horizontal="left" vertical="center"/>
    </xf>
    <xf numFmtId="0" fontId="3" fillId="10" borderId="6" xfId="1" applyFont="1" applyFill="1" applyBorder="1" applyAlignment="1">
      <alignment horizontal="left" vertical="center"/>
    </xf>
    <xf numFmtId="0" fontId="3" fillId="0" borderId="1" xfId="1" applyFont="1" applyFill="1" applyBorder="1" applyAlignment="1">
      <alignment horizontal="left" vertical="center"/>
    </xf>
    <xf numFmtId="0" fontId="9" fillId="3" borderId="0" xfId="1" applyFont="1" applyFill="1" applyAlignment="1">
      <alignment horizontal="center" vertical="center"/>
    </xf>
    <xf numFmtId="0" fontId="3" fillId="10" borderId="4" xfId="1" applyFont="1" applyFill="1" applyBorder="1" applyAlignment="1">
      <alignment horizontal="left" vertical="top" wrapText="1"/>
    </xf>
    <xf numFmtId="0" fontId="3" fillId="10" borderId="5" xfId="1" applyFont="1" applyFill="1" applyBorder="1" applyAlignment="1">
      <alignment horizontal="left" vertical="top" wrapText="1"/>
    </xf>
    <xf numFmtId="0" fontId="3" fillId="10" borderId="6" xfId="1" applyFont="1" applyFill="1" applyBorder="1" applyAlignment="1">
      <alignment horizontal="left" vertical="top" wrapText="1"/>
    </xf>
    <xf numFmtId="0" fontId="3" fillId="0" borderId="0" xfId="1" applyFont="1" applyAlignment="1">
      <alignment horizontal="left" vertical="center"/>
    </xf>
    <xf numFmtId="0" fontId="3" fillId="0" borderId="0" xfId="1" applyFont="1" applyFill="1" applyAlignment="1">
      <alignment horizontal="left" vertical="center"/>
    </xf>
    <xf numFmtId="0" fontId="3" fillId="10" borderId="4" xfId="1" applyFont="1" applyFill="1" applyBorder="1" applyAlignment="1">
      <alignment horizontal="center" vertical="center"/>
    </xf>
    <xf numFmtId="0" fontId="3" fillId="10" borderId="5" xfId="1" applyFont="1" applyFill="1" applyBorder="1" applyAlignment="1">
      <alignment horizontal="center" vertical="center"/>
    </xf>
    <xf numFmtId="0" fontId="3" fillId="10" borderId="6" xfId="1" applyFont="1" applyFill="1" applyBorder="1" applyAlignment="1">
      <alignment horizontal="center" vertical="center"/>
    </xf>
    <xf numFmtId="0" fontId="3" fillId="0" borderId="0" xfId="1" applyFont="1" applyAlignment="1">
      <alignment horizontal="right" vertical="center"/>
    </xf>
    <xf numFmtId="0" fontId="16" fillId="3" borderId="0" xfId="0" applyFont="1" applyFill="1" applyAlignment="1">
      <alignment horizontal="center" vertical="center" wrapText="1"/>
    </xf>
    <xf numFmtId="0" fontId="16" fillId="3" borderId="0" xfId="0" applyFont="1" applyFill="1" applyAlignment="1">
      <alignment horizontal="center" vertical="center" textRotation="90"/>
    </xf>
    <xf numFmtId="0" fontId="3" fillId="0" borderId="0" xfId="0" applyFont="1" applyAlignment="1">
      <alignment horizontal="left" vertical="center" wrapText="1"/>
    </xf>
    <xf numFmtId="0" fontId="12" fillId="0" borderId="10" xfId="1" applyFont="1" applyBorder="1" applyAlignment="1">
      <alignment horizontal="center" vertical="center"/>
    </xf>
    <xf numFmtId="0" fontId="12" fillId="0" borderId="11" xfId="1" applyFont="1" applyBorder="1" applyAlignment="1">
      <alignment horizontal="center" vertical="center"/>
    </xf>
    <xf numFmtId="0" fontId="12" fillId="0" borderId="2" xfId="1" applyFont="1" applyBorder="1" applyAlignment="1">
      <alignment horizontal="center" vertical="center"/>
    </xf>
    <xf numFmtId="0" fontId="8" fillId="0" borderId="0" xfId="0" applyFont="1" applyAlignment="1">
      <alignment horizontal="left" vertical="center" wrapText="1"/>
    </xf>
    <xf numFmtId="0" fontId="17" fillId="0" borderId="0" xfId="0" applyFont="1" applyAlignment="1">
      <alignment horizontal="right" vertical="center" wrapText="1"/>
    </xf>
  </cellXfs>
  <cellStyles count="3">
    <cellStyle name="Hyperlink 2" xfId="2" xr:uid="{014F5C0D-5DC9-497E-86FD-12E6089DB441}"/>
    <cellStyle name="Normal" xfId="0" builtinId="0"/>
    <cellStyle name="Normal 2" xfId="1" xr:uid="{5476DCF7-FE6F-431C-BCF9-BD545481534E}"/>
  </cellStyles>
  <dxfs count="72">
    <dxf>
      <font>
        <strike/>
        <color theme="0" tint="-0.499984740745262"/>
      </font>
      <fill>
        <patternFill patternType="lightUp">
          <fgColor theme="0" tint="-0.14996795556505021"/>
          <bgColor theme="0" tint="-4.9989318521683403E-2"/>
        </patternFill>
      </fill>
    </dxf>
    <dxf>
      <font>
        <strike/>
        <color theme="0" tint="-0.499984740745262"/>
      </font>
      <fill>
        <patternFill patternType="lightUp">
          <fgColor theme="0" tint="-0.14996795556505021"/>
          <bgColor theme="0" tint="-4.9989318521683403E-2"/>
        </patternFill>
      </fill>
    </dxf>
    <dxf>
      <font>
        <strike/>
        <color theme="0" tint="-0.499984740745262"/>
      </font>
      <fill>
        <patternFill patternType="lightUp">
          <fgColor theme="0" tint="-0.14996795556505021"/>
          <bgColor theme="0" tint="-4.9989318521683403E-2"/>
        </patternFill>
      </fill>
    </dxf>
    <dxf>
      <font>
        <strike/>
        <color theme="0" tint="-0.499984740745262"/>
      </font>
      <fill>
        <patternFill patternType="lightUp">
          <fgColor theme="0" tint="-0.14996795556505021"/>
          <bgColor theme="0" tint="-4.9989318521683403E-2"/>
        </patternFill>
      </fill>
    </dxf>
    <dxf>
      <font>
        <b/>
        <i val="0"/>
        <color theme="1"/>
      </font>
      <fill>
        <patternFill>
          <bgColor theme="5" tint="0.59996337778862885"/>
        </patternFill>
      </fill>
    </dxf>
    <dxf>
      <font>
        <b/>
        <i val="0"/>
        <color theme="1"/>
      </font>
      <fill>
        <patternFill>
          <bgColor theme="5" tint="0.59996337778862885"/>
        </patternFill>
      </fill>
    </dxf>
    <dxf>
      <font>
        <b/>
        <i val="0"/>
        <color theme="1"/>
      </font>
      <fill>
        <patternFill>
          <bgColor theme="5" tint="0.59996337778862885"/>
        </patternFill>
      </fill>
    </dxf>
    <dxf>
      <font>
        <b/>
        <i val="0"/>
        <color theme="1"/>
      </font>
      <fill>
        <patternFill>
          <bgColor theme="5" tint="0.59996337778862885"/>
        </patternFill>
      </fill>
    </dxf>
    <dxf>
      <font>
        <b val="0"/>
        <i/>
      </font>
    </dxf>
    <dxf>
      <font>
        <b val="0"/>
        <i val="0"/>
        <strike/>
        <color theme="0" tint="-0.499984740745262"/>
      </font>
      <fill>
        <patternFill patternType="lightUp">
          <fgColor theme="0" tint="-0.14990691854609822"/>
          <bgColor theme="0" tint="-4.9989318521683403E-2"/>
        </patternFill>
      </fill>
    </dxf>
    <dxf>
      <font>
        <b val="0"/>
        <i val="0"/>
        <strike/>
        <color theme="0" tint="-0.499984740745262"/>
      </font>
      <fill>
        <patternFill patternType="lightUp">
          <fgColor theme="0" tint="-0.14990691854609822"/>
          <bgColor theme="0" tint="-4.9989318521683403E-2"/>
        </patternFill>
      </fill>
    </dxf>
    <dxf>
      <font>
        <b val="0"/>
        <i val="0"/>
        <strike/>
        <color theme="0" tint="-0.499984740745262"/>
      </font>
      <fill>
        <patternFill patternType="lightUp">
          <fgColor theme="0" tint="-0.14990691854609822"/>
          <bgColor theme="0" tint="-4.9989318521683403E-2"/>
        </patternFill>
      </fill>
    </dxf>
    <dxf>
      <font>
        <b val="0"/>
        <i val="0"/>
        <strike/>
        <color theme="0" tint="-0.499984740745262"/>
      </font>
      <fill>
        <patternFill patternType="lightUp">
          <fgColor theme="0" tint="-0.14990691854609822"/>
          <bgColor theme="0" tint="-4.9989318521683403E-2"/>
        </patternFill>
      </fill>
    </dxf>
    <dxf>
      <font>
        <b/>
        <i val="0"/>
      </font>
      <fill>
        <patternFill>
          <bgColor theme="5" tint="0.59996337778862885"/>
        </patternFill>
      </fill>
    </dxf>
    <dxf>
      <font>
        <b/>
        <i val="0"/>
      </font>
      <fill>
        <patternFill>
          <bgColor theme="5" tint="0.59996337778862885"/>
        </patternFill>
      </fill>
    </dxf>
    <dxf>
      <font>
        <b/>
        <i val="0"/>
      </font>
      <fill>
        <patternFill>
          <bgColor theme="5" tint="0.59996337778862885"/>
        </patternFill>
      </fill>
    </dxf>
    <dxf>
      <font>
        <b/>
        <i val="0"/>
      </font>
      <fill>
        <patternFill>
          <bgColor theme="5" tint="0.59996337778862885"/>
        </patternFill>
      </fill>
    </dxf>
    <dxf>
      <fill>
        <patternFill>
          <bgColor rgb="FFCAF5A7"/>
        </patternFill>
      </fill>
    </dxf>
    <dxf>
      <font>
        <b val="0"/>
        <i/>
      </font>
    </dxf>
    <dxf>
      <font>
        <strike/>
        <color theme="2" tint="-0.24994659260841701"/>
      </font>
      <fill>
        <patternFill patternType="lightUp">
          <fgColor theme="2" tint="-9.9948118533890809E-2"/>
          <bgColor theme="0" tint="-4.9989318521683403E-2"/>
        </patternFill>
      </fill>
      <border>
        <vertical/>
        <horizontal/>
      </border>
    </dxf>
    <dxf>
      <font>
        <strike/>
        <color theme="2" tint="-0.24994659260841701"/>
      </font>
      <fill>
        <patternFill patternType="lightUp">
          <fgColor theme="2" tint="-9.9948118533890809E-2"/>
          <bgColor theme="0" tint="-4.9989318521683403E-2"/>
        </patternFill>
      </fill>
      <border>
        <vertical/>
        <horizontal/>
      </border>
    </dxf>
    <dxf>
      <font>
        <strike/>
        <color theme="2" tint="-0.24994659260841701"/>
      </font>
      <fill>
        <patternFill patternType="lightUp">
          <fgColor theme="2" tint="-9.9948118533890809E-2"/>
          <bgColor theme="0" tint="-4.9989318521683403E-2"/>
        </patternFill>
      </fill>
      <border>
        <vertical/>
        <horizontal/>
      </border>
    </dxf>
    <dxf>
      <font>
        <strike/>
        <color theme="2" tint="-0.24994659260841701"/>
      </font>
      <fill>
        <patternFill patternType="lightUp">
          <fgColor theme="2" tint="-9.9948118533890809E-2"/>
          <bgColor theme="0" tint="-4.9989318521683403E-2"/>
        </patternFill>
      </fill>
      <border>
        <vertical/>
        <horizontal/>
      </border>
    </dxf>
    <dxf>
      <font>
        <strike/>
        <color theme="0" tint="-0.499984740745262"/>
      </font>
    </dxf>
    <dxf>
      <font>
        <strike/>
        <color theme="0" tint="-0.499984740745262"/>
      </font>
    </dxf>
    <dxf>
      <font>
        <strike/>
        <color theme="0" tint="-0.499984740745262"/>
      </font>
      <fill>
        <patternFill patternType="lightUp">
          <fgColor theme="0" tint="-0.14996795556505021"/>
          <bgColor theme="0" tint="-4.9989318521683403E-2"/>
        </patternFill>
      </fill>
    </dxf>
    <dxf>
      <font>
        <strike/>
        <color theme="0" tint="-0.499984740745262"/>
      </font>
      <fill>
        <patternFill patternType="lightUp">
          <fgColor theme="0" tint="-0.14996795556505021"/>
          <bgColor theme="0" tint="-4.9989318521683403E-2"/>
        </patternFill>
      </fill>
    </dxf>
    <dxf>
      <font>
        <strike/>
        <color theme="0" tint="-0.499984740745262"/>
      </font>
      <fill>
        <patternFill patternType="lightUp">
          <fgColor theme="0" tint="-0.14996795556505021"/>
          <bgColor theme="0" tint="-4.9989318521683403E-2"/>
        </patternFill>
      </fill>
    </dxf>
    <dxf>
      <font>
        <strike/>
        <color theme="0" tint="-0.499984740745262"/>
      </font>
    </dxf>
    <dxf>
      <font>
        <strike/>
        <color theme="0" tint="-0.499984740745262"/>
      </font>
      <fill>
        <patternFill patternType="lightUp">
          <fgColor theme="0" tint="-0.14996795556505021"/>
          <bgColor theme="0" tint="-4.9989318521683403E-2"/>
        </patternFill>
      </fill>
    </dxf>
    <dxf>
      <font>
        <b/>
        <i val="0"/>
        <strike val="0"/>
        <color rgb="FFC00000"/>
      </font>
      <fill>
        <patternFill>
          <bgColor rgb="FFFFDDDD"/>
        </patternFill>
      </fill>
    </dxf>
    <dxf>
      <font>
        <b/>
        <i val="0"/>
        <strike val="0"/>
        <color rgb="FFC00000"/>
      </font>
      <fill>
        <patternFill>
          <bgColor rgb="FFFFDDDD"/>
        </patternFill>
      </fill>
    </dxf>
    <dxf>
      <font>
        <b/>
        <i val="0"/>
        <strike val="0"/>
        <color rgb="FFC00000"/>
      </font>
      <fill>
        <patternFill>
          <bgColor rgb="FFFFDDDD"/>
        </patternFill>
      </fill>
    </dxf>
    <dxf>
      <font>
        <b/>
        <i val="0"/>
        <strike val="0"/>
        <color rgb="FFC00000"/>
      </font>
      <fill>
        <patternFill>
          <bgColor rgb="FFFFDDDD"/>
        </patternFill>
      </fill>
    </dxf>
    <dxf>
      <font>
        <b/>
        <i val="0"/>
        <color rgb="FFC00000"/>
      </font>
      <fill>
        <patternFill>
          <bgColor rgb="FFFFDDDD"/>
        </patternFill>
      </fill>
    </dxf>
    <dxf>
      <font>
        <b/>
        <i val="0"/>
        <color rgb="FFC00000"/>
      </font>
      <fill>
        <patternFill>
          <bgColor rgb="FFFFDDDD"/>
        </patternFill>
      </fill>
    </dxf>
    <dxf>
      <font>
        <b/>
        <i val="0"/>
        <color rgb="FFC00000"/>
      </font>
      <fill>
        <patternFill>
          <bgColor rgb="FFFFDDDD"/>
        </patternFill>
      </fill>
    </dxf>
    <dxf>
      <font>
        <b/>
        <i val="0"/>
        <color rgb="FFC00000"/>
      </font>
      <fill>
        <patternFill>
          <bgColor rgb="FFFFDDDD"/>
        </patternFill>
      </fill>
    </dxf>
    <dxf>
      <fill>
        <patternFill>
          <bgColor rgb="FFCAF5B0"/>
        </patternFill>
      </fill>
    </dxf>
    <dxf>
      <font>
        <b val="0"/>
        <i val="0"/>
      </font>
      <fill>
        <patternFill>
          <bgColor rgb="FFCAF5B0"/>
        </patternFill>
      </fill>
    </dxf>
    <dxf>
      <font>
        <b val="0"/>
        <i val="0"/>
      </font>
      <fill>
        <patternFill>
          <bgColor rgb="FFCAF5B0"/>
        </patternFill>
      </fill>
    </dxf>
    <dxf>
      <font>
        <b val="0"/>
        <i val="0"/>
      </font>
      <fill>
        <patternFill>
          <bgColor rgb="FFCAF5B0"/>
        </patternFill>
      </fill>
    </dxf>
    <dxf>
      <font>
        <b val="0"/>
        <i val="0"/>
      </font>
      <fill>
        <patternFill>
          <bgColor rgb="FFCAF5B0"/>
        </patternFill>
      </fill>
    </dxf>
    <dxf>
      <font>
        <b val="0"/>
        <i val="0"/>
      </font>
      <fill>
        <patternFill>
          <bgColor rgb="FFCAF5B0"/>
        </patternFill>
      </fill>
    </dxf>
    <dxf>
      <font>
        <b val="0"/>
        <i/>
        <color theme="0" tint="-0.499984740745262"/>
      </font>
      <fill>
        <patternFill patternType="lightUp">
          <fgColor theme="0" tint="-0.14996795556505021"/>
          <bgColor theme="0" tint="-4.9989318521683403E-2"/>
        </patternFill>
      </fill>
    </dxf>
    <dxf>
      <fill>
        <patternFill>
          <bgColor rgb="FFCAF5B0"/>
        </patternFill>
      </fill>
    </dxf>
    <dxf>
      <font>
        <b val="0"/>
        <i/>
        <color theme="0" tint="-0.499984740745262"/>
      </font>
      <fill>
        <patternFill patternType="lightUp">
          <fgColor theme="0" tint="-0.14996795556505021"/>
          <bgColor theme="0" tint="-4.9989318521683403E-2"/>
        </patternFill>
      </fill>
    </dxf>
    <dxf>
      <fill>
        <patternFill>
          <bgColor rgb="FFCAF5B0"/>
        </patternFill>
      </fill>
    </dxf>
    <dxf>
      <font>
        <b val="0"/>
        <i/>
        <color theme="0" tint="-0.499984740745262"/>
      </font>
      <fill>
        <patternFill patternType="lightUp">
          <fgColor theme="0" tint="-0.14996795556505021"/>
          <bgColor theme="0" tint="-4.9989318521683403E-2"/>
        </patternFill>
      </fill>
    </dxf>
    <dxf>
      <fill>
        <patternFill>
          <bgColor rgb="FFCAF5B0"/>
        </patternFill>
      </fill>
    </dxf>
    <dxf>
      <font>
        <b/>
        <i val="0"/>
        <color rgb="FFC00000"/>
      </font>
      <fill>
        <patternFill>
          <bgColor rgb="FFFFDDDD"/>
        </patternFill>
      </fill>
    </dxf>
    <dxf>
      <font>
        <b/>
        <i val="0"/>
        <color rgb="FFC00000"/>
      </font>
      <fill>
        <patternFill>
          <bgColor rgb="FFFFDDDD"/>
        </patternFill>
      </fill>
    </dxf>
    <dxf>
      <font>
        <b/>
        <i val="0"/>
        <color rgb="FFC00000"/>
      </font>
      <fill>
        <patternFill>
          <bgColor rgb="FFFFDDDD"/>
        </patternFill>
      </fill>
    </dxf>
    <dxf>
      <font>
        <b val="0"/>
        <i/>
        <color theme="0" tint="-0.499984740745262"/>
      </font>
      <fill>
        <patternFill patternType="lightUp">
          <fgColor theme="0" tint="-0.14996795556505021"/>
          <bgColor theme="0" tint="-4.9989318521683403E-2"/>
        </patternFill>
      </fill>
    </dxf>
    <dxf>
      <fill>
        <patternFill>
          <bgColor rgb="FFCAF5B0"/>
        </patternFill>
      </fill>
    </dxf>
    <dxf>
      <font>
        <b val="0"/>
        <i/>
        <color theme="0" tint="-0.499984740745262"/>
      </font>
      <fill>
        <patternFill patternType="lightUp">
          <fgColor theme="0" tint="-0.14996795556505021"/>
          <bgColor theme="0" tint="-4.9989318521683403E-2"/>
        </patternFill>
      </fill>
    </dxf>
    <dxf>
      <fill>
        <patternFill>
          <bgColor rgb="FFCAF5B0"/>
        </patternFill>
      </fill>
    </dxf>
    <dxf>
      <font>
        <b val="0"/>
        <i/>
        <color theme="0" tint="-0.499984740745262"/>
      </font>
      <fill>
        <patternFill patternType="lightUp">
          <fgColor theme="0" tint="-0.14996795556505021"/>
          <bgColor theme="0" tint="-4.9989318521683403E-2"/>
        </patternFill>
      </fill>
    </dxf>
    <dxf>
      <fill>
        <patternFill>
          <bgColor rgb="FFCAF5B0"/>
        </patternFill>
      </fill>
    </dxf>
    <dxf>
      <font>
        <b/>
        <i val="0"/>
        <color rgb="FFC00000"/>
      </font>
      <fill>
        <patternFill>
          <bgColor rgb="FFFFDDDD"/>
        </patternFill>
      </fill>
    </dxf>
    <dxf>
      <font>
        <b val="0"/>
        <i/>
        <color theme="0" tint="-0.499984740745262"/>
      </font>
      <fill>
        <patternFill patternType="lightUp">
          <fgColor theme="0" tint="-0.14996795556505021"/>
          <bgColor theme="0" tint="-4.9989318521683403E-2"/>
        </patternFill>
      </fill>
    </dxf>
    <dxf>
      <fill>
        <patternFill>
          <bgColor rgb="FFCAF5B0"/>
        </patternFill>
      </fill>
    </dxf>
    <dxf>
      <font>
        <b val="0"/>
        <i/>
        <color theme="0" tint="-0.499984740745262"/>
      </font>
      <fill>
        <patternFill patternType="lightUp">
          <fgColor theme="0" tint="-0.14996795556505021"/>
          <bgColor theme="0" tint="-4.9989318521683403E-2"/>
        </patternFill>
      </fill>
    </dxf>
    <dxf>
      <fill>
        <patternFill>
          <bgColor rgb="FFCAF5B0"/>
        </patternFill>
      </fill>
    </dxf>
    <dxf>
      <font>
        <b val="0"/>
        <i/>
        <color theme="0" tint="-0.499984740745262"/>
      </font>
      <fill>
        <patternFill patternType="lightUp">
          <fgColor theme="0" tint="-0.14996795556505021"/>
          <bgColor theme="0" tint="-4.9989318521683403E-2"/>
        </patternFill>
      </fill>
    </dxf>
    <dxf>
      <font>
        <color auto="1"/>
      </font>
      <fill>
        <patternFill>
          <bgColor rgb="FFDAEEF3"/>
        </patternFill>
      </fill>
    </dxf>
    <dxf>
      <font>
        <b val="0"/>
        <i/>
        <color theme="0" tint="-0.499984740745262"/>
      </font>
      <fill>
        <patternFill patternType="lightUp">
          <fgColor theme="0" tint="-0.14996795556505021"/>
          <bgColor theme="0" tint="-4.9989318521683403E-2"/>
        </patternFill>
      </fill>
    </dxf>
    <dxf>
      <font>
        <color auto="1"/>
      </font>
      <fill>
        <patternFill>
          <bgColor rgb="FFDAEEF3"/>
        </patternFill>
      </fill>
    </dxf>
    <dxf>
      <font>
        <b val="0"/>
        <i/>
        <color theme="0" tint="-0.499984740745262"/>
      </font>
      <fill>
        <patternFill patternType="lightUp">
          <fgColor theme="0" tint="-0.14996795556505021"/>
          <bgColor theme="0" tint="-4.9989318521683403E-2"/>
        </patternFill>
      </fill>
    </dxf>
    <dxf>
      <font>
        <color auto="1"/>
      </font>
      <fill>
        <patternFill>
          <bgColor rgb="FFDAEEF3"/>
        </patternFill>
      </fill>
    </dxf>
    <dxf>
      <font>
        <b val="0"/>
        <i/>
        <color theme="0" tint="-0.499984740745262"/>
      </font>
      <fill>
        <patternFill patternType="lightUp">
          <fgColor theme="0" tint="-0.14996795556505021"/>
          <bgColor theme="0" tint="-4.9989318521683403E-2"/>
        </patternFill>
      </fill>
    </dxf>
    <dxf>
      <font>
        <color auto="1"/>
      </font>
      <fill>
        <patternFill>
          <bgColor rgb="FFDAEEF3"/>
        </patternFill>
      </fill>
    </dxf>
  </dxfs>
  <tableStyles count="0" defaultTableStyle="TableStyleMedium2" defaultPivotStyle="PivotStyleLight16"/>
  <colors>
    <mruColors>
      <color rgb="FFCAF5A7"/>
      <color rgb="FFFFAFB1"/>
      <color rgb="FFDAEEF3"/>
      <color rgb="FFFFDDDD"/>
      <color rgb="FFCAF5B0"/>
      <color rgb="FF66CCFF"/>
      <color rgb="FFFFC6A7"/>
      <color rgb="FFFF6699"/>
      <color rgb="FF8CA3D0"/>
      <color rgb="FFF583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8</xdr:col>
      <xdr:colOff>19168</xdr:colOff>
      <xdr:row>5</xdr:row>
      <xdr:rowOff>59576</xdr:rowOff>
    </xdr:to>
    <xdr:pic>
      <xdr:nvPicPr>
        <xdr:cNvPr id="2" name="Picture 1">
          <a:extLst>
            <a:ext uri="{FF2B5EF4-FFF2-40B4-BE49-F238E27FC236}">
              <a16:creationId xmlns:a16="http://schemas.microsoft.com/office/drawing/2014/main" id="{7719220F-327F-4334-A02D-553A55B8057D}"/>
            </a:ext>
            <a:ext uri="{C183D7F6-B498-43B3-948B-1728B52AA6E4}">
              <adec:decorative xmlns:adec="http://schemas.microsoft.com/office/drawing/2017/decorative" val="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417" t="9374" r="6125" b="10038"/>
        <a:stretch/>
      </xdr:blipFill>
      <xdr:spPr bwMode="auto">
        <a:xfrm>
          <a:off x="6995160" y="175260"/>
          <a:ext cx="1609843" cy="764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0</xdr:colOff>
      <xdr:row>1</xdr:row>
      <xdr:rowOff>0</xdr:rowOff>
    </xdr:from>
    <xdr:to>
      <xdr:col>14</xdr:col>
      <xdr:colOff>1195</xdr:colOff>
      <xdr:row>5</xdr:row>
      <xdr:rowOff>54441</xdr:rowOff>
    </xdr:to>
    <xdr:pic>
      <xdr:nvPicPr>
        <xdr:cNvPr id="2" name="Picture 1">
          <a:extLst>
            <a:ext uri="{FF2B5EF4-FFF2-40B4-BE49-F238E27FC236}">
              <a16:creationId xmlns:a16="http://schemas.microsoft.com/office/drawing/2014/main" id="{7E8F3544-BC03-4025-9CC6-3BE64F8A6F8A}"/>
            </a:ext>
            <a:ext uri="{C183D7F6-B498-43B3-948B-1728B52AA6E4}">
              <adec:decorative xmlns:adec="http://schemas.microsoft.com/office/drawing/2017/decorative" val="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417" t="9374" r="6125" b="10038"/>
        <a:stretch/>
      </xdr:blipFill>
      <xdr:spPr bwMode="auto">
        <a:xfrm>
          <a:off x="5562600" y="175260"/>
          <a:ext cx="1654735" cy="778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745434</xdr:colOff>
      <xdr:row>1</xdr:row>
      <xdr:rowOff>0</xdr:rowOff>
    </xdr:from>
    <xdr:to>
      <xdr:col>9</xdr:col>
      <xdr:colOff>172562</xdr:colOff>
      <xdr:row>5</xdr:row>
      <xdr:rowOff>95771</xdr:rowOff>
    </xdr:to>
    <xdr:pic>
      <xdr:nvPicPr>
        <xdr:cNvPr id="2" name="Picture 1">
          <a:extLst>
            <a:ext uri="{FF2B5EF4-FFF2-40B4-BE49-F238E27FC236}">
              <a16:creationId xmlns:a16="http://schemas.microsoft.com/office/drawing/2014/main" id="{3F3AE4BF-80A0-4CF3-BBCE-F540BB9D56D9}"/>
            </a:ext>
            <a:ext uri="{C183D7F6-B498-43B3-948B-1728B52AA6E4}">
              <adec:decorative xmlns:adec="http://schemas.microsoft.com/office/drawing/2017/decorative" val="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417" t="9374" r="6125" b="10038"/>
        <a:stretch/>
      </xdr:blipFill>
      <xdr:spPr bwMode="auto">
        <a:xfrm>
          <a:off x="4243014" y="175260"/>
          <a:ext cx="1648358" cy="783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etworkrail.co.uk/industry-and-commercial/information-for-operators/cp7-access-charges/"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D550A-DAD8-478E-A9E6-FFB9094D356F}">
  <sheetPr>
    <tabColor rgb="FF005172"/>
  </sheetPr>
  <dimension ref="B1:K61"/>
  <sheetViews>
    <sheetView showGridLines="0" tabSelected="1" topLeftCell="A17" zoomScale="130" zoomScaleNormal="130" workbookViewId="0">
      <selection activeCell="C36" sqref="C36:H37"/>
    </sheetView>
  </sheetViews>
  <sheetFormatPr defaultColWidth="8.90625" defaultRowHeight="14" x14ac:dyDescent="0.25"/>
  <cols>
    <col min="1" max="1" width="2.81640625" style="2" customWidth="1"/>
    <col min="2" max="2" width="3.6328125" style="2" customWidth="1"/>
    <col min="3" max="3" width="27.7265625" style="2" customWidth="1"/>
    <col min="4" max="4" width="45.81640625" style="2" customWidth="1"/>
    <col min="5" max="5" width="27.54296875" style="2" customWidth="1"/>
    <col min="6" max="7" width="8.90625" style="2"/>
    <col min="8" max="8" width="5.453125" style="2" customWidth="1"/>
    <col min="9" max="16384" width="8.90625" style="2"/>
  </cols>
  <sheetData>
    <row r="1" spans="2:8" x14ac:dyDescent="0.25">
      <c r="B1" s="119" t="s">
        <v>239</v>
      </c>
    </row>
    <row r="4" spans="2:8" x14ac:dyDescent="0.25">
      <c r="B4" s="1" t="s">
        <v>231</v>
      </c>
    </row>
    <row r="5" spans="2:8" ht="13.75" customHeight="1" x14ac:dyDescent="0.25">
      <c r="B5" s="121" t="s">
        <v>232</v>
      </c>
      <c r="C5" s="121"/>
      <c r="D5" s="121"/>
      <c r="E5" s="121"/>
    </row>
    <row r="6" spans="2:8" x14ac:dyDescent="0.25">
      <c r="B6" s="121"/>
      <c r="C6" s="121"/>
      <c r="D6" s="121"/>
      <c r="E6" s="121"/>
    </row>
    <row r="7" spans="2:8" ht="7.25" customHeight="1" x14ac:dyDescent="0.25"/>
    <row r="8" spans="2:8" x14ac:dyDescent="0.25">
      <c r="B8" s="3" t="s">
        <v>16</v>
      </c>
      <c r="C8" s="4"/>
      <c r="D8" s="3"/>
      <c r="E8" s="4"/>
      <c r="F8" s="4"/>
      <c r="G8" s="4"/>
      <c r="H8" s="4"/>
    </row>
    <row r="9" spans="2:8" ht="7.25" customHeight="1" x14ac:dyDescent="0.25"/>
    <row r="10" spans="2:8" x14ac:dyDescent="0.25">
      <c r="B10" s="5" t="s">
        <v>17</v>
      </c>
      <c r="C10" s="6" t="s">
        <v>258</v>
      </c>
      <c r="D10" s="6"/>
      <c r="E10" s="6"/>
      <c r="F10" s="6"/>
      <c r="G10" s="6"/>
      <c r="H10" s="6"/>
    </row>
    <row r="11" spans="2:8" x14ac:dyDescent="0.25">
      <c r="B11" s="5" t="s">
        <v>17</v>
      </c>
      <c r="C11" s="6" t="s">
        <v>234</v>
      </c>
      <c r="D11" s="7"/>
      <c r="E11" s="7"/>
      <c r="F11" s="7"/>
      <c r="G11" s="7"/>
      <c r="H11" s="7"/>
    </row>
    <row r="12" spans="2:8" x14ac:dyDescent="0.25">
      <c r="B12" s="5" t="s">
        <v>17</v>
      </c>
      <c r="C12" s="6" t="s">
        <v>235</v>
      </c>
      <c r="D12" s="7"/>
      <c r="E12" s="7"/>
      <c r="F12" s="7"/>
      <c r="G12" s="7"/>
      <c r="H12" s="7"/>
    </row>
    <row r="13" spans="2:8" x14ac:dyDescent="0.25">
      <c r="B13" s="5" t="s">
        <v>17</v>
      </c>
      <c r="C13" s="101" t="s">
        <v>233</v>
      </c>
      <c r="D13" s="7"/>
      <c r="E13" s="7"/>
      <c r="F13" s="7"/>
      <c r="G13" s="7"/>
      <c r="H13" s="7"/>
    </row>
    <row r="14" spans="2:8" x14ac:dyDescent="0.25">
      <c r="B14" s="5" t="s">
        <v>17</v>
      </c>
      <c r="C14" s="6" t="s">
        <v>236</v>
      </c>
      <c r="D14" s="7"/>
      <c r="E14" s="7"/>
      <c r="F14" s="7"/>
      <c r="G14" s="7"/>
      <c r="H14" s="7"/>
    </row>
    <row r="15" spans="2:8" x14ac:dyDescent="0.25">
      <c r="B15" s="5" t="s">
        <v>17</v>
      </c>
      <c r="C15" s="6" t="s">
        <v>237</v>
      </c>
      <c r="D15" s="7"/>
      <c r="E15" s="7"/>
      <c r="F15" s="7"/>
      <c r="G15" s="7"/>
      <c r="H15" s="7"/>
    </row>
    <row r="16" spans="2:8" x14ac:dyDescent="0.25">
      <c r="B16" s="5" t="s">
        <v>17</v>
      </c>
      <c r="C16" s="122" t="s">
        <v>238</v>
      </c>
      <c r="D16" s="122"/>
      <c r="E16" s="122"/>
      <c r="F16" s="122"/>
      <c r="G16" s="122"/>
      <c r="H16" s="122"/>
    </row>
    <row r="17" spans="2:8" x14ac:dyDescent="0.25">
      <c r="B17" s="5"/>
      <c r="C17" s="122"/>
      <c r="D17" s="122"/>
      <c r="E17" s="122"/>
      <c r="F17" s="122"/>
      <c r="G17" s="122"/>
      <c r="H17" s="122"/>
    </row>
    <row r="18" spans="2:8" x14ac:dyDescent="0.25">
      <c r="B18" s="5"/>
      <c r="C18" s="8"/>
      <c r="D18" s="9"/>
      <c r="E18" s="9"/>
      <c r="F18" s="9"/>
      <c r="G18" s="9"/>
      <c r="H18" s="9"/>
    </row>
    <row r="19" spans="2:8" ht="7.25" customHeight="1" x14ac:dyDescent="0.25">
      <c r="B19" s="5"/>
    </row>
    <row r="20" spans="2:8" x14ac:dyDescent="0.25">
      <c r="B20" s="3" t="s">
        <v>240</v>
      </c>
      <c r="C20" s="4"/>
      <c r="D20" s="3"/>
      <c r="E20" s="4"/>
      <c r="F20" s="4"/>
      <c r="G20" s="4"/>
      <c r="H20" s="4"/>
    </row>
    <row r="21" spans="2:8" ht="7.25" customHeight="1" x14ac:dyDescent="0.25">
      <c r="B21" s="10"/>
      <c r="C21" s="10"/>
      <c r="D21" s="10"/>
      <c r="E21" s="10"/>
      <c r="F21" s="10"/>
      <c r="G21" s="10"/>
      <c r="H21" s="10"/>
    </row>
    <row r="22" spans="2:8" x14ac:dyDescent="0.25">
      <c r="B22" s="5" t="s">
        <v>17</v>
      </c>
      <c r="C22" s="2" t="s">
        <v>257</v>
      </c>
      <c r="F22" s="11" t="s">
        <v>18</v>
      </c>
    </row>
    <row r="23" spans="2:8" ht="7.25" customHeight="1" x14ac:dyDescent="0.25">
      <c r="B23" s="10"/>
      <c r="C23" s="10"/>
      <c r="D23" s="10"/>
      <c r="E23" s="10"/>
      <c r="F23" s="10"/>
      <c r="G23" s="10"/>
      <c r="H23" s="10"/>
    </row>
    <row r="24" spans="2:8" x14ac:dyDescent="0.25">
      <c r="B24" s="3" t="s">
        <v>19</v>
      </c>
      <c r="C24" s="4"/>
      <c r="D24" s="3"/>
      <c r="E24" s="4"/>
      <c r="F24" s="4"/>
      <c r="G24" s="4"/>
      <c r="H24" s="4"/>
    </row>
    <row r="25" spans="2:8" ht="7.25" customHeight="1" x14ac:dyDescent="0.25"/>
    <row r="26" spans="2:8" x14ac:dyDescent="0.25">
      <c r="B26" s="5" t="s">
        <v>17</v>
      </c>
      <c r="C26" s="108" t="s">
        <v>243</v>
      </c>
      <c r="D26" s="2" t="s">
        <v>201</v>
      </c>
    </row>
    <row r="27" spans="2:8" ht="7.25" customHeight="1" x14ac:dyDescent="0.25"/>
    <row r="28" spans="2:8" x14ac:dyDescent="0.25">
      <c r="B28" s="5" t="s">
        <v>17</v>
      </c>
      <c r="C28" s="96" t="s">
        <v>244</v>
      </c>
      <c r="D28" s="121" t="s">
        <v>245</v>
      </c>
      <c r="E28" s="121"/>
      <c r="F28" s="121"/>
      <c r="G28" s="121"/>
      <c r="H28" s="121"/>
    </row>
    <row r="29" spans="2:8" x14ac:dyDescent="0.25">
      <c r="D29" s="121"/>
      <c r="E29" s="121"/>
      <c r="F29" s="121"/>
      <c r="G29" s="121"/>
      <c r="H29" s="121"/>
    </row>
    <row r="30" spans="2:8" ht="7.25" customHeight="1" x14ac:dyDescent="0.25"/>
    <row r="31" spans="2:8" x14ac:dyDescent="0.25">
      <c r="B31" s="5" t="s">
        <v>17</v>
      </c>
      <c r="C31" s="97" t="s">
        <v>241</v>
      </c>
      <c r="D31" s="121" t="s">
        <v>242</v>
      </c>
      <c r="E31" s="121"/>
      <c r="F31" s="121"/>
      <c r="G31" s="121"/>
      <c r="H31" s="121"/>
    </row>
    <row r="32" spans="2:8" x14ac:dyDescent="0.25">
      <c r="D32" s="121"/>
      <c r="E32" s="121"/>
      <c r="F32" s="121"/>
      <c r="G32" s="121"/>
      <c r="H32" s="121"/>
    </row>
    <row r="33" spans="2:11" ht="7.25" customHeight="1" x14ac:dyDescent="0.25"/>
    <row r="34" spans="2:11" x14ac:dyDescent="0.25">
      <c r="B34" s="5" t="s">
        <v>17</v>
      </c>
      <c r="C34" s="2" t="s">
        <v>246</v>
      </c>
    </row>
    <row r="35" spans="2:11" x14ac:dyDescent="0.25">
      <c r="C35" s="30" t="s">
        <v>197</v>
      </c>
    </row>
    <row r="36" spans="2:11" x14ac:dyDescent="0.25">
      <c r="C36" s="120" t="s">
        <v>259</v>
      </c>
      <c r="D36" s="120"/>
      <c r="E36" s="120"/>
      <c r="F36" s="120"/>
      <c r="G36" s="120"/>
      <c r="H36" s="120"/>
    </row>
    <row r="37" spans="2:11" s="17" customFormat="1" x14ac:dyDescent="0.25">
      <c r="B37" s="99"/>
      <c r="C37" s="120"/>
      <c r="D37" s="120"/>
      <c r="E37" s="120"/>
      <c r="F37" s="120"/>
      <c r="G37" s="120"/>
      <c r="H37" s="120"/>
    </row>
    <row r="38" spans="2:11" s="17" customFormat="1" ht="7.25" customHeight="1" x14ac:dyDescent="0.25">
      <c r="B38" s="99"/>
      <c r="C38" s="99"/>
      <c r="D38" s="99"/>
      <c r="E38" s="99"/>
      <c r="F38" s="99"/>
      <c r="G38" s="99"/>
      <c r="H38" s="99"/>
    </row>
    <row r="39" spans="2:11" x14ac:dyDescent="0.25">
      <c r="B39" s="3" t="s">
        <v>20</v>
      </c>
      <c r="C39" s="4"/>
      <c r="D39" s="3"/>
      <c r="E39" s="4"/>
      <c r="F39" s="4"/>
      <c r="G39" s="4"/>
      <c r="H39" s="4"/>
    </row>
    <row r="40" spans="2:11" ht="7.25" customHeight="1" x14ac:dyDescent="0.25"/>
    <row r="41" spans="2:11" x14ac:dyDescent="0.25">
      <c r="C41" s="1" t="s">
        <v>21</v>
      </c>
      <c r="D41" s="1" t="s">
        <v>22</v>
      </c>
    </row>
    <row r="42" spans="2:11" x14ac:dyDescent="0.25">
      <c r="B42" s="5">
        <v>1</v>
      </c>
      <c r="C42" s="2" t="s">
        <v>199</v>
      </c>
      <c r="D42" s="2" t="s">
        <v>247</v>
      </c>
    </row>
    <row r="43" spans="2:11" x14ac:dyDescent="0.25">
      <c r="B43" s="5">
        <v>2</v>
      </c>
      <c r="C43" s="2" t="s">
        <v>188</v>
      </c>
      <c r="D43" s="2" t="s">
        <v>248</v>
      </c>
      <c r="E43" s="10"/>
      <c r="F43" s="10"/>
      <c r="G43" s="10"/>
      <c r="H43" s="10"/>
      <c r="I43" s="30"/>
      <c r="J43" s="30"/>
      <c r="K43" s="30"/>
    </row>
    <row r="44" spans="2:11" x14ac:dyDescent="0.25">
      <c r="B44" s="5">
        <v>3</v>
      </c>
      <c r="C44" s="2" t="s">
        <v>23</v>
      </c>
      <c r="D44" s="2" t="s">
        <v>167</v>
      </c>
      <c r="I44" s="30"/>
      <c r="J44" s="30"/>
      <c r="K44" s="30"/>
    </row>
    <row r="45" spans="2:11" x14ac:dyDescent="0.25">
      <c r="B45" s="5" t="s">
        <v>226</v>
      </c>
      <c r="C45" s="2" t="s">
        <v>24</v>
      </c>
      <c r="D45" s="2" t="s">
        <v>249</v>
      </c>
      <c r="I45" s="30"/>
      <c r="J45" s="30"/>
      <c r="K45" s="30"/>
    </row>
    <row r="46" spans="2:11" x14ac:dyDescent="0.25">
      <c r="B46" s="5" t="s">
        <v>227</v>
      </c>
      <c r="C46" s="2" t="s">
        <v>202</v>
      </c>
      <c r="D46" s="121" t="s">
        <v>250</v>
      </c>
      <c r="E46" s="121"/>
      <c r="F46" s="121"/>
      <c r="G46" s="121"/>
      <c r="H46" s="121"/>
      <c r="I46" s="30"/>
      <c r="J46" s="30"/>
      <c r="K46" s="30"/>
    </row>
    <row r="47" spans="2:11" x14ac:dyDescent="0.25">
      <c r="B47" s="5"/>
      <c r="D47" s="121"/>
      <c r="E47" s="121"/>
      <c r="F47" s="121"/>
      <c r="G47" s="121"/>
      <c r="H47" s="121"/>
      <c r="I47" s="30"/>
      <c r="J47" s="30"/>
      <c r="K47" s="30"/>
    </row>
    <row r="48" spans="2:11" x14ac:dyDescent="0.25">
      <c r="B48" s="5">
        <v>5</v>
      </c>
      <c r="C48" s="2" t="s">
        <v>3</v>
      </c>
      <c r="D48" s="2" t="s">
        <v>251</v>
      </c>
      <c r="I48" s="30"/>
      <c r="J48" s="30"/>
      <c r="K48" s="30"/>
    </row>
    <row r="49" spans="2:11" x14ac:dyDescent="0.25">
      <c r="B49" s="5">
        <v>6</v>
      </c>
      <c r="C49" s="2" t="s">
        <v>166</v>
      </c>
      <c r="D49" s="2" t="s">
        <v>252</v>
      </c>
      <c r="I49" s="30"/>
      <c r="J49" s="30"/>
      <c r="K49" s="30"/>
    </row>
    <row r="50" spans="2:11" x14ac:dyDescent="0.25">
      <c r="B50" s="110" t="s">
        <v>228</v>
      </c>
      <c r="C50" s="2" t="s">
        <v>168</v>
      </c>
      <c r="D50" s="2" t="s">
        <v>253</v>
      </c>
      <c r="I50" s="30"/>
      <c r="J50" s="30"/>
      <c r="K50" s="30"/>
    </row>
    <row r="51" spans="2:11" ht="16.5" customHeight="1" x14ac:dyDescent="0.25">
      <c r="B51" s="5" t="s">
        <v>229</v>
      </c>
      <c r="C51" s="10" t="s">
        <v>254</v>
      </c>
      <c r="D51" s="30" t="s">
        <v>255</v>
      </c>
      <c r="E51" s="92"/>
      <c r="F51" s="92"/>
      <c r="G51" s="92"/>
      <c r="H51" s="92"/>
      <c r="I51" s="30"/>
      <c r="J51" s="30"/>
      <c r="K51" s="30"/>
    </row>
    <row r="52" spans="2:11" x14ac:dyDescent="0.25">
      <c r="B52" s="5">
        <v>8</v>
      </c>
      <c r="C52" s="2" t="s">
        <v>4</v>
      </c>
      <c r="D52" s="30" t="s">
        <v>25</v>
      </c>
      <c r="I52" s="30"/>
      <c r="J52" s="30"/>
      <c r="K52" s="30"/>
    </row>
    <row r="53" spans="2:11" x14ac:dyDescent="0.25">
      <c r="B53" s="5">
        <v>9</v>
      </c>
      <c r="C53" s="2" t="s">
        <v>26</v>
      </c>
      <c r="D53" s="120" t="s">
        <v>256</v>
      </c>
      <c r="E53" s="120"/>
      <c r="F53" s="120"/>
      <c r="G53" s="120"/>
      <c r="H53" s="120"/>
      <c r="I53" s="100"/>
      <c r="J53" s="30"/>
      <c r="K53" s="30"/>
    </row>
    <row r="54" spans="2:11" x14ac:dyDescent="0.25">
      <c r="B54" s="5"/>
      <c r="D54" s="120"/>
      <c r="E54" s="120"/>
      <c r="F54" s="120"/>
      <c r="G54" s="120"/>
      <c r="H54" s="120"/>
      <c r="I54" s="100"/>
      <c r="J54" s="30"/>
      <c r="K54" s="30"/>
    </row>
    <row r="55" spans="2:11" x14ac:dyDescent="0.25">
      <c r="B55" s="5"/>
      <c r="D55" s="120"/>
      <c r="E55" s="120"/>
      <c r="F55" s="120"/>
      <c r="G55" s="120"/>
      <c r="H55" s="120"/>
      <c r="I55" s="100"/>
      <c r="J55" s="30"/>
      <c r="K55" s="30"/>
    </row>
    <row r="56" spans="2:11" x14ac:dyDescent="0.25">
      <c r="B56" s="5"/>
      <c r="D56" s="120"/>
      <c r="E56" s="120"/>
      <c r="F56" s="120"/>
      <c r="G56" s="120"/>
      <c r="H56" s="120"/>
      <c r="I56" s="100"/>
      <c r="J56" s="30"/>
      <c r="K56" s="30"/>
    </row>
    <row r="57" spans="2:11" x14ac:dyDescent="0.25">
      <c r="B57" s="5">
        <v>10</v>
      </c>
      <c r="C57" s="2" t="s">
        <v>198</v>
      </c>
      <c r="D57" s="120" t="s">
        <v>200</v>
      </c>
      <c r="E57" s="120"/>
      <c r="F57" s="120"/>
      <c r="G57" s="120"/>
      <c r="H57" s="120"/>
      <c r="I57" s="100"/>
      <c r="J57" s="30"/>
      <c r="K57" s="30"/>
    </row>
    <row r="58" spans="2:11" x14ac:dyDescent="0.25">
      <c r="B58" s="5"/>
      <c r="D58" s="120"/>
      <c r="E58" s="120"/>
      <c r="F58" s="120"/>
      <c r="G58" s="120"/>
      <c r="H58" s="120"/>
      <c r="I58" s="100"/>
      <c r="J58" s="30"/>
      <c r="K58" s="30"/>
    </row>
    <row r="59" spans="2:11" x14ac:dyDescent="0.25">
      <c r="B59" s="5"/>
      <c r="D59" s="120"/>
      <c r="E59" s="120"/>
      <c r="F59" s="120"/>
      <c r="G59" s="120"/>
      <c r="H59" s="120"/>
      <c r="I59" s="100"/>
      <c r="J59" s="30"/>
      <c r="K59" s="30"/>
    </row>
    <row r="60" spans="2:11" ht="7.25" customHeight="1" x14ac:dyDescent="0.25">
      <c r="B60" s="5"/>
    </row>
    <row r="61" spans="2:11" x14ac:dyDescent="0.25">
      <c r="B61" s="48" t="s">
        <v>190</v>
      </c>
      <c r="C61" s="49"/>
      <c r="D61" s="48"/>
      <c r="E61" s="49"/>
      <c r="F61" s="49"/>
      <c r="G61" s="49"/>
      <c r="H61" s="49"/>
    </row>
  </sheetData>
  <sheetProtection sheet="1" objects="1" scenarios="1"/>
  <mergeCells count="8">
    <mergeCell ref="D53:H56"/>
    <mergeCell ref="D57:H59"/>
    <mergeCell ref="B5:E6"/>
    <mergeCell ref="C16:H17"/>
    <mergeCell ref="D28:H29"/>
    <mergeCell ref="D31:H32"/>
    <mergeCell ref="C36:H37"/>
    <mergeCell ref="D46:H47"/>
  </mergeCells>
  <hyperlinks>
    <hyperlink ref="F22" r:id="rId1" xr:uid="{90B8357B-9E06-419D-9FE7-E2A6C014FD7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0A7A8-F460-4913-81B5-F53178B371CF}">
  <sheetPr codeName="Sheet1">
    <tabColor rgb="FFE35100"/>
  </sheetPr>
  <dimension ref="B4:Z91"/>
  <sheetViews>
    <sheetView showGridLines="0" topLeftCell="A14" zoomScaleNormal="100" workbookViewId="0">
      <selection activeCell="R20" sqref="R20"/>
    </sheetView>
  </sheetViews>
  <sheetFormatPr defaultColWidth="8.90625" defaultRowHeight="14" x14ac:dyDescent="0.25"/>
  <cols>
    <col min="1" max="1" width="2.81640625" style="2" customWidth="1"/>
    <col min="2" max="2" width="4" style="2" customWidth="1"/>
    <col min="3" max="3" width="36.08984375" style="2" customWidth="1"/>
    <col min="4" max="4" width="9.6328125" style="2" customWidth="1"/>
    <col min="5" max="5" width="1.81640625" style="2" customWidth="1"/>
    <col min="6" max="6" width="15.81640625" style="2" customWidth="1"/>
    <col min="7" max="7" width="1.81640625" style="2" customWidth="1"/>
    <col min="8" max="8" width="15.81640625" style="2" customWidth="1"/>
    <col min="9" max="9" width="1.81640625" style="30" customWidth="1"/>
    <col min="10" max="10" width="15.81640625" style="30" customWidth="1"/>
    <col min="11" max="11" width="1.81640625" style="2" customWidth="1"/>
    <col min="12" max="12" width="15.81640625" style="2" customWidth="1"/>
    <col min="13" max="13" width="1.81640625" style="2" customWidth="1"/>
    <col min="14" max="14" width="24.08984375" style="2" customWidth="1"/>
    <col min="15" max="15" width="1.81640625" style="2" customWidth="1"/>
    <col min="16" max="16" width="37.08984375" style="2" customWidth="1"/>
    <col min="17" max="16384" width="8.90625" style="2"/>
  </cols>
  <sheetData>
    <row r="4" spans="2:16" ht="15.5" x14ac:dyDescent="0.25">
      <c r="B4" s="12" t="s">
        <v>0</v>
      </c>
    </row>
    <row r="5" spans="2:16" ht="14.5" x14ac:dyDescent="0.25">
      <c r="B5" s="127" t="s">
        <v>219</v>
      </c>
      <c r="C5" s="127"/>
      <c r="D5" s="127"/>
      <c r="E5" s="127"/>
      <c r="F5" s="127"/>
      <c r="G5" s="127"/>
      <c r="H5" s="127"/>
      <c r="I5" s="31"/>
      <c r="J5" s="31"/>
    </row>
    <row r="6" spans="2:16" ht="14.5" x14ac:dyDescent="0.25">
      <c r="B6" s="127"/>
      <c r="C6" s="127"/>
      <c r="D6" s="127"/>
      <c r="E6" s="127"/>
      <c r="F6" s="127"/>
      <c r="G6" s="127"/>
      <c r="H6" s="127"/>
      <c r="I6" s="31"/>
      <c r="J6" s="31"/>
    </row>
    <row r="7" spans="2:16" x14ac:dyDescent="0.25">
      <c r="P7" s="30"/>
    </row>
    <row r="8" spans="2:16" x14ac:dyDescent="0.25">
      <c r="B8" s="3" t="s">
        <v>210</v>
      </c>
      <c r="C8" s="4"/>
      <c r="D8" s="4"/>
      <c r="E8" s="4"/>
      <c r="F8" s="4"/>
      <c r="G8" s="4"/>
      <c r="H8" s="4"/>
      <c r="I8" s="33"/>
      <c r="J8" s="33"/>
      <c r="K8" s="4"/>
      <c r="L8" s="4"/>
      <c r="M8" s="4"/>
      <c r="N8" s="4"/>
      <c r="O8" s="4"/>
    </row>
    <row r="9" spans="2:16" ht="7.25" customHeight="1" x14ac:dyDescent="0.25"/>
    <row r="10" spans="2:16" x14ac:dyDescent="0.25">
      <c r="B10" s="136" t="s">
        <v>209</v>
      </c>
      <c r="C10" s="136"/>
      <c r="D10" s="136"/>
      <c r="E10" s="136"/>
      <c r="F10" s="136"/>
      <c r="H10" s="102"/>
      <c r="I10" s="32"/>
      <c r="J10" s="42" t="s">
        <v>203</v>
      </c>
      <c r="P10" s="30"/>
    </row>
    <row r="11" spans="2:16" ht="7.25" customHeight="1" x14ac:dyDescent="0.25"/>
    <row r="12" spans="2:16" x14ac:dyDescent="0.25">
      <c r="B12" s="121" t="s">
        <v>212</v>
      </c>
      <c r="C12" s="121"/>
      <c r="D12" s="121"/>
      <c r="E12" s="121"/>
      <c r="F12" s="121"/>
      <c r="I12" s="32"/>
      <c r="P12" s="30"/>
    </row>
    <row r="13" spans="2:16" ht="13.75" customHeight="1" x14ac:dyDescent="0.25">
      <c r="B13" s="121"/>
      <c r="C13" s="121"/>
      <c r="D13" s="121"/>
      <c r="E13" s="121"/>
      <c r="F13" s="121"/>
      <c r="H13" s="102"/>
      <c r="J13" s="42" t="s">
        <v>211</v>
      </c>
    </row>
    <row r="14" spans="2:16" ht="7.25" customHeight="1" x14ac:dyDescent="0.25">
      <c r="B14" s="30"/>
    </row>
    <row r="15" spans="2:16" ht="13.75" customHeight="1" x14ac:dyDescent="0.25">
      <c r="B15" s="30" t="s">
        <v>213</v>
      </c>
      <c r="C15" s="92"/>
      <c r="D15" s="92"/>
      <c r="E15" s="92"/>
      <c r="F15" s="92"/>
      <c r="G15" s="92"/>
      <c r="H15" s="92"/>
      <c r="I15" s="92"/>
      <c r="J15" s="92"/>
      <c r="K15" s="92"/>
      <c r="L15" s="92"/>
      <c r="M15" s="92"/>
      <c r="N15" s="92"/>
    </row>
    <row r="16" spans="2:16" ht="7.25" customHeight="1" x14ac:dyDescent="0.25">
      <c r="B16" s="30"/>
    </row>
    <row r="17" spans="2:16" ht="13.75" customHeight="1" x14ac:dyDescent="0.25">
      <c r="B17" s="112"/>
      <c r="C17" s="137" t="s">
        <v>218</v>
      </c>
      <c r="D17" s="137"/>
      <c r="E17" s="137"/>
      <c r="F17" s="137"/>
      <c r="G17" s="137"/>
      <c r="H17" s="137"/>
      <c r="I17" s="137"/>
      <c r="J17" s="137"/>
      <c r="K17" s="137"/>
      <c r="L17" s="137"/>
      <c r="M17" s="137"/>
      <c r="N17" s="137"/>
    </row>
    <row r="18" spans="2:16" ht="13.75" customHeight="1" x14ac:dyDescent="0.25">
      <c r="B18" s="30"/>
      <c r="C18" s="121" t="s">
        <v>220</v>
      </c>
      <c r="D18" s="121"/>
      <c r="E18" s="121"/>
      <c r="F18" s="121"/>
      <c r="G18" s="121"/>
      <c r="H18" s="121"/>
      <c r="I18" s="121"/>
      <c r="J18" s="121"/>
      <c r="K18" s="121"/>
      <c r="L18" s="121"/>
      <c r="M18" s="121"/>
      <c r="N18" s="121"/>
    </row>
    <row r="19" spans="2:16" ht="13.75" customHeight="1" x14ac:dyDescent="0.25">
      <c r="B19" s="30"/>
      <c r="C19" s="121"/>
      <c r="D19" s="121"/>
      <c r="E19" s="121"/>
      <c r="F19" s="121"/>
      <c r="G19" s="121"/>
      <c r="H19" s="121"/>
      <c r="I19" s="121"/>
      <c r="J19" s="121"/>
      <c r="K19" s="121"/>
      <c r="L19" s="121"/>
      <c r="M19" s="121"/>
      <c r="N19" s="121"/>
    </row>
    <row r="20" spans="2:16" ht="7.25" customHeight="1" x14ac:dyDescent="0.25">
      <c r="B20" s="30"/>
      <c r="P20" s="30"/>
    </row>
    <row r="21" spans="2:16" ht="13.75" customHeight="1" x14ac:dyDescent="0.25">
      <c r="B21" s="30"/>
      <c r="C21" s="141" t="s">
        <v>217</v>
      </c>
      <c r="D21" s="141"/>
      <c r="E21" s="141"/>
      <c r="F21" s="141"/>
      <c r="H21" s="138"/>
      <c r="I21" s="139"/>
      <c r="J21" s="140"/>
      <c r="P21" s="30"/>
    </row>
    <row r="22" spans="2:16" ht="7.25" customHeight="1" x14ac:dyDescent="0.25">
      <c r="B22" s="30"/>
      <c r="P22" s="30"/>
    </row>
    <row r="23" spans="2:16" ht="13.75" customHeight="1" x14ac:dyDescent="0.25">
      <c r="B23" s="120" t="s">
        <v>223</v>
      </c>
      <c r="C23" s="120"/>
      <c r="D23" s="120"/>
      <c r="E23" s="120"/>
      <c r="F23" s="120"/>
      <c r="G23" s="120"/>
      <c r="H23" s="120"/>
      <c r="I23" s="120"/>
      <c r="J23" s="120"/>
      <c r="K23" s="120"/>
      <c r="L23" s="120"/>
      <c r="M23" s="120"/>
      <c r="N23" s="120"/>
      <c r="P23" s="30"/>
    </row>
    <row r="24" spans="2:16" x14ac:dyDescent="0.25">
      <c r="B24" s="120"/>
      <c r="C24" s="120"/>
      <c r="D24" s="120"/>
      <c r="E24" s="120"/>
      <c r="F24" s="120"/>
      <c r="G24" s="120"/>
      <c r="H24" s="120"/>
      <c r="I24" s="120"/>
      <c r="J24" s="120"/>
      <c r="K24" s="120"/>
      <c r="L24" s="120"/>
      <c r="M24" s="120"/>
      <c r="N24" s="120"/>
      <c r="P24" s="30"/>
    </row>
    <row r="25" spans="2:16" x14ac:dyDescent="0.25">
      <c r="B25" s="120"/>
      <c r="C25" s="120"/>
      <c r="D25" s="120"/>
      <c r="E25" s="120"/>
      <c r="F25" s="120"/>
      <c r="G25" s="120"/>
      <c r="H25" s="120"/>
      <c r="I25" s="120"/>
      <c r="J25" s="120"/>
      <c r="K25" s="120"/>
      <c r="L25" s="120"/>
      <c r="M25" s="120"/>
      <c r="N25" s="120"/>
      <c r="P25" s="30"/>
    </row>
    <row r="26" spans="2:16" x14ac:dyDescent="0.25">
      <c r="B26" s="30"/>
      <c r="P26" s="30"/>
    </row>
    <row r="27" spans="2:16" x14ac:dyDescent="0.25">
      <c r="B27" s="3" t="s">
        <v>27</v>
      </c>
      <c r="C27" s="4"/>
      <c r="D27" s="4"/>
      <c r="E27" s="4"/>
      <c r="F27" s="4"/>
      <c r="G27" s="4"/>
      <c r="H27" s="4"/>
      <c r="I27" s="33"/>
      <c r="J27" s="33"/>
      <c r="K27" s="4"/>
      <c r="L27" s="4"/>
      <c r="M27" s="4"/>
      <c r="N27" s="4"/>
      <c r="O27" s="4"/>
      <c r="P27" s="30"/>
    </row>
    <row r="28" spans="2:16" ht="7.25" customHeight="1" x14ac:dyDescent="0.25">
      <c r="P28" s="30"/>
    </row>
    <row r="29" spans="2:16" x14ac:dyDescent="0.25">
      <c r="B29" s="2" t="s">
        <v>28</v>
      </c>
      <c r="E29" s="13"/>
      <c r="F29" s="128"/>
      <c r="G29" s="129"/>
      <c r="H29" s="130"/>
      <c r="I29" s="34"/>
      <c r="J29" s="34"/>
    </row>
    <row r="31" spans="2:16" ht="16" customHeight="1" x14ac:dyDescent="0.25">
      <c r="F31" s="132" t="s">
        <v>27</v>
      </c>
      <c r="G31" s="132"/>
      <c r="H31" s="132"/>
      <c r="I31" s="132"/>
      <c r="J31" s="132"/>
      <c r="K31" s="132"/>
      <c r="L31" s="132"/>
      <c r="N31" s="14" t="s">
        <v>195</v>
      </c>
    </row>
    <row r="32" spans="2:16" ht="16" customHeight="1" x14ac:dyDescent="0.25">
      <c r="B32" s="15"/>
      <c r="C32" s="16" t="s">
        <v>29</v>
      </c>
      <c r="D32" s="16" t="s">
        <v>30</v>
      </c>
      <c r="E32" s="17"/>
      <c r="F32" s="18" t="s">
        <v>1</v>
      </c>
      <c r="G32" s="19"/>
      <c r="H32" s="18" t="s">
        <v>2</v>
      </c>
      <c r="I32" s="19"/>
      <c r="J32" s="18" t="s">
        <v>162</v>
      </c>
      <c r="K32" s="19"/>
      <c r="L32" s="18" t="s">
        <v>163</v>
      </c>
      <c r="N32" s="20" t="s">
        <v>196</v>
      </c>
    </row>
    <row r="33" spans="2:25" ht="7.25" customHeight="1" x14ac:dyDescent="0.25">
      <c r="C33" s="1"/>
      <c r="D33" s="1"/>
      <c r="F33" s="21"/>
      <c r="H33" s="1"/>
      <c r="I33" s="35"/>
      <c r="J33" s="35"/>
    </row>
    <row r="34" spans="2:25" x14ac:dyDescent="0.25">
      <c r="B34" s="5">
        <v>1</v>
      </c>
      <c r="C34" s="2" t="s">
        <v>199</v>
      </c>
      <c r="D34" s="2" t="s">
        <v>31</v>
      </c>
      <c r="F34" s="102"/>
      <c r="G34" s="22"/>
      <c r="H34" s="102"/>
      <c r="I34" s="34"/>
      <c r="J34" s="102"/>
      <c r="L34" s="102"/>
      <c r="N34" s="105"/>
      <c r="P34" s="30"/>
      <c r="Q34" s="30"/>
      <c r="R34" s="30"/>
      <c r="S34" s="30"/>
      <c r="T34" s="30"/>
      <c r="U34" s="30"/>
      <c r="V34" s="30"/>
      <c r="W34" s="30"/>
      <c r="X34" s="30"/>
      <c r="Y34" s="30"/>
    </row>
    <row r="35" spans="2:25" x14ac:dyDescent="0.25">
      <c r="B35" s="5">
        <v>2</v>
      </c>
      <c r="C35" s="2" t="s">
        <v>188</v>
      </c>
      <c r="D35" s="2" t="s">
        <v>31</v>
      </c>
      <c r="F35" s="102"/>
      <c r="G35" s="22"/>
      <c r="H35" s="102"/>
      <c r="I35" s="34"/>
      <c r="J35" s="102"/>
      <c r="L35" s="102"/>
      <c r="N35" s="105"/>
      <c r="P35" s="30"/>
      <c r="Q35" s="30"/>
      <c r="R35" s="30"/>
      <c r="S35" s="30"/>
      <c r="T35" s="30"/>
      <c r="U35" s="30"/>
      <c r="V35" s="30"/>
      <c r="W35" s="30"/>
      <c r="X35" s="30"/>
      <c r="Y35" s="30"/>
    </row>
    <row r="36" spans="2:25" x14ac:dyDescent="0.25">
      <c r="B36" s="5">
        <v>3</v>
      </c>
      <c r="C36" s="2" t="s">
        <v>23</v>
      </c>
      <c r="D36" s="2" t="s">
        <v>31</v>
      </c>
      <c r="F36" s="102"/>
      <c r="G36" s="22"/>
      <c r="H36" s="102"/>
      <c r="I36" s="34"/>
      <c r="J36" s="102"/>
      <c r="L36" s="102"/>
      <c r="N36" s="105"/>
    </row>
    <row r="37" spans="2:25" ht="28" x14ac:dyDescent="0.25">
      <c r="B37" s="5"/>
      <c r="C37" s="10" t="s">
        <v>193</v>
      </c>
      <c r="D37" s="2" t="s">
        <v>31</v>
      </c>
      <c r="F37" s="102"/>
      <c r="G37" s="22"/>
      <c r="H37" s="102"/>
      <c r="I37" s="34"/>
      <c r="J37" s="102"/>
      <c r="L37" s="102"/>
      <c r="N37" s="105"/>
    </row>
    <row r="38" spans="2:25" x14ac:dyDescent="0.25">
      <c r="B38" s="5">
        <v>4</v>
      </c>
      <c r="C38" s="10" t="s">
        <v>222</v>
      </c>
      <c r="F38" s="114"/>
      <c r="G38" s="32"/>
      <c r="H38" s="114"/>
      <c r="I38" s="34"/>
      <c r="J38" s="114"/>
      <c r="K38" s="32"/>
      <c r="L38" s="114"/>
      <c r="M38" s="32"/>
      <c r="N38" s="95"/>
    </row>
    <row r="39" spans="2:25" x14ac:dyDescent="0.25">
      <c r="B39" s="5"/>
      <c r="C39" s="30" t="s">
        <v>224</v>
      </c>
      <c r="D39" s="2" t="s">
        <v>32</v>
      </c>
      <c r="F39" s="109"/>
      <c r="G39" s="22"/>
      <c r="H39" s="109"/>
      <c r="I39" s="34"/>
      <c r="J39" s="109"/>
      <c r="L39" s="109"/>
      <c r="N39" s="105"/>
      <c r="P39" s="30"/>
    </row>
    <row r="40" spans="2:25" x14ac:dyDescent="0.25">
      <c r="B40" s="5"/>
      <c r="C40" s="30" t="s">
        <v>225</v>
      </c>
      <c r="D40" s="2" t="s">
        <v>32</v>
      </c>
      <c r="F40" s="109"/>
      <c r="G40" s="22"/>
      <c r="H40" s="109"/>
      <c r="I40" s="34"/>
      <c r="J40" s="109"/>
      <c r="L40" s="109"/>
      <c r="N40" s="111"/>
    </row>
    <row r="41" spans="2:25" x14ac:dyDescent="0.25">
      <c r="B41" s="5">
        <v>5</v>
      </c>
      <c r="C41" s="30" t="s">
        <v>221</v>
      </c>
      <c r="D41" s="2" t="s">
        <v>31</v>
      </c>
      <c r="F41" s="103"/>
      <c r="G41" s="22"/>
      <c r="H41" s="103"/>
      <c r="I41" s="34"/>
      <c r="J41" s="103"/>
      <c r="L41" s="103"/>
      <c r="N41" s="105"/>
      <c r="P41" s="30"/>
      <c r="Q41" s="30"/>
      <c r="R41" s="30"/>
      <c r="S41" s="30"/>
      <c r="T41" s="30"/>
      <c r="U41" s="30"/>
      <c r="V41" s="30"/>
      <c r="W41" s="30"/>
      <c r="X41" s="30"/>
      <c r="Y41" s="30"/>
    </row>
    <row r="42" spans="2:25" x14ac:dyDescent="0.25">
      <c r="B42" s="5">
        <v>6</v>
      </c>
      <c r="C42" s="2" t="s">
        <v>204</v>
      </c>
      <c r="D42" s="2" t="s">
        <v>165</v>
      </c>
      <c r="F42" s="104"/>
      <c r="G42" s="22"/>
      <c r="H42" s="104"/>
      <c r="I42" s="34"/>
      <c r="J42" s="104"/>
      <c r="L42" s="104"/>
      <c r="N42" s="105"/>
    </row>
    <row r="43" spans="2:25" s="30" customFormat="1" ht="28" x14ac:dyDescent="0.25">
      <c r="B43" s="93">
        <v>7</v>
      </c>
      <c r="C43" s="92" t="s">
        <v>205</v>
      </c>
      <c r="F43" s="94"/>
      <c r="G43" s="32"/>
      <c r="H43" s="94"/>
      <c r="I43" s="34"/>
      <c r="J43" s="94"/>
      <c r="K43" s="32"/>
      <c r="L43" s="94"/>
      <c r="M43" s="32"/>
      <c r="N43" s="95"/>
    </row>
    <row r="44" spans="2:25" x14ac:dyDescent="0.25">
      <c r="B44" s="5"/>
      <c r="C44" s="2" t="s">
        <v>192</v>
      </c>
      <c r="D44" s="2" t="s">
        <v>165</v>
      </c>
      <c r="F44" s="104"/>
      <c r="G44" s="22"/>
      <c r="H44" s="104"/>
      <c r="I44" s="34"/>
      <c r="J44" s="104"/>
      <c r="L44" s="104"/>
      <c r="N44" s="105"/>
      <c r="P44" s="124" t="str">
        <f>IF(AND($F$44&gt;0,$F$45&gt;0),"Attention! Cannot populate both route-based &amp; average operating speed. Remove one.",
IF(AND($H$44&gt;0,$H$45&gt;0),"Attention! Cannot populate both route-based &amp; average operating speed. Remove one.",
IF(AND($J$44&gt;0,$J$45&gt;0),"Attention! Cannot populate both route-based &amp; average operating speed. Remove one.",
IF(AND($L$44&gt;0,$L$45&gt;0),"Attention! Cannot populate both route-based &amp; average operating speed. Remove one.",
"Route / average speed check cell - do not delete."))))</f>
        <v>Route / average speed check cell - do not delete.</v>
      </c>
      <c r="Q44" s="30"/>
      <c r="R44" s="30"/>
      <c r="S44" s="30"/>
      <c r="T44" s="30"/>
      <c r="U44" s="30"/>
      <c r="V44" s="30"/>
      <c r="W44" s="30"/>
      <c r="X44" s="30"/>
    </row>
    <row r="45" spans="2:25" x14ac:dyDescent="0.25">
      <c r="B45" s="5"/>
      <c r="C45" s="2" t="s">
        <v>191</v>
      </c>
      <c r="D45" s="2" t="s">
        <v>165</v>
      </c>
      <c r="F45" s="104"/>
      <c r="G45" s="22"/>
      <c r="H45" s="104"/>
      <c r="I45" s="34"/>
      <c r="J45" s="104"/>
      <c r="L45" s="104"/>
      <c r="N45" s="105"/>
      <c r="P45" s="125"/>
      <c r="Q45" s="30"/>
      <c r="R45" s="30"/>
      <c r="S45" s="30"/>
      <c r="T45" s="30"/>
      <c r="U45" s="30"/>
      <c r="V45" s="30"/>
      <c r="W45" s="30"/>
      <c r="X45" s="30"/>
      <c r="Y45" s="30"/>
    </row>
    <row r="46" spans="2:25" x14ac:dyDescent="0.25">
      <c r="B46" s="5">
        <v>8</v>
      </c>
      <c r="C46" s="2" t="s">
        <v>4</v>
      </c>
      <c r="D46" s="2" t="s">
        <v>31</v>
      </c>
      <c r="F46" s="109"/>
      <c r="G46" s="22"/>
      <c r="H46" s="109"/>
      <c r="I46" s="34"/>
      <c r="J46" s="109"/>
      <c r="L46" s="109"/>
      <c r="N46" s="105"/>
    </row>
    <row r="47" spans="2:25" x14ac:dyDescent="0.25">
      <c r="B47" s="5">
        <v>9</v>
      </c>
      <c r="C47" s="2" t="s">
        <v>26</v>
      </c>
      <c r="D47" s="2" t="s">
        <v>170</v>
      </c>
      <c r="F47" s="103"/>
      <c r="G47" s="22"/>
      <c r="H47" s="103"/>
      <c r="I47" s="34"/>
      <c r="J47" s="103"/>
      <c r="L47" s="103"/>
      <c r="N47" s="105"/>
    </row>
    <row r="48" spans="2:25" ht="14.5" x14ac:dyDescent="0.25">
      <c r="B48" s="36"/>
      <c r="C48" s="37" t="s">
        <v>208</v>
      </c>
      <c r="D48" s="37" t="s">
        <v>169</v>
      </c>
      <c r="E48" s="37"/>
      <c r="F48" s="84" t="str">
        <f>IF(ISBLANK(F47),"",F47/1000)</f>
        <v/>
      </c>
      <c r="G48" s="38"/>
      <c r="H48" s="84" t="str">
        <f>IF(ISBLANK(H47),"",H47/1000)</f>
        <v/>
      </c>
      <c r="I48" s="39"/>
      <c r="J48" s="84" t="str">
        <f>IF(ISBLANK(J47),"",J47/1000)</f>
        <v/>
      </c>
      <c r="K48" s="37"/>
      <c r="L48" s="84" t="str">
        <f>IF(ISBLANK(L47),"",L47/1000)</f>
        <v/>
      </c>
      <c r="M48" s="37"/>
      <c r="N48" s="113"/>
      <c r="O48" s="27"/>
    </row>
    <row r="49" spans="2:26" x14ac:dyDescent="0.25">
      <c r="B49" s="5">
        <v>10</v>
      </c>
      <c r="C49" s="2" t="s">
        <v>198</v>
      </c>
      <c r="D49" s="2" t="s">
        <v>31</v>
      </c>
      <c r="F49" s="102"/>
      <c r="G49" s="22"/>
      <c r="H49" s="102"/>
      <c r="I49" s="34"/>
      <c r="J49" s="102"/>
      <c r="L49" s="102"/>
      <c r="N49" s="105"/>
      <c r="P49" s="30"/>
      <c r="Q49" s="30"/>
      <c r="R49" s="30"/>
      <c r="S49" s="30"/>
      <c r="T49" s="30"/>
      <c r="U49" s="30"/>
      <c r="V49" s="30"/>
      <c r="W49" s="30"/>
      <c r="X49" s="30"/>
      <c r="Y49" s="30"/>
    </row>
    <row r="50" spans="2:26" ht="7.25" customHeight="1" x14ac:dyDescent="0.25"/>
    <row r="51" spans="2:26" ht="43.25" customHeight="1" x14ac:dyDescent="0.25">
      <c r="B51" s="5">
        <v>11</v>
      </c>
      <c r="C51" s="40" t="s">
        <v>194</v>
      </c>
      <c r="F51" s="133"/>
      <c r="G51" s="134"/>
      <c r="H51" s="134"/>
      <c r="I51" s="134"/>
      <c r="J51" s="134"/>
      <c r="K51" s="134"/>
      <c r="L51" s="134"/>
      <c r="M51" s="134"/>
      <c r="N51" s="135"/>
    </row>
    <row r="52" spans="2:26" ht="7.25" customHeight="1" x14ac:dyDescent="0.25"/>
    <row r="53" spans="2:26" ht="14.5" x14ac:dyDescent="0.25">
      <c r="B53" s="98" t="s">
        <v>206</v>
      </c>
      <c r="P53" s="30"/>
      <c r="Q53" s="30"/>
      <c r="R53" s="30"/>
      <c r="S53" s="30"/>
      <c r="T53" s="30"/>
      <c r="U53" s="30"/>
      <c r="V53" s="30"/>
      <c r="W53" s="30"/>
      <c r="X53" s="30"/>
      <c r="Y53" s="30"/>
      <c r="Z53" s="30"/>
    </row>
    <row r="54" spans="2:26" ht="14.5" x14ac:dyDescent="0.25">
      <c r="B54" s="43" t="s">
        <v>207</v>
      </c>
      <c r="P54" s="30"/>
      <c r="Q54" s="30"/>
      <c r="R54" s="30"/>
      <c r="S54" s="30"/>
      <c r="T54" s="30"/>
      <c r="U54" s="30"/>
      <c r="V54" s="30"/>
      <c r="W54" s="30"/>
      <c r="X54" s="30"/>
      <c r="Y54" s="30"/>
      <c r="Z54" s="30"/>
    </row>
    <row r="55" spans="2:26" x14ac:dyDescent="0.25">
      <c r="P55" s="30"/>
      <c r="Q55" s="30"/>
      <c r="R55" s="30"/>
      <c r="S55" s="30"/>
      <c r="T55" s="30"/>
      <c r="U55" s="30"/>
      <c r="V55" s="30"/>
      <c r="W55" s="30"/>
      <c r="X55" s="30"/>
    </row>
    <row r="56" spans="2:26" x14ac:dyDescent="0.25">
      <c r="B56" s="3" t="s">
        <v>174</v>
      </c>
      <c r="C56" s="4"/>
      <c r="D56" s="4"/>
      <c r="E56" s="4"/>
      <c r="F56" s="4"/>
      <c r="G56" s="4"/>
      <c r="H56" s="4"/>
      <c r="I56" s="33"/>
      <c r="J56" s="33"/>
      <c r="K56" s="4"/>
      <c r="L56" s="4"/>
      <c r="M56" s="4"/>
      <c r="N56" s="4"/>
      <c r="O56" s="4"/>
    </row>
    <row r="57" spans="2:26" ht="7.25" customHeight="1" x14ac:dyDescent="0.25"/>
    <row r="58" spans="2:26" ht="13.75" customHeight="1" x14ac:dyDescent="0.25">
      <c r="B58" s="23" t="s">
        <v>17</v>
      </c>
      <c r="C58" s="121" t="s">
        <v>34</v>
      </c>
      <c r="D58" s="121"/>
      <c r="E58" s="121"/>
      <c r="F58" s="121"/>
      <c r="G58" s="121"/>
      <c r="H58" s="121"/>
      <c r="I58" s="121"/>
      <c r="J58" s="121"/>
      <c r="K58" s="121"/>
      <c r="L58" s="121"/>
      <c r="M58" s="121"/>
      <c r="N58" s="121"/>
      <c r="O58" s="121"/>
    </row>
    <row r="59" spans="2:26" x14ac:dyDescent="0.25">
      <c r="B59" s="10"/>
      <c r="C59" s="121"/>
      <c r="D59" s="121"/>
      <c r="E59" s="121"/>
      <c r="F59" s="121"/>
      <c r="G59" s="121"/>
      <c r="H59" s="121"/>
      <c r="I59" s="121"/>
      <c r="J59" s="121"/>
      <c r="K59" s="121"/>
      <c r="L59" s="121"/>
      <c r="M59" s="121"/>
      <c r="N59" s="121"/>
      <c r="O59" s="121"/>
    </row>
    <row r="60" spans="2:26" ht="7.25" customHeight="1" x14ac:dyDescent="0.25"/>
    <row r="61" spans="2:26" x14ac:dyDescent="0.25">
      <c r="C61" s="24" t="s">
        <v>35</v>
      </c>
      <c r="D61" s="123"/>
      <c r="E61" s="123"/>
      <c r="F61" s="123"/>
      <c r="G61" s="123"/>
      <c r="H61" s="123"/>
      <c r="I61" s="123"/>
      <c r="J61" s="123"/>
      <c r="K61" s="123"/>
      <c r="L61" s="123"/>
      <c r="M61" s="123"/>
      <c r="N61" s="123"/>
    </row>
    <row r="62" spans="2:26" ht="7.25" customHeight="1" x14ac:dyDescent="0.25"/>
    <row r="63" spans="2:26" x14ac:dyDescent="0.25">
      <c r="C63" s="24" t="s">
        <v>36</v>
      </c>
      <c r="D63" s="131" t="str">
        <f>IF(ISBLANK($F$29),"-",$F$29)</f>
        <v>-</v>
      </c>
      <c r="E63" s="131"/>
      <c r="F63" s="131"/>
      <c r="G63" s="131"/>
      <c r="H63" s="131"/>
      <c r="I63" s="131"/>
      <c r="J63" s="131"/>
      <c r="K63" s="131"/>
      <c r="L63" s="131"/>
      <c r="M63" s="131"/>
      <c r="N63" s="131"/>
    </row>
    <row r="64" spans="2:26" ht="7.25" customHeight="1" x14ac:dyDescent="0.25"/>
    <row r="65" spans="2:15" x14ac:dyDescent="0.25">
      <c r="C65" s="24" t="s">
        <v>37</v>
      </c>
      <c r="D65" s="123"/>
      <c r="E65" s="123"/>
      <c r="F65" s="123"/>
      <c r="G65" s="123"/>
      <c r="H65" s="123"/>
      <c r="I65" s="123"/>
      <c r="J65" s="123"/>
      <c r="K65" s="123"/>
      <c r="L65" s="123"/>
      <c r="M65" s="123"/>
      <c r="N65" s="123"/>
    </row>
    <row r="66" spans="2:15" ht="7.25" customHeight="1" x14ac:dyDescent="0.25"/>
    <row r="67" spans="2:15" x14ac:dyDescent="0.25">
      <c r="C67" s="24" t="s">
        <v>38</v>
      </c>
      <c r="D67" s="123"/>
      <c r="E67" s="123"/>
      <c r="F67" s="123"/>
      <c r="G67" s="123"/>
      <c r="H67" s="123"/>
      <c r="I67" s="123"/>
      <c r="J67" s="123"/>
      <c r="K67" s="123"/>
      <c r="L67" s="123"/>
      <c r="M67" s="123"/>
      <c r="N67" s="123"/>
    </row>
    <row r="68" spans="2:15" ht="7.25" customHeight="1" x14ac:dyDescent="0.25"/>
    <row r="69" spans="2:15" x14ac:dyDescent="0.25">
      <c r="C69" s="24" t="s">
        <v>5</v>
      </c>
      <c r="D69" s="126"/>
      <c r="E69" s="126"/>
      <c r="F69" s="126"/>
      <c r="G69" s="126"/>
      <c r="H69" s="126"/>
      <c r="I69" s="126"/>
      <c r="J69" s="126"/>
      <c r="K69" s="126"/>
      <c r="L69" s="126"/>
      <c r="M69" s="126"/>
      <c r="N69" s="126"/>
    </row>
    <row r="71" spans="2:15" x14ac:dyDescent="0.25">
      <c r="B71" s="3" t="s">
        <v>172</v>
      </c>
      <c r="C71" s="4"/>
      <c r="D71" s="4"/>
      <c r="E71" s="4"/>
      <c r="F71" s="4"/>
      <c r="G71" s="4"/>
      <c r="H71" s="4"/>
      <c r="I71" s="33"/>
      <c r="J71" s="33"/>
      <c r="K71" s="4"/>
      <c r="L71" s="4"/>
      <c r="M71" s="4"/>
      <c r="N71" s="4"/>
      <c r="O71" s="4"/>
    </row>
    <row r="72" spans="2:15" ht="7.25" customHeight="1" x14ac:dyDescent="0.25"/>
    <row r="73" spans="2:15" x14ac:dyDescent="0.25">
      <c r="C73" s="24" t="s">
        <v>35</v>
      </c>
      <c r="D73" s="123"/>
      <c r="E73" s="123"/>
      <c r="F73" s="123"/>
      <c r="G73" s="123"/>
      <c r="H73" s="123"/>
      <c r="I73" s="123"/>
      <c r="J73" s="123"/>
      <c r="K73" s="123"/>
      <c r="L73" s="123"/>
      <c r="M73" s="123"/>
      <c r="N73" s="123"/>
    </row>
    <row r="74" spans="2:15" ht="7.25" customHeight="1" x14ac:dyDescent="0.25"/>
    <row r="75" spans="2:15" x14ac:dyDescent="0.25">
      <c r="C75" s="24" t="s">
        <v>37</v>
      </c>
      <c r="D75" s="123"/>
      <c r="E75" s="123"/>
      <c r="F75" s="123"/>
      <c r="G75" s="123"/>
      <c r="H75" s="123"/>
      <c r="I75" s="123"/>
      <c r="J75" s="123"/>
      <c r="K75" s="123"/>
      <c r="L75" s="123"/>
      <c r="M75" s="123"/>
      <c r="N75" s="123"/>
    </row>
    <row r="76" spans="2:15" ht="7.25" customHeight="1" x14ac:dyDescent="0.25"/>
    <row r="77" spans="2:15" x14ac:dyDescent="0.25">
      <c r="C77" s="24" t="s">
        <v>38</v>
      </c>
      <c r="D77" s="123"/>
      <c r="E77" s="123"/>
      <c r="F77" s="123"/>
      <c r="G77" s="123"/>
      <c r="H77" s="123"/>
      <c r="I77" s="123"/>
      <c r="J77" s="123"/>
      <c r="K77" s="123"/>
      <c r="L77" s="123"/>
      <c r="M77" s="123"/>
      <c r="N77" s="123"/>
    </row>
    <row r="78" spans="2:15" ht="7.25" customHeight="1" x14ac:dyDescent="0.25"/>
    <row r="79" spans="2:15" x14ac:dyDescent="0.25">
      <c r="C79" s="24" t="s">
        <v>5</v>
      </c>
      <c r="D79" s="126"/>
      <c r="E79" s="126"/>
      <c r="F79" s="126"/>
      <c r="G79" s="126"/>
      <c r="H79" s="126"/>
      <c r="I79" s="126"/>
      <c r="J79" s="126"/>
      <c r="K79" s="126"/>
      <c r="L79" s="126"/>
      <c r="M79" s="126"/>
      <c r="N79" s="126"/>
    </row>
    <row r="81" spans="2:15" x14ac:dyDescent="0.25">
      <c r="B81" s="3" t="s">
        <v>173</v>
      </c>
      <c r="C81" s="4"/>
      <c r="D81" s="4"/>
      <c r="E81" s="4"/>
      <c r="F81" s="4"/>
      <c r="G81" s="4"/>
      <c r="H81" s="4"/>
      <c r="I81" s="33"/>
      <c r="J81" s="33"/>
      <c r="K81" s="4"/>
      <c r="L81" s="4"/>
      <c r="M81" s="4"/>
      <c r="N81" s="4"/>
      <c r="O81" s="4"/>
    </row>
    <row r="82" spans="2:15" ht="7.25" customHeight="1" x14ac:dyDescent="0.25"/>
    <row r="83" spans="2:15" x14ac:dyDescent="0.25">
      <c r="C83" s="24" t="s">
        <v>35</v>
      </c>
      <c r="D83" s="123"/>
      <c r="E83" s="123"/>
      <c r="F83" s="123"/>
      <c r="G83" s="123"/>
      <c r="H83" s="123"/>
      <c r="I83" s="123"/>
      <c r="J83" s="123"/>
      <c r="K83" s="123"/>
      <c r="L83" s="123"/>
      <c r="M83" s="123"/>
      <c r="N83" s="123"/>
    </row>
    <row r="84" spans="2:15" ht="7.25" customHeight="1" x14ac:dyDescent="0.25"/>
    <row r="85" spans="2:15" x14ac:dyDescent="0.25">
      <c r="C85" s="24" t="s">
        <v>37</v>
      </c>
      <c r="D85" s="123"/>
      <c r="E85" s="123"/>
      <c r="F85" s="123"/>
      <c r="G85" s="123"/>
      <c r="H85" s="123"/>
      <c r="I85" s="123"/>
      <c r="J85" s="123"/>
      <c r="K85" s="123"/>
      <c r="L85" s="123"/>
      <c r="M85" s="123"/>
      <c r="N85" s="123"/>
    </row>
    <row r="86" spans="2:15" ht="7.25" customHeight="1" x14ac:dyDescent="0.25"/>
    <row r="87" spans="2:15" x14ac:dyDescent="0.25">
      <c r="C87" s="24" t="s">
        <v>38</v>
      </c>
      <c r="D87" s="123"/>
      <c r="E87" s="123"/>
      <c r="F87" s="123"/>
      <c r="G87" s="123"/>
      <c r="H87" s="123"/>
      <c r="I87" s="123"/>
      <c r="J87" s="123"/>
      <c r="K87" s="123"/>
      <c r="L87" s="123"/>
      <c r="M87" s="123"/>
      <c r="N87" s="123"/>
    </row>
    <row r="88" spans="2:15" ht="7.25" customHeight="1" x14ac:dyDescent="0.25"/>
    <row r="89" spans="2:15" x14ac:dyDescent="0.25">
      <c r="C89" s="24" t="s">
        <v>5</v>
      </c>
      <c r="D89" s="126"/>
      <c r="E89" s="126"/>
      <c r="F89" s="126"/>
      <c r="G89" s="126"/>
      <c r="H89" s="126"/>
      <c r="I89" s="126"/>
      <c r="J89" s="126"/>
      <c r="K89" s="126"/>
      <c r="L89" s="126"/>
      <c r="M89" s="126"/>
      <c r="N89" s="126"/>
    </row>
    <row r="91" spans="2:15" x14ac:dyDescent="0.25">
      <c r="B91" s="48" t="s">
        <v>175</v>
      </c>
      <c r="C91" s="49"/>
      <c r="D91" s="49"/>
      <c r="E91" s="49"/>
      <c r="F91" s="49"/>
      <c r="G91" s="49"/>
      <c r="H91" s="49"/>
      <c r="I91" s="50"/>
      <c r="J91" s="50"/>
      <c r="K91" s="49"/>
      <c r="L91" s="49"/>
      <c r="M91" s="49"/>
      <c r="N91" s="49"/>
      <c r="O91" s="49"/>
    </row>
  </sheetData>
  <sheetProtection sheet="1" objects="1" scenarios="1"/>
  <protectedRanges>
    <protectedRange sqref="H10 H13 H21:J21" name="NumberOfRates"/>
    <protectedRange sqref="F29:H29 F34:F37 H34:H37 J34:J37 L34:L37 N34:N37 F39:F42 H39:H42 J39:J42 L39:L42 N39:N42 F44:F47 H44:H47 J44:J47 L44:L47 N44:N49 F49 H49 J49 L49 F51:N51" name="VehicleCharacteristics"/>
    <protectedRange sqref="D61:N61 D65:N65 D67:N67 D69:N69" name="OperatorSignature"/>
    <protectedRange sqref="D73:N73 D75:N75 D77:N77 D79:N79" name="NRSignature"/>
    <protectedRange sqref="D83:N83 D85:N85 D87:N87 D89:N89" name="ORRSignature"/>
  </protectedRanges>
  <mergeCells count="26">
    <mergeCell ref="B5:H6"/>
    <mergeCell ref="F29:H29"/>
    <mergeCell ref="C58:O59"/>
    <mergeCell ref="D61:N61"/>
    <mergeCell ref="D63:N63"/>
    <mergeCell ref="F31:L31"/>
    <mergeCell ref="F51:N51"/>
    <mergeCell ref="B10:F10"/>
    <mergeCell ref="B12:F13"/>
    <mergeCell ref="C17:N17"/>
    <mergeCell ref="C18:N19"/>
    <mergeCell ref="H21:J21"/>
    <mergeCell ref="C21:F21"/>
    <mergeCell ref="B23:N25"/>
    <mergeCell ref="D83:N83"/>
    <mergeCell ref="D85:N85"/>
    <mergeCell ref="D87:N87"/>
    <mergeCell ref="P44:P45"/>
    <mergeCell ref="D89:N89"/>
    <mergeCell ref="D65:N65"/>
    <mergeCell ref="D67:N67"/>
    <mergeCell ref="D69:N69"/>
    <mergeCell ref="D73:N73"/>
    <mergeCell ref="D75:N75"/>
    <mergeCell ref="D77:N77"/>
    <mergeCell ref="D79:N79"/>
  </mergeCells>
  <conditionalFormatting sqref="F37">
    <cfRule type="expression" dxfId="71" priority="17">
      <formula>ISBLANK($F$36)</formula>
    </cfRule>
    <cfRule type="expression" dxfId="70" priority="24">
      <formula>AND(NOT(ISBLANK($F$36)),$F$36&lt;&gt;"MU",ISBLANK($F$37))</formula>
    </cfRule>
  </conditionalFormatting>
  <conditionalFormatting sqref="H37">
    <cfRule type="expression" dxfId="69" priority="18">
      <formula>ISBLANK($H$36)</formula>
    </cfRule>
    <cfRule type="expression" dxfId="68" priority="21">
      <formula>AND(NOT(ISBLANK($H$36)),$H$36&lt;&gt;"MU",ISBLANK($H$37))</formula>
    </cfRule>
  </conditionalFormatting>
  <conditionalFormatting sqref="J37">
    <cfRule type="expression" dxfId="67" priority="19">
      <formula>ISBLANK($J$36)</formula>
    </cfRule>
    <cfRule type="expression" dxfId="66" priority="22">
      <formula>AND(NOT(ISBLANK($J$36)),$J$36&lt;&gt;"MU",ISBLANK($J$37))</formula>
    </cfRule>
  </conditionalFormatting>
  <conditionalFormatting sqref="L37">
    <cfRule type="expression" dxfId="65" priority="20">
      <formula>ISBLANK($L$36)</formula>
    </cfRule>
    <cfRule type="expression" dxfId="64" priority="23">
      <formula>AND(NOT(ISBLANK($L$36)),$L$36&lt;&gt;"MU",ISBLANK($L$37))</formula>
    </cfRule>
  </conditionalFormatting>
  <conditionalFormatting sqref="F45">
    <cfRule type="expression" dxfId="63" priority="44">
      <formula>AND(COUNTA($F$42,$F$44,$F$45)&gt;0,$F$45=MIN($F$42,$F$44,$F$45))</formula>
    </cfRule>
    <cfRule type="expression" dxfId="62" priority="75">
      <formula>AND(ISNUMBER($F$44),$F$44&gt;=0,ISBLANK($F$45))</formula>
    </cfRule>
  </conditionalFormatting>
  <conditionalFormatting sqref="F44">
    <cfRule type="expression" dxfId="61" priority="73">
      <formula>AND(COUNTA($F$42,$F$44,$F$45)&gt;0,$F$44=MIN($F$42,$F$44,$F$45))</formula>
    </cfRule>
    <cfRule type="expression" dxfId="60" priority="74">
      <formula>AND(ISNUMBER($F$45),$F$45&gt;=0,ISBLANK($F$44))</formula>
    </cfRule>
  </conditionalFormatting>
  <conditionalFormatting sqref="F44:F45">
    <cfRule type="expression" dxfId="59" priority="43">
      <formula>AND(ISNUMBER($F$44),$F$44&gt;=0,ISNUMBER($F$45),$F$45&gt;=0)</formula>
    </cfRule>
  </conditionalFormatting>
  <conditionalFormatting sqref="H45">
    <cfRule type="expression" dxfId="58" priority="40">
      <formula>AND(COUNTA($H$42,$H$44,$H$45)&gt;0,$H$45=MIN($H$42,$H$44,$H$45))</formula>
    </cfRule>
    <cfRule type="expression" dxfId="57" priority="72">
      <formula>AND(ISNUMBER($H$44),$H$44&gt;=0,ISBLANK($H$45))</formula>
    </cfRule>
  </conditionalFormatting>
  <conditionalFormatting sqref="J45">
    <cfRule type="expression" dxfId="56" priority="39">
      <formula>AND(COUNTA($J$42,$J$44,$J$45)&gt;0,$J$45=MIN($J$42,$J$44,$J$45))</formula>
    </cfRule>
    <cfRule type="expression" dxfId="55" priority="62">
      <formula>AND(ISNUMBER($J$44),$J$44&gt;=0,ISBLANK($J$45))</formula>
    </cfRule>
  </conditionalFormatting>
  <conditionalFormatting sqref="L45">
    <cfRule type="expression" dxfId="54" priority="38">
      <formula>AND(COUNTA($L$42,$L$44,$L$45)&gt;0,$L$45=MIN($L$42,$L$44,$L$45))</formula>
    </cfRule>
    <cfRule type="expression" dxfId="53" priority="60">
      <formula>AND(ISNUMBER($L$44),$L$44&gt;=0,ISBLANK($L$45))</formula>
    </cfRule>
  </conditionalFormatting>
  <conditionalFormatting sqref="H44:H45">
    <cfRule type="expression" dxfId="52" priority="34">
      <formula>AND(ISNUMBER($H$44),$H$44&gt;=0,ISNUMBER($H$45),$H$45&gt;=0)</formula>
    </cfRule>
  </conditionalFormatting>
  <conditionalFormatting sqref="J44:J45">
    <cfRule type="expression" dxfId="51" priority="27">
      <formula>AND(ISNUMBER($J$44),$J$44&gt;=0,ISNUMBER($J$45),$J$45&gt;=0)</formula>
    </cfRule>
  </conditionalFormatting>
  <conditionalFormatting sqref="L44:L45">
    <cfRule type="expression" dxfId="50" priority="32">
      <formula>AND(ISNUMBER($L$44),$L$44&gt;=0,ISNUMBER($L$45),$L$45&gt;=0)</formula>
    </cfRule>
  </conditionalFormatting>
  <conditionalFormatting sqref="H44">
    <cfRule type="expression" dxfId="49" priority="42">
      <formula>AND(COUNTA($H$42,$H$44,$H$45)&gt;0,$H$44=MIN($H$42,$H$44,$H$45))</formula>
    </cfRule>
    <cfRule type="expression" dxfId="48" priority="59">
      <formula>AND(ISNUMBER($H$45),$H$45&gt;=0,ISBLANK($H$44))</formula>
    </cfRule>
  </conditionalFormatting>
  <conditionalFormatting sqref="J44">
    <cfRule type="expression" dxfId="47" priority="47">
      <formula>AND(COUNTA($J$42,$J$44,$J$45)&gt;0,$J$44=MIN($J$42,$J$44,$J$45))</formula>
    </cfRule>
    <cfRule type="expression" dxfId="46" priority="58">
      <formula>AND(ISNUMBER($J$45),$J$45&gt;=0,ISBLANK($J$44))</formula>
    </cfRule>
  </conditionalFormatting>
  <conditionalFormatting sqref="L44">
    <cfRule type="expression" dxfId="45" priority="41">
      <formula>AND(COUNTA($L$42,$L$44,$L$45)&gt;0,$L$44=MIN($L$42,$L$44,$L$45))</formula>
    </cfRule>
    <cfRule type="expression" dxfId="44" priority="55">
      <formula>AND(ISNUMBER($L$45),$L$45&gt;=0,ISBLANK($L$44))</formula>
    </cfRule>
  </conditionalFormatting>
  <conditionalFormatting sqref="F42">
    <cfRule type="expression" dxfId="43" priority="45">
      <formula>AND(COUNTA($F$42,$F$44,$F$45)&gt;0,$F$42=MIN($F$42,$F$44,$F$45))</formula>
    </cfRule>
  </conditionalFormatting>
  <conditionalFormatting sqref="H42">
    <cfRule type="expression" dxfId="42" priority="51">
      <formula>AND(COUNTA($H$42,$H$44,$H$45)&gt;0,$H$42=MIN($H$42,$H$44,$H$45))</formula>
    </cfRule>
  </conditionalFormatting>
  <conditionalFormatting sqref="JF42">
    <cfRule type="expression" dxfId="41" priority="26">
      <formula>$J$42=MAX($J$42,$J$44,$J$45)</formula>
    </cfRule>
  </conditionalFormatting>
  <conditionalFormatting sqref="L42">
    <cfRule type="expression" dxfId="40" priority="46">
      <formula>AND(COUNTA($L$42,$L$44,$L$45)&gt;0,$L$42=MIN($L$42,$L$44,$L$45))</formula>
    </cfRule>
  </conditionalFormatting>
  <conditionalFormatting sqref="J42">
    <cfRule type="expression" dxfId="39" priority="33">
      <formula>AND(COUNTA($J$42,$J$44,$J$45)&gt;0,$J$42=MIN($J$42,$J$44,$J$45))</formula>
    </cfRule>
  </conditionalFormatting>
  <conditionalFormatting sqref="F34:F37 H34:H37 J34:J37 L34:L37 F46 H46 J46 L46 F48:F49 H48:H49 J48:J49 L48:L49 L39:L41 J39:J41 H39:H41 F39:F41">
    <cfRule type="notContainsBlanks" dxfId="38" priority="91">
      <formula>LEN(TRIM(F34))&gt;0</formula>
    </cfRule>
  </conditionalFormatting>
  <conditionalFormatting sqref="P44:P45">
    <cfRule type="expression" dxfId="37" priority="13">
      <formula>AND($L$44&gt;0,$L$45&gt;0)</formula>
    </cfRule>
    <cfRule type="expression" dxfId="36" priority="14">
      <formula>AND($J$44&gt;0,$J$45&gt;0)</formula>
    </cfRule>
    <cfRule type="expression" dxfId="35" priority="15">
      <formula>AND($H$44&gt;0,$H$45&gt;0)</formula>
    </cfRule>
    <cfRule type="expression" dxfId="34" priority="16">
      <formula>AND($F$44&gt;0,$F$45&gt;0)</formula>
    </cfRule>
  </conditionalFormatting>
  <conditionalFormatting sqref="F36:F37">
    <cfRule type="expression" dxfId="33" priority="25">
      <formula>AND(NOT(ISBLANK($F$36)),$F$36&lt;&gt;"MU",NOT(ISBLANK($F$37)))</formula>
    </cfRule>
  </conditionalFormatting>
  <conditionalFormatting sqref="H36:H37">
    <cfRule type="expression" dxfId="32" priority="76">
      <formula>AND(NOT(ISBLANK($H$36)),$H$36&lt;&gt;"MU",NOT(ISBLANK($H$37)))</formula>
    </cfRule>
  </conditionalFormatting>
  <conditionalFormatting sqref="J36:J37">
    <cfRule type="expression" dxfId="31" priority="85">
      <formula>AND(NOT(ISBLANK($J$36)),$J$36&lt;&gt;"MU",NOT(ISBLANK($J$37)))</formula>
    </cfRule>
  </conditionalFormatting>
  <conditionalFormatting sqref="L36:L37">
    <cfRule type="expression" dxfId="30" priority="89">
      <formula>AND(NOT(ISBLANK($L$36)),$L$36&lt;&gt;"MU",NOT(ISBLANK($L$37)))</formula>
    </cfRule>
  </conditionalFormatting>
  <dataValidations xWindow="479" yWindow="562" count="6">
    <dataValidation type="decimal" operator="greaterThanOrEqual" allowBlank="1" showInputMessage="1" showErrorMessage="1" errorTitle="Error!" error="Tare weight must be a number greater than or equal to zero." promptTitle="Operating weight (modified)" prompt="Please provide operating weight rounded to 3 decimal places. Required for applications for modified vehicle rates to replace the current weight of this vehicle type. Value is equal to the weight of the vehicle, inc. seats &amp; passengers at half capacity." sqref="L40 J40 F40 H40" xr:uid="{4FD93FB2-D8D2-474F-861F-8176F45D2D27}">
      <formula1>0</formula1>
    </dataValidation>
    <dataValidation type="decimal" operator="greaterThanOrEqual" allowBlank="1" showInputMessage="1" showErrorMessage="1" errorTitle="Error!" error="Speed must be a number greater than or equal to zero." sqref="F42 H42 J42 L42 F44:F45 H44:H45 J44:J45 L44:L45" xr:uid="{2C4D9052-0B21-4ADB-B1BE-B18E088CB0DF}">
      <formula1>0</formula1>
    </dataValidation>
    <dataValidation type="decimal" operator="greaterThanOrEqual" allowBlank="1" showInputMessage="1" showErrorMessage="1" errorTitle="Error!" error="Number of seats must be a number greater than or equal to zero." promptTitle="Number of seats" prompt="If the application is for a new vehicle rate, this is required._x000a_If the application is for a modified vehicle rate, this may only be populated if the modification involves a change in the number of seats in the vehicle." sqref="L41 J41 F41 H41" xr:uid="{CE264349-FDBF-4C96-9BBD-F4AA6ED50BEB}">
      <formula1>0</formula1>
    </dataValidation>
    <dataValidation type="decimal" operator="greaterThanOrEqual" allowBlank="1" showInputMessage="1" showErrorMessage="1" errorTitle="Error!" error="Number of axles must be a number greater than or equal to zero." sqref="F46 H46 J46 L46" xr:uid="{655601E5-A0CC-4345-86D3-2A42482B2041}">
      <formula1>0</formula1>
    </dataValidation>
    <dataValidation type="decimal" operator="greaterThanOrEqual" allowBlank="1" showInputMessage="1" showErrorMessage="1" errorTitle="Error!" error="Unsprung mass must be a number greater than or equal to zero." sqref="F47 H47 J47 L47" xr:uid="{21648663-0445-433B-AC25-FF18C8BBEBDF}">
      <formula1>0</formula1>
    </dataValidation>
    <dataValidation type="decimal" operator="greaterThanOrEqual" allowBlank="1" showInputMessage="1" showErrorMessage="1" errorTitle="Error!" error="Tare weight must be a number greater than or equal to zero." promptTitle="Tare weight (new vehicles)" prompt="Please provide tare weight rounded to 3 decimal places. Required in applications for new vehicle rates. This is the weight of the empty vehicle without any seats installed." sqref="J39 F39 H39 L39" xr:uid="{A0AE7EBB-078D-4201-B821-12EA692DD6C9}">
      <formula1>0</formula1>
    </dataValidation>
  </dataValidations>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66184439-5D89-40F1-B231-3DF17530E01A}">
            <xm:f>$H$13='NR INTERNAL - Dropdowns'!$B$4</xm:f>
            <x14:dxf>
              <font>
                <strike/>
                <color theme="0" tint="-0.499984740745262"/>
              </font>
              <fill>
                <patternFill patternType="lightUp">
                  <fgColor theme="0" tint="-0.14996795556505021"/>
                  <bgColor theme="0" tint="-4.9989318521683403E-2"/>
                </patternFill>
              </fill>
            </x14:dxf>
          </x14:cfRule>
          <xm:sqref>H34:H37 J34:J37 L34:L37 L44:L49 J44:J49 H44:H49 L39:L42 J39:J42 H39:H42</xm:sqref>
        </x14:conditionalFormatting>
        <x14:conditionalFormatting xmlns:xm="http://schemas.microsoft.com/office/excel/2006/main">
          <x14:cfRule type="expression" priority="82" id="{4C73DFFA-8B49-4622-A055-45F24EE814B1}">
            <xm:f>$H$13='NR INTERNAL - Dropdowns'!$B$4</xm:f>
            <x14:dxf>
              <font>
                <strike/>
                <color theme="0" tint="-0.499984740745262"/>
              </font>
            </x14:dxf>
          </x14:cfRule>
          <xm:sqref>H32 J32 L32</xm:sqref>
        </x14:conditionalFormatting>
        <x14:conditionalFormatting xmlns:xm="http://schemas.microsoft.com/office/excel/2006/main">
          <x14:cfRule type="expression" priority="10" id="{03AAF265-2EB3-466B-98DA-435E3BA38812}">
            <xm:f>$H$13='NR INTERNAL - Dropdowns'!$B$5</xm:f>
            <x14:dxf>
              <font>
                <strike/>
                <color theme="0" tint="-0.499984740745262"/>
              </font>
              <fill>
                <patternFill patternType="lightUp">
                  <fgColor theme="0" tint="-0.14996795556505021"/>
                  <bgColor theme="0" tint="-4.9989318521683403E-2"/>
                </patternFill>
              </fill>
            </x14:dxf>
          </x14:cfRule>
          <xm:sqref>J34:J37 L34:L37 L44:L49 J44:J49 L39:L42 J39:J42</xm:sqref>
        </x14:conditionalFormatting>
        <x14:conditionalFormatting xmlns:xm="http://schemas.microsoft.com/office/excel/2006/main">
          <x14:cfRule type="expression" priority="11" id="{7B185B8F-2CD3-49AE-BC56-7AB0A5D5A05D}">
            <xm:f>$H$13='NR INTERNAL - Dropdowns'!$B$6</xm:f>
            <x14:dxf>
              <font>
                <strike/>
                <color theme="0" tint="-0.499984740745262"/>
              </font>
              <fill>
                <patternFill patternType="lightUp">
                  <fgColor theme="0" tint="-0.14996795556505021"/>
                  <bgColor theme="0" tint="-4.9989318521683403E-2"/>
                </patternFill>
              </fill>
            </x14:dxf>
          </x14:cfRule>
          <xm:sqref>L34:L37 L44:L49 L39:L42</xm:sqref>
        </x14:conditionalFormatting>
        <x14:conditionalFormatting xmlns:xm="http://schemas.microsoft.com/office/excel/2006/main">
          <x14:cfRule type="expression" priority="12" id="{39C613A9-48D2-4C49-B7C4-2013F23FD699}">
            <xm:f>$H$13='NR INTERNAL - Dropdowns'!$B$3</xm:f>
            <x14:dxf>
              <font>
                <strike/>
                <color theme="0" tint="-0.499984740745262"/>
              </font>
              <fill>
                <patternFill patternType="lightUp">
                  <fgColor theme="0" tint="-0.14996795556505021"/>
                  <bgColor theme="0" tint="-4.9989318521683403E-2"/>
                </patternFill>
              </fill>
            </x14:dxf>
          </x14:cfRule>
          <xm:sqref>F34:F37 H34:H37 J34:J37 L34:L37 L44:L49 J44:J49 H44:H49 F44:F49 L39:L42 J39:J42 H39:H42 F39:F42</xm:sqref>
        </x14:conditionalFormatting>
        <x14:conditionalFormatting xmlns:xm="http://schemas.microsoft.com/office/excel/2006/main">
          <x14:cfRule type="expression" priority="99" id="{D74C06CD-C407-412B-B958-183CC75A96CD}">
            <xm:f>$H$13='NR INTERNAL - Dropdowns'!$B$5</xm:f>
            <x14:dxf>
              <font>
                <strike/>
                <color theme="0" tint="-0.499984740745262"/>
              </font>
            </x14:dxf>
          </x14:cfRule>
          <xm:sqref>J32 L32</xm:sqref>
        </x14:conditionalFormatting>
        <x14:conditionalFormatting xmlns:xm="http://schemas.microsoft.com/office/excel/2006/main">
          <x14:cfRule type="expression" priority="101" id="{A9FCDF68-E079-439E-A8A5-3FF2C3F1A045}">
            <xm:f>$H$13='NR INTERNAL - Dropdowns'!$B$6</xm:f>
            <x14:dxf>
              <font>
                <strike/>
                <color theme="0" tint="-0.499984740745262"/>
              </font>
            </x14:dxf>
          </x14:cfRule>
          <xm:sqref>L32</xm:sqref>
        </x14:conditionalFormatting>
        <x14:conditionalFormatting xmlns:xm="http://schemas.microsoft.com/office/excel/2006/main">
          <x14:cfRule type="expression" priority="4" id="{F6DB722E-A68C-4618-8510-458EB19248ED}">
            <xm:f>$F$36='NR INTERNAL - Dropdowns'!$F$4</xm:f>
            <x14:dxf>
              <font>
                <strike/>
                <color theme="2" tint="-0.24994659260841701"/>
              </font>
              <fill>
                <patternFill patternType="lightUp">
                  <fgColor theme="2" tint="-9.9948118533890809E-2"/>
                  <bgColor theme="0" tint="-4.9989318521683403E-2"/>
                </patternFill>
              </fill>
              <border>
                <vertical/>
                <horizontal/>
              </border>
            </x14:dxf>
          </x14:cfRule>
          <xm:sqref>F41</xm:sqref>
        </x14:conditionalFormatting>
        <x14:conditionalFormatting xmlns:xm="http://schemas.microsoft.com/office/excel/2006/main">
          <x14:cfRule type="expression" priority="3" id="{600A4F67-10BE-4C06-9031-A65EF004F5E2}">
            <xm:f>$H$36='NR INTERNAL - Dropdowns'!$F$4</xm:f>
            <x14:dxf>
              <font>
                <strike/>
                <color theme="2" tint="-0.24994659260841701"/>
              </font>
              <fill>
                <patternFill patternType="lightUp">
                  <fgColor theme="2" tint="-9.9948118533890809E-2"/>
                  <bgColor theme="0" tint="-4.9989318521683403E-2"/>
                </patternFill>
              </fill>
              <border>
                <vertical/>
                <horizontal/>
              </border>
            </x14:dxf>
          </x14:cfRule>
          <xm:sqref>H41</xm:sqref>
        </x14:conditionalFormatting>
        <x14:conditionalFormatting xmlns:xm="http://schemas.microsoft.com/office/excel/2006/main">
          <x14:cfRule type="expression" priority="2" id="{31A3AC65-371E-44C4-8B44-E77FFFEEE1B8}">
            <xm:f>$J$36='NR INTERNAL - Dropdowns'!$F$4</xm:f>
            <x14:dxf>
              <font>
                <strike/>
                <color theme="2" tint="-0.24994659260841701"/>
              </font>
              <fill>
                <patternFill patternType="lightUp">
                  <fgColor theme="2" tint="-9.9948118533890809E-2"/>
                  <bgColor theme="0" tint="-4.9989318521683403E-2"/>
                </patternFill>
              </fill>
              <border>
                <vertical/>
                <horizontal/>
              </border>
            </x14:dxf>
          </x14:cfRule>
          <xm:sqref>J41</xm:sqref>
        </x14:conditionalFormatting>
        <x14:conditionalFormatting xmlns:xm="http://schemas.microsoft.com/office/excel/2006/main">
          <x14:cfRule type="expression" priority="1" id="{7BD680C0-4358-46AF-AB80-6838276DFD32}">
            <xm:f>$K$36='NR INTERNAL - Dropdowns'!$F$4</xm:f>
            <x14:dxf>
              <font>
                <strike/>
                <color theme="2" tint="-0.24994659260841701"/>
              </font>
              <fill>
                <patternFill patternType="lightUp">
                  <fgColor theme="2" tint="-9.9948118533890809E-2"/>
                  <bgColor theme="0" tint="-4.9989318521683403E-2"/>
                </patternFill>
              </fill>
              <border>
                <vertical/>
                <horizontal/>
              </border>
            </x14:dxf>
          </x14:cfRule>
          <xm:sqref>K41</xm:sqref>
        </x14:conditionalFormatting>
      </x14:conditionalFormattings>
    </ext>
    <ext xmlns:x14="http://schemas.microsoft.com/office/spreadsheetml/2009/9/main" uri="{CCE6A557-97BC-4b89-ADB6-D9C93CAAB3DF}">
      <x14:dataValidations xmlns:xm="http://schemas.microsoft.com/office/excel/2006/main" xWindow="479" yWindow="562" count="5">
        <x14:dataValidation type="list" allowBlank="1" showInputMessage="1" showErrorMessage="1" promptTitle="Vehicle type" prompt="Please select from:_x000a_• Locomotive (Loco)_x000a_• Coach_x000a_• Multiple Unit (MU), or_x000a_• Other._x000a_If 'Other' please specify in column to the right." xr:uid="{20D1BE15-CEFB-47EC-9074-F979AA1DCEC1}">
          <x14:formula1>
            <xm:f>'NR INTERNAL - Dropdowns'!$F$3:$F$7</xm:f>
          </x14:formula1>
          <xm:sqref>F36 H36 J36 L36</xm:sqref>
        </x14:dataValidation>
        <x14:dataValidation type="list" allowBlank="1" showInputMessage="1" showErrorMessage="1" promptTitle="Motor or trailer?" prompt="This cell can only be populated if the vehicle type is an MU. If vehicle is not an MU leave this blank. In this case, anything in this cell will be disregarded." xr:uid="{729E1196-B1FC-4D33-B21F-174A524365DF}">
          <x14:formula1>
            <xm:f>'NR INTERNAL - Dropdowns'!$H$3:$H$5</xm:f>
          </x14:formula1>
          <xm:sqref>F37:F38 H37:H38 J37:J38 L37:L38</xm:sqref>
        </x14:dataValidation>
        <x14:dataValidation type="list" allowBlank="1" showInputMessage="1" showErrorMessage="1" xr:uid="{897586A0-6875-4763-951E-51775C297187}">
          <x14:formula1>
            <xm:f>'NR INTERNAL - Dropdowns'!$B$3:$B$7</xm:f>
          </x14:formula1>
          <xm:sqref>H13 H10</xm:sqref>
        </x14:dataValidation>
        <x14:dataValidation type="list" allowBlank="1" showInputMessage="1" showErrorMessage="1" promptTitle="Curving Class" prompt="Either select from the list of pre-exising Curving Classes, or select &quot;USER DEFINED&quot; to submit new T-gamma values._x000a_If &quot;USER DEFINED&quot; is selected please complete the 'User defined T-gamma' tab/sheet." xr:uid="{5D9267ED-6EB6-4350-BF7A-C640A38374D5}">
          <x14:formula1>
            <xm:f>'NR INTERNAL - Dropdowns'!$K$3:$K$124</xm:f>
          </x14:formula1>
          <xm:sqref>L49 J49 H49 F49</xm:sqref>
        </x14:dataValidation>
        <x14:dataValidation type="list" allowBlank="1" showInputMessage="1" showErrorMessage="1" xr:uid="{6ED2BBC3-9848-4FBA-8779-C0D2F8B78AE4}">
          <x14:formula1>
            <xm:f>'NR INTERNAL - Dropdowns'!$D$3:$D$5</xm:f>
          </x14:formula1>
          <xm:sqref>H21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20AC0-2397-4005-B826-8DAA9137E7AD}">
  <sheetPr>
    <tabColor rgb="FFE35100"/>
  </sheetPr>
  <dimension ref="B4:AL35"/>
  <sheetViews>
    <sheetView showGridLines="0" zoomScaleNormal="100" workbookViewId="0">
      <selection activeCell="D17" sqref="D17"/>
    </sheetView>
  </sheetViews>
  <sheetFormatPr defaultColWidth="8.90625" defaultRowHeight="14" x14ac:dyDescent="0.25"/>
  <cols>
    <col min="1" max="1" width="3.1796875" style="46" customWidth="1"/>
    <col min="2" max="2" width="4.81640625" style="46" customWidth="1"/>
    <col min="3" max="3" width="10.81640625" style="52" customWidth="1"/>
    <col min="4" max="9" width="10.81640625" style="46" customWidth="1"/>
    <col min="10" max="11" width="2.81640625" style="46" customWidth="1"/>
    <col min="12" max="12" width="4.81640625" style="46" customWidth="1"/>
    <col min="13" max="19" width="10.81640625" style="46" customWidth="1"/>
    <col min="20" max="20" width="2.81640625" style="46" customWidth="1"/>
    <col min="21" max="21" width="4.81640625" style="46" customWidth="1"/>
    <col min="22" max="28" width="10.81640625" style="46" customWidth="1"/>
    <col min="29" max="29" width="2.81640625" style="46" customWidth="1"/>
    <col min="30" max="30" width="4.81640625" style="46" customWidth="1"/>
    <col min="31" max="37" width="10.81640625" style="46" customWidth="1"/>
    <col min="38" max="38" width="2.81640625" style="46" customWidth="1"/>
    <col min="39" max="16384" width="8.90625" style="46"/>
  </cols>
  <sheetData>
    <row r="4" spans="2:38" x14ac:dyDescent="0.25">
      <c r="B4" s="51" t="s">
        <v>176</v>
      </c>
    </row>
    <row r="5" spans="2:38" ht="13.75" customHeight="1" x14ac:dyDescent="0.25">
      <c r="B5" s="144" t="s">
        <v>177</v>
      </c>
      <c r="C5" s="144"/>
      <c r="D5" s="144"/>
      <c r="E5" s="144"/>
      <c r="F5" s="144"/>
      <c r="G5" s="144"/>
    </row>
    <row r="6" spans="2:38" x14ac:dyDescent="0.25">
      <c r="B6" s="144"/>
      <c r="C6" s="144"/>
      <c r="D6" s="144"/>
      <c r="E6" s="144"/>
      <c r="F6" s="144"/>
      <c r="G6" s="144"/>
    </row>
    <row r="7" spans="2:38" x14ac:dyDescent="0.25">
      <c r="B7" s="144"/>
      <c r="C7" s="144"/>
      <c r="D7" s="144"/>
      <c r="E7" s="144"/>
      <c r="F7" s="144"/>
      <c r="G7" s="144"/>
      <c r="H7" s="53"/>
      <c r="I7" s="53"/>
    </row>
    <row r="8" spans="2:38" x14ac:dyDescent="0.25">
      <c r="B8" s="53"/>
      <c r="C8" s="53"/>
      <c r="D8" s="53"/>
      <c r="E8" s="53"/>
      <c r="F8" s="53"/>
      <c r="G8" s="53"/>
      <c r="H8" s="53"/>
      <c r="I8" s="53"/>
    </row>
    <row r="9" spans="2:38" x14ac:dyDescent="0.25">
      <c r="B9" s="44" t="s">
        <v>178</v>
      </c>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row>
    <row r="10" spans="2:38" ht="7.25" customHeight="1" x14ac:dyDescent="0.25"/>
    <row r="11" spans="2:38" ht="31.75" customHeight="1" x14ac:dyDescent="0.25">
      <c r="C11" s="47" t="s">
        <v>179</v>
      </c>
      <c r="D11" s="144" t="s">
        <v>189</v>
      </c>
      <c r="E11" s="144"/>
      <c r="F11" s="144"/>
      <c r="G11" s="144"/>
      <c r="H11" s="144"/>
      <c r="I11" s="144"/>
    </row>
    <row r="12" spans="2:38" x14ac:dyDescent="0.25">
      <c r="C12" s="47"/>
      <c r="D12" s="144" t="s">
        <v>180</v>
      </c>
      <c r="E12" s="144"/>
      <c r="F12" s="144"/>
      <c r="G12" s="144"/>
      <c r="H12" s="144"/>
      <c r="I12" s="144"/>
    </row>
    <row r="13" spans="2:38" x14ac:dyDescent="0.25">
      <c r="C13" s="47"/>
      <c r="D13" s="144"/>
      <c r="E13" s="144"/>
      <c r="F13" s="144"/>
      <c r="G13" s="144"/>
      <c r="H13" s="144"/>
      <c r="I13" s="144"/>
    </row>
    <row r="15" spans="2:38" ht="15.5" x14ac:dyDescent="0.25">
      <c r="C15" s="64" t="str">
        <f>IF(AND('VUC rate request form'!$F$34&gt;0,'VUC rate request form'!$F$49='NR INTERNAL - Dropdowns'!$K$4),'VUC rate request form'!$F$34,"n/a")</f>
        <v>n/a</v>
      </c>
      <c r="D15" s="142" t="s">
        <v>4</v>
      </c>
      <c r="E15" s="142"/>
      <c r="F15" s="142"/>
      <c r="G15" s="142"/>
      <c r="H15" s="142"/>
      <c r="I15" s="142"/>
      <c r="M15" s="64" t="str">
        <f>IF(AND('VUC rate request form'!$H$34&gt;0,'VUC rate request form'!$H$49='NR INTERNAL - Dropdowns'!$K$4),'VUC rate request form'!$H$34,"n/a")</f>
        <v>n/a</v>
      </c>
      <c r="N15" s="142" t="s">
        <v>4</v>
      </c>
      <c r="O15" s="142"/>
      <c r="P15" s="142"/>
      <c r="Q15" s="142"/>
      <c r="R15" s="142"/>
      <c r="S15" s="142"/>
      <c r="V15" s="64" t="str">
        <f>IF(AND('VUC rate request form'!$J$34&gt;0,'VUC rate request form'!$J$49='NR INTERNAL - Dropdowns'!$K$4),'VUC rate request form'!$J$34,"n/a")</f>
        <v>n/a</v>
      </c>
      <c r="W15" s="142" t="s">
        <v>4</v>
      </c>
      <c r="X15" s="142"/>
      <c r="Y15" s="142"/>
      <c r="Z15" s="142"/>
      <c r="AA15" s="142"/>
      <c r="AB15" s="142"/>
      <c r="AE15" s="64" t="str">
        <f>IF(AND('VUC rate request form'!$L$34&gt;0,'VUC rate request form'!$L$49='NR INTERNAL - Dropdowns'!$K$4),'VUC rate request form'!$L$34,"n/a")</f>
        <v>n/a</v>
      </c>
      <c r="AF15" s="142" t="s">
        <v>4</v>
      </c>
      <c r="AG15" s="142"/>
      <c r="AH15" s="142"/>
      <c r="AI15" s="142"/>
      <c r="AJ15" s="142"/>
      <c r="AK15" s="142"/>
    </row>
    <row r="16" spans="2:38" x14ac:dyDescent="0.25">
      <c r="D16" s="54" t="s">
        <v>6</v>
      </c>
      <c r="E16" s="55" t="s">
        <v>7</v>
      </c>
      <c r="F16" s="54" t="s">
        <v>8</v>
      </c>
      <c r="G16" s="55" t="s">
        <v>9</v>
      </c>
      <c r="H16" s="54" t="s">
        <v>10</v>
      </c>
      <c r="I16" s="55" t="s">
        <v>11</v>
      </c>
      <c r="M16" s="52"/>
      <c r="N16" s="54" t="s">
        <v>6</v>
      </c>
      <c r="O16" s="55" t="s">
        <v>7</v>
      </c>
      <c r="P16" s="54" t="s">
        <v>8</v>
      </c>
      <c r="Q16" s="55" t="s">
        <v>9</v>
      </c>
      <c r="R16" s="54" t="s">
        <v>10</v>
      </c>
      <c r="S16" s="55" t="s">
        <v>11</v>
      </c>
      <c r="V16" s="52"/>
      <c r="W16" s="54" t="s">
        <v>6</v>
      </c>
      <c r="X16" s="55" t="s">
        <v>7</v>
      </c>
      <c r="Y16" s="54" t="s">
        <v>8</v>
      </c>
      <c r="Z16" s="55" t="s">
        <v>9</v>
      </c>
      <c r="AA16" s="54" t="s">
        <v>10</v>
      </c>
      <c r="AB16" s="55" t="s">
        <v>11</v>
      </c>
      <c r="AE16" s="52"/>
      <c r="AF16" s="54" t="s">
        <v>6</v>
      </c>
      <c r="AG16" s="55" t="s">
        <v>7</v>
      </c>
      <c r="AH16" s="54" t="s">
        <v>8</v>
      </c>
      <c r="AI16" s="55" t="s">
        <v>9</v>
      </c>
      <c r="AJ16" s="54" t="s">
        <v>10</v>
      </c>
      <c r="AK16" s="55" t="s">
        <v>11</v>
      </c>
    </row>
    <row r="17" spans="2:37" x14ac:dyDescent="0.25">
      <c r="B17" s="143" t="s">
        <v>181</v>
      </c>
      <c r="C17" s="56">
        <v>200</v>
      </c>
      <c r="D17" s="106"/>
      <c r="E17" s="106"/>
      <c r="F17" s="106"/>
      <c r="G17" s="106"/>
      <c r="H17" s="106"/>
      <c r="I17" s="106"/>
      <c r="L17" s="143" t="s">
        <v>181</v>
      </c>
      <c r="M17" s="56">
        <v>200</v>
      </c>
      <c r="N17" s="106"/>
      <c r="O17" s="106"/>
      <c r="P17" s="106"/>
      <c r="Q17" s="106"/>
      <c r="R17" s="106"/>
      <c r="S17" s="106"/>
      <c r="U17" s="143" t="s">
        <v>181</v>
      </c>
      <c r="V17" s="56">
        <v>200</v>
      </c>
      <c r="W17" s="106"/>
      <c r="X17" s="106"/>
      <c r="Y17" s="106"/>
      <c r="Z17" s="106"/>
      <c r="AA17" s="106"/>
      <c r="AB17" s="106"/>
      <c r="AD17" s="143" t="s">
        <v>181</v>
      </c>
      <c r="AE17" s="56">
        <v>200</v>
      </c>
      <c r="AF17" s="106"/>
      <c r="AG17" s="106"/>
      <c r="AH17" s="106"/>
      <c r="AI17" s="106"/>
      <c r="AJ17" s="106"/>
      <c r="AK17" s="106"/>
    </row>
    <row r="18" spans="2:37" x14ac:dyDescent="0.25">
      <c r="B18" s="143"/>
      <c r="C18" s="57">
        <v>400</v>
      </c>
      <c r="D18" s="106"/>
      <c r="E18" s="106"/>
      <c r="F18" s="106"/>
      <c r="G18" s="106"/>
      <c r="H18" s="106"/>
      <c r="I18" s="106"/>
      <c r="L18" s="143"/>
      <c r="M18" s="57">
        <v>400</v>
      </c>
      <c r="N18" s="106"/>
      <c r="O18" s="106"/>
      <c r="P18" s="106"/>
      <c r="Q18" s="106"/>
      <c r="R18" s="106"/>
      <c r="S18" s="106"/>
      <c r="U18" s="143"/>
      <c r="V18" s="57">
        <v>400</v>
      </c>
      <c r="W18" s="106"/>
      <c r="X18" s="106"/>
      <c r="Y18" s="106"/>
      <c r="Z18" s="106"/>
      <c r="AA18" s="106"/>
      <c r="AB18" s="106"/>
      <c r="AD18" s="143"/>
      <c r="AE18" s="57">
        <v>400</v>
      </c>
      <c r="AF18" s="106"/>
      <c r="AG18" s="106"/>
      <c r="AH18" s="106"/>
      <c r="AI18" s="106"/>
      <c r="AJ18" s="106"/>
      <c r="AK18" s="106"/>
    </row>
    <row r="19" spans="2:37" x14ac:dyDescent="0.25">
      <c r="B19" s="143"/>
      <c r="C19" s="56">
        <v>600</v>
      </c>
      <c r="D19" s="106"/>
      <c r="E19" s="106"/>
      <c r="F19" s="106"/>
      <c r="G19" s="106"/>
      <c r="H19" s="106"/>
      <c r="I19" s="106"/>
      <c r="L19" s="143"/>
      <c r="M19" s="56">
        <v>600</v>
      </c>
      <c r="N19" s="106"/>
      <c r="O19" s="106"/>
      <c r="P19" s="106"/>
      <c r="Q19" s="106"/>
      <c r="R19" s="106"/>
      <c r="S19" s="106"/>
      <c r="U19" s="143"/>
      <c r="V19" s="56">
        <v>600</v>
      </c>
      <c r="W19" s="106"/>
      <c r="X19" s="106"/>
      <c r="Y19" s="106"/>
      <c r="Z19" s="106"/>
      <c r="AA19" s="106"/>
      <c r="AB19" s="106"/>
      <c r="AD19" s="143"/>
      <c r="AE19" s="56">
        <v>600</v>
      </c>
      <c r="AF19" s="106"/>
      <c r="AG19" s="106"/>
      <c r="AH19" s="106"/>
      <c r="AI19" s="106"/>
      <c r="AJ19" s="106"/>
      <c r="AK19" s="106"/>
    </row>
    <row r="20" spans="2:37" x14ac:dyDescent="0.25">
      <c r="B20" s="143"/>
      <c r="C20" s="57">
        <v>800</v>
      </c>
      <c r="D20" s="106"/>
      <c r="E20" s="106"/>
      <c r="F20" s="106"/>
      <c r="G20" s="106"/>
      <c r="H20" s="106"/>
      <c r="I20" s="106"/>
      <c r="L20" s="143"/>
      <c r="M20" s="57">
        <v>800</v>
      </c>
      <c r="N20" s="106"/>
      <c r="O20" s="106"/>
      <c r="P20" s="106"/>
      <c r="Q20" s="106"/>
      <c r="R20" s="106"/>
      <c r="S20" s="106"/>
      <c r="U20" s="143"/>
      <c r="V20" s="57">
        <v>800</v>
      </c>
      <c r="W20" s="106"/>
      <c r="X20" s="106"/>
      <c r="Y20" s="106"/>
      <c r="Z20" s="106"/>
      <c r="AA20" s="106"/>
      <c r="AB20" s="106"/>
      <c r="AD20" s="143"/>
      <c r="AE20" s="57">
        <v>800</v>
      </c>
      <c r="AF20" s="106"/>
      <c r="AG20" s="106"/>
      <c r="AH20" s="106"/>
      <c r="AI20" s="106"/>
      <c r="AJ20" s="106"/>
      <c r="AK20" s="106"/>
    </row>
    <row r="21" spans="2:37" x14ac:dyDescent="0.25">
      <c r="B21" s="143"/>
      <c r="C21" s="56">
        <v>1000</v>
      </c>
      <c r="D21" s="106"/>
      <c r="E21" s="106"/>
      <c r="F21" s="106"/>
      <c r="G21" s="106"/>
      <c r="H21" s="106"/>
      <c r="I21" s="106"/>
      <c r="L21" s="143"/>
      <c r="M21" s="56">
        <v>1000</v>
      </c>
      <c r="N21" s="106"/>
      <c r="O21" s="106"/>
      <c r="P21" s="106"/>
      <c r="Q21" s="106"/>
      <c r="R21" s="106"/>
      <c r="S21" s="106"/>
      <c r="U21" s="143"/>
      <c r="V21" s="56">
        <v>1000</v>
      </c>
      <c r="W21" s="106"/>
      <c r="X21" s="106"/>
      <c r="Y21" s="106"/>
      <c r="Z21" s="106"/>
      <c r="AA21" s="106"/>
      <c r="AB21" s="106"/>
      <c r="AD21" s="143"/>
      <c r="AE21" s="56">
        <v>1000</v>
      </c>
      <c r="AF21" s="106"/>
      <c r="AG21" s="106"/>
      <c r="AH21" s="106"/>
      <c r="AI21" s="106"/>
      <c r="AJ21" s="106"/>
      <c r="AK21" s="106"/>
    </row>
    <row r="22" spans="2:37" x14ac:dyDescent="0.25">
      <c r="B22" s="143"/>
      <c r="C22" s="57">
        <v>1200</v>
      </c>
      <c r="D22" s="106"/>
      <c r="E22" s="106"/>
      <c r="F22" s="106"/>
      <c r="G22" s="106"/>
      <c r="H22" s="106"/>
      <c r="I22" s="106"/>
      <c r="L22" s="143"/>
      <c r="M22" s="57">
        <v>1200</v>
      </c>
      <c r="N22" s="106"/>
      <c r="O22" s="106"/>
      <c r="P22" s="106"/>
      <c r="Q22" s="106"/>
      <c r="R22" s="106"/>
      <c r="S22" s="106"/>
      <c r="U22" s="143"/>
      <c r="V22" s="57">
        <v>1200</v>
      </c>
      <c r="W22" s="106"/>
      <c r="X22" s="106"/>
      <c r="Y22" s="106"/>
      <c r="Z22" s="106"/>
      <c r="AA22" s="106"/>
      <c r="AB22" s="106"/>
      <c r="AD22" s="143"/>
      <c r="AE22" s="57">
        <v>1200</v>
      </c>
      <c r="AF22" s="106"/>
      <c r="AG22" s="106"/>
      <c r="AH22" s="106"/>
      <c r="AI22" s="106"/>
      <c r="AJ22" s="106"/>
      <c r="AK22" s="106"/>
    </row>
    <row r="23" spans="2:37" x14ac:dyDescent="0.25">
      <c r="B23" s="143"/>
      <c r="C23" s="56">
        <v>1400</v>
      </c>
      <c r="D23" s="106"/>
      <c r="E23" s="106"/>
      <c r="F23" s="106"/>
      <c r="G23" s="106"/>
      <c r="H23" s="106"/>
      <c r="I23" s="106"/>
      <c r="L23" s="143"/>
      <c r="M23" s="56">
        <v>1400</v>
      </c>
      <c r="N23" s="106"/>
      <c r="O23" s="106"/>
      <c r="P23" s="106"/>
      <c r="Q23" s="106"/>
      <c r="R23" s="106"/>
      <c r="S23" s="106"/>
      <c r="U23" s="143"/>
      <c r="V23" s="56">
        <v>1400</v>
      </c>
      <c r="W23" s="106"/>
      <c r="X23" s="106"/>
      <c r="Y23" s="106"/>
      <c r="Z23" s="106"/>
      <c r="AA23" s="106"/>
      <c r="AB23" s="106"/>
      <c r="AD23" s="143"/>
      <c r="AE23" s="56">
        <v>1400</v>
      </c>
      <c r="AF23" s="106"/>
      <c r="AG23" s="106"/>
      <c r="AH23" s="106"/>
      <c r="AI23" s="106"/>
      <c r="AJ23" s="106"/>
      <c r="AK23" s="106"/>
    </row>
    <row r="24" spans="2:37" x14ac:dyDescent="0.25">
      <c r="B24" s="143"/>
      <c r="C24" s="57">
        <v>1800</v>
      </c>
      <c r="D24" s="106"/>
      <c r="E24" s="106"/>
      <c r="F24" s="106"/>
      <c r="G24" s="106"/>
      <c r="H24" s="106"/>
      <c r="I24" s="106"/>
      <c r="L24" s="143"/>
      <c r="M24" s="57">
        <v>1800</v>
      </c>
      <c r="N24" s="106"/>
      <c r="O24" s="106"/>
      <c r="P24" s="106"/>
      <c r="Q24" s="106"/>
      <c r="R24" s="106"/>
      <c r="S24" s="106"/>
      <c r="U24" s="143"/>
      <c r="V24" s="57">
        <v>1800</v>
      </c>
      <c r="W24" s="106"/>
      <c r="X24" s="106"/>
      <c r="Y24" s="106"/>
      <c r="Z24" s="106"/>
      <c r="AA24" s="106"/>
      <c r="AB24" s="106"/>
      <c r="AD24" s="143"/>
      <c r="AE24" s="57">
        <v>1800</v>
      </c>
      <c r="AF24" s="106"/>
      <c r="AG24" s="106"/>
      <c r="AH24" s="106"/>
      <c r="AI24" s="106"/>
      <c r="AJ24" s="106"/>
      <c r="AK24" s="106"/>
    </row>
    <row r="25" spans="2:37" x14ac:dyDescent="0.25">
      <c r="B25" s="143"/>
      <c r="C25" s="56">
        <v>2200</v>
      </c>
      <c r="D25" s="106"/>
      <c r="E25" s="106"/>
      <c r="F25" s="106"/>
      <c r="G25" s="106"/>
      <c r="H25" s="106"/>
      <c r="I25" s="106"/>
      <c r="L25" s="143"/>
      <c r="M25" s="56">
        <v>2200</v>
      </c>
      <c r="N25" s="106"/>
      <c r="O25" s="106"/>
      <c r="P25" s="106"/>
      <c r="Q25" s="106"/>
      <c r="R25" s="106"/>
      <c r="S25" s="106"/>
      <c r="U25" s="143"/>
      <c r="V25" s="56">
        <v>2200</v>
      </c>
      <c r="W25" s="106"/>
      <c r="X25" s="106"/>
      <c r="Y25" s="106"/>
      <c r="Z25" s="106"/>
      <c r="AA25" s="106"/>
      <c r="AB25" s="106"/>
      <c r="AD25" s="143"/>
      <c r="AE25" s="56">
        <v>2200</v>
      </c>
      <c r="AF25" s="106"/>
      <c r="AG25" s="106"/>
      <c r="AH25" s="106"/>
      <c r="AI25" s="106"/>
      <c r="AJ25" s="106"/>
      <c r="AK25" s="106"/>
    </row>
    <row r="26" spans="2:37" x14ac:dyDescent="0.25">
      <c r="B26" s="143"/>
      <c r="C26" s="57">
        <v>2600</v>
      </c>
      <c r="D26" s="106"/>
      <c r="E26" s="106"/>
      <c r="F26" s="106"/>
      <c r="G26" s="106"/>
      <c r="H26" s="106"/>
      <c r="I26" s="106"/>
      <c r="L26" s="143"/>
      <c r="M26" s="57">
        <v>2600</v>
      </c>
      <c r="N26" s="106"/>
      <c r="O26" s="106"/>
      <c r="P26" s="106"/>
      <c r="Q26" s="106"/>
      <c r="R26" s="106"/>
      <c r="S26" s="106"/>
      <c r="U26" s="143"/>
      <c r="V26" s="57">
        <v>2600</v>
      </c>
      <c r="W26" s="106"/>
      <c r="X26" s="106"/>
      <c r="Y26" s="106"/>
      <c r="Z26" s="106"/>
      <c r="AA26" s="106"/>
      <c r="AB26" s="106"/>
      <c r="AD26" s="143"/>
      <c r="AE26" s="57">
        <v>2600</v>
      </c>
      <c r="AF26" s="106"/>
      <c r="AG26" s="106"/>
      <c r="AH26" s="106"/>
      <c r="AI26" s="106"/>
      <c r="AJ26" s="106"/>
      <c r="AK26" s="106"/>
    </row>
    <row r="27" spans="2:37" x14ac:dyDescent="0.25">
      <c r="B27" s="143"/>
      <c r="C27" s="56">
        <v>3000</v>
      </c>
      <c r="D27" s="106"/>
      <c r="E27" s="106"/>
      <c r="F27" s="106"/>
      <c r="G27" s="106"/>
      <c r="H27" s="106"/>
      <c r="I27" s="106"/>
      <c r="L27" s="143"/>
      <c r="M27" s="56">
        <v>3000</v>
      </c>
      <c r="N27" s="106"/>
      <c r="O27" s="106"/>
      <c r="P27" s="106"/>
      <c r="Q27" s="106"/>
      <c r="R27" s="106"/>
      <c r="S27" s="106"/>
      <c r="U27" s="143"/>
      <c r="V27" s="56">
        <v>3000</v>
      </c>
      <c r="W27" s="106"/>
      <c r="X27" s="106"/>
      <c r="Y27" s="106"/>
      <c r="Z27" s="106"/>
      <c r="AA27" s="106"/>
      <c r="AB27" s="106"/>
      <c r="AD27" s="143"/>
      <c r="AE27" s="56">
        <v>3000</v>
      </c>
      <c r="AF27" s="106"/>
      <c r="AG27" s="106"/>
      <c r="AH27" s="106"/>
      <c r="AI27" s="106"/>
      <c r="AJ27" s="106"/>
      <c r="AK27" s="106"/>
    </row>
    <row r="28" spans="2:37" x14ac:dyDescent="0.25">
      <c r="B28" s="143"/>
      <c r="C28" s="57">
        <v>4000</v>
      </c>
      <c r="D28" s="106"/>
      <c r="E28" s="106"/>
      <c r="F28" s="106"/>
      <c r="G28" s="106"/>
      <c r="H28" s="106"/>
      <c r="I28" s="106"/>
      <c r="L28" s="143"/>
      <c r="M28" s="57">
        <v>4000</v>
      </c>
      <c r="N28" s="106"/>
      <c r="O28" s="106"/>
      <c r="P28" s="106"/>
      <c r="Q28" s="106"/>
      <c r="R28" s="106"/>
      <c r="S28" s="106"/>
      <c r="U28" s="143"/>
      <c r="V28" s="57">
        <v>4000</v>
      </c>
      <c r="W28" s="106"/>
      <c r="X28" s="106"/>
      <c r="Y28" s="106"/>
      <c r="Z28" s="106"/>
      <c r="AA28" s="106"/>
      <c r="AB28" s="106"/>
      <c r="AD28" s="143"/>
      <c r="AE28" s="57">
        <v>4000</v>
      </c>
      <c r="AF28" s="106"/>
      <c r="AG28" s="106"/>
      <c r="AH28" s="106"/>
      <c r="AI28" s="106"/>
      <c r="AJ28" s="106"/>
      <c r="AK28" s="106"/>
    </row>
    <row r="29" spans="2:37" x14ac:dyDescent="0.25">
      <c r="B29" s="143"/>
      <c r="C29" s="56">
        <v>6000</v>
      </c>
      <c r="D29" s="106"/>
      <c r="E29" s="106"/>
      <c r="F29" s="106"/>
      <c r="G29" s="106"/>
      <c r="H29" s="106"/>
      <c r="I29" s="106"/>
      <c r="L29" s="143"/>
      <c r="M29" s="56">
        <v>6000</v>
      </c>
      <c r="N29" s="106"/>
      <c r="O29" s="106"/>
      <c r="P29" s="106"/>
      <c r="Q29" s="106"/>
      <c r="R29" s="106"/>
      <c r="S29" s="106"/>
      <c r="U29" s="143"/>
      <c r="V29" s="56">
        <v>6000</v>
      </c>
      <c r="W29" s="106"/>
      <c r="X29" s="106"/>
      <c r="Y29" s="106"/>
      <c r="Z29" s="106"/>
      <c r="AA29" s="106"/>
      <c r="AB29" s="106"/>
      <c r="AD29" s="143"/>
      <c r="AE29" s="56">
        <v>6000</v>
      </c>
      <c r="AF29" s="106"/>
      <c r="AG29" s="106"/>
      <c r="AH29" s="106"/>
      <c r="AI29" s="106"/>
      <c r="AJ29" s="106"/>
      <c r="AK29" s="106"/>
    </row>
    <row r="30" spans="2:37" x14ac:dyDescent="0.25">
      <c r="B30" s="143"/>
      <c r="C30" s="57">
        <v>8000</v>
      </c>
      <c r="D30" s="106"/>
      <c r="E30" s="106"/>
      <c r="F30" s="106"/>
      <c r="G30" s="106"/>
      <c r="H30" s="106"/>
      <c r="I30" s="106"/>
      <c r="L30" s="143"/>
      <c r="M30" s="57">
        <v>8000</v>
      </c>
      <c r="N30" s="106"/>
      <c r="O30" s="106"/>
      <c r="P30" s="106"/>
      <c r="Q30" s="106"/>
      <c r="R30" s="106"/>
      <c r="S30" s="106"/>
      <c r="U30" s="143"/>
      <c r="V30" s="57">
        <v>8000</v>
      </c>
      <c r="W30" s="106"/>
      <c r="X30" s="106"/>
      <c r="Y30" s="106"/>
      <c r="Z30" s="106"/>
      <c r="AA30" s="106"/>
      <c r="AB30" s="106"/>
      <c r="AD30" s="143"/>
      <c r="AE30" s="57">
        <v>8000</v>
      </c>
      <c r="AF30" s="106"/>
      <c r="AG30" s="106"/>
      <c r="AH30" s="106"/>
      <c r="AI30" s="106"/>
      <c r="AJ30" s="106"/>
      <c r="AK30" s="106"/>
    </row>
    <row r="31" spans="2:37" x14ac:dyDescent="0.25">
      <c r="B31" s="143"/>
      <c r="C31" s="56">
        <v>10000</v>
      </c>
      <c r="D31" s="106"/>
      <c r="E31" s="106"/>
      <c r="F31" s="106"/>
      <c r="G31" s="106"/>
      <c r="H31" s="106"/>
      <c r="I31" s="106"/>
      <c r="L31" s="143"/>
      <c r="M31" s="56">
        <v>10000</v>
      </c>
      <c r="N31" s="106"/>
      <c r="O31" s="106"/>
      <c r="P31" s="106"/>
      <c r="Q31" s="106"/>
      <c r="R31" s="106"/>
      <c r="S31" s="106"/>
      <c r="U31" s="143"/>
      <c r="V31" s="56">
        <v>10000</v>
      </c>
      <c r="W31" s="106"/>
      <c r="X31" s="106"/>
      <c r="Y31" s="106"/>
      <c r="Z31" s="106"/>
      <c r="AA31" s="106"/>
      <c r="AB31" s="106"/>
      <c r="AD31" s="143"/>
      <c r="AE31" s="56">
        <v>10000</v>
      </c>
      <c r="AF31" s="106"/>
      <c r="AG31" s="106"/>
      <c r="AH31" s="106"/>
      <c r="AI31" s="106"/>
      <c r="AJ31" s="106"/>
      <c r="AK31" s="106"/>
    </row>
    <row r="33" spans="2:38" x14ac:dyDescent="0.25">
      <c r="B33" s="79" t="s">
        <v>175</v>
      </c>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row>
    <row r="34" spans="2:38" x14ac:dyDescent="0.25">
      <c r="B34" s="53"/>
      <c r="C34" s="53"/>
      <c r="D34" s="53"/>
      <c r="E34" s="53"/>
      <c r="F34" s="53"/>
      <c r="G34" s="53"/>
      <c r="H34" s="53"/>
      <c r="I34" s="53"/>
    </row>
    <row r="35" spans="2:38" x14ac:dyDescent="0.25">
      <c r="B35" s="53"/>
      <c r="C35" s="53"/>
      <c r="D35" s="53"/>
      <c r="E35" s="53"/>
      <c r="F35" s="53"/>
      <c r="G35" s="53"/>
      <c r="H35" s="53"/>
      <c r="I35" s="53"/>
    </row>
  </sheetData>
  <sheetProtection sheet="1" objects="1" scenarios="1"/>
  <protectedRanges>
    <protectedRange sqref="D17:I31 N17:S31 W17:AB31 AF17:AK31" name="User defined Tgamma inputs"/>
  </protectedRanges>
  <mergeCells count="11">
    <mergeCell ref="B5:G7"/>
    <mergeCell ref="D11:I11"/>
    <mergeCell ref="D12:I13"/>
    <mergeCell ref="D15:I15"/>
    <mergeCell ref="B17:B31"/>
    <mergeCell ref="AF15:AK15"/>
    <mergeCell ref="AD17:AD31"/>
    <mergeCell ref="N15:S15"/>
    <mergeCell ref="L17:L31"/>
    <mergeCell ref="W15:AB15"/>
    <mergeCell ref="U17:U31"/>
  </mergeCells>
  <conditionalFormatting sqref="AE15 V15 M15 C15">
    <cfRule type="cellIs" dxfId="18" priority="4" operator="equal">
      <formula>"n/a"</formula>
    </cfRule>
  </conditionalFormatting>
  <conditionalFormatting sqref="D17:I31 N17:S31 W17:AB31 AF17:AK31">
    <cfRule type="cellIs" dxfId="17" priority="8" operator="greaterThan">
      <formula>0</formula>
    </cfRule>
  </conditionalFormatting>
  <pageMargins left="0.75" right="0.75" top="1" bottom="1" header="0.5" footer="0.5"/>
  <pageSetup paperSize="9" orientation="portrait" r:id="rId1"/>
  <headerFooter alignWithMargins="0">
    <oddHeader>&amp;C&amp;"Calibri"&amp;10&amp;K000000 OFFICIAL&amp;1#_x000D_</oddHeader>
  </headerFooter>
  <drawing r:id="rId2"/>
  <extLst>
    <ext xmlns:x14="http://schemas.microsoft.com/office/spreadsheetml/2009/9/main" uri="{78C0D931-6437-407d-A8EE-F0AAD7539E65}">
      <x14:conditionalFormattings>
        <x14:conditionalFormatting xmlns:xm="http://schemas.microsoft.com/office/excel/2006/main">
          <x14:cfRule type="cellIs" priority="16" operator="equal" id="{30A7ACDA-C105-4559-BFEF-648B89F87C72}">
            <xm:f>'VUC rate request form'!$F$34</xm:f>
            <x14:dxf>
              <font>
                <b/>
                <i val="0"/>
              </font>
              <fill>
                <patternFill>
                  <bgColor theme="5" tint="0.59996337778862885"/>
                </patternFill>
              </fill>
            </x14:dxf>
          </x14:cfRule>
          <xm:sqref>C15</xm:sqref>
        </x14:conditionalFormatting>
        <x14:conditionalFormatting xmlns:xm="http://schemas.microsoft.com/office/excel/2006/main">
          <x14:cfRule type="cellIs" priority="14" operator="equal" id="{2D513B19-B42E-49B2-A694-96B5F1D9B245}">
            <xm:f>'VUC rate request form'!$H$34</xm:f>
            <x14:dxf>
              <font>
                <b/>
                <i val="0"/>
              </font>
              <fill>
                <patternFill>
                  <bgColor theme="5" tint="0.59996337778862885"/>
                </patternFill>
              </fill>
            </x14:dxf>
          </x14:cfRule>
          <xm:sqref>M15</xm:sqref>
        </x14:conditionalFormatting>
        <x14:conditionalFormatting xmlns:xm="http://schemas.microsoft.com/office/excel/2006/main">
          <x14:cfRule type="cellIs" priority="9" operator="equal" id="{4218BFB5-F660-4191-ABB1-E41437367F17}">
            <xm:f>'VUC rate request form'!$J$34</xm:f>
            <x14:dxf>
              <font>
                <b/>
                <i val="0"/>
              </font>
              <fill>
                <patternFill>
                  <bgColor theme="5" tint="0.59996337778862885"/>
                </patternFill>
              </fill>
            </x14:dxf>
          </x14:cfRule>
          <xm:sqref>V15</xm:sqref>
        </x14:conditionalFormatting>
        <x14:conditionalFormatting xmlns:xm="http://schemas.microsoft.com/office/excel/2006/main">
          <x14:cfRule type="cellIs" priority="10" operator="equal" id="{FD6D6962-59B8-4685-99BE-6350C05046E5}">
            <xm:f>'VUC rate request form'!$L$34</xm:f>
            <x14:dxf>
              <font>
                <b/>
                <i val="0"/>
              </font>
              <fill>
                <patternFill>
                  <bgColor theme="5" tint="0.59996337778862885"/>
                </patternFill>
              </fill>
            </x14:dxf>
          </x14:cfRule>
          <xm:sqref>AE15</xm:sqref>
        </x14:conditionalFormatting>
        <x14:conditionalFormatting xmlns:xm="http://schemas.microsoft.com/office/excel/2006/main">
          <x14:cfRule type="expression" priority="2" id="{2AF7079A-9353-4256-88D0-B6003ECA9EC5}">
            <xm:f>$C$15&lt;&gt;'VUC rate request form'!$F$34</xm:f>
            <x14:dxf>
              <font>
                <b val="0"/>
                <i val="0"/>
                <strike/>
                <color theme="0" tint="-0.499984740745262"/>
              </font>
              <fill>
                <patternFill patternType="lightUp">
                  <fgColor theme="0" tint="-0.14990691854609822"/>
                  <bgColor theme="0" tint="-4.9989318521683403E-2"/>
                </patternFill>
              </fill>
            </x14:dxf>
          </x14:cfRule>
          <xm:sqref>D17:I31</xm:sqref>
        </x14:conditionalFormatting>
        <x14:conditionalFormatting xmlns:xm="http://schemas.microsoft.com/office/excel/2006/main">
          <x14:cfRule type="expression" priority="7" id="{FDFCD13A-0234-4A53-8396-513B2504CC06}">
            <xm:f>$M$15&lt;&gt;'VUC rate request form'!$H$34</xm:f>
            <x14:dxf>
              <font>
                <b val="0"/>
                <i val="0"/>
                <strike/>
                <color theme="0" tint="-0.499984740745262"/>
              </font>
              <fill>
                <patternFill patternType="lightUp">
                  <fgColor theme="0" tint="-0.14990691854609822"/>
                  <bgColor theme="0" tint="-4.9989318521683403E-2"/>
                </patternFill>
              </fill>
            </x14:dxf>
          </x14:cfRule>
          <xm:sqref>N17:S31</xm:sqref>
        </x14:conditionalFormatting>
        <x14:conditionalFormatting xmlns:xm="http://schemas.microsoft.com/office/excel/2006/main">
          <x14:cfRule type="expression" priority="6" id="{A3D8464B-E196-46F5-B3A5-09F4B291F589}">
            <xm:f>$V$15&lt;&gt;'VUC rate request form'!$J$34</xm:f>
            <x14:dxf>
              <font>
                <b val="0"/>
                <i val="0"/>
                <strike/>
                <color theme="0" tint="-0.499984740745262"/>
              </font>
              <fill>
                <patternFill patternType="lightUp">
                  <fgColor theme="0" tint="-0.14990691854609822"/>
                  <bgColor theme="0" tint="-4.9989318521683403E-2"/>
                </patternFill>
              </fill>
            </x14:dxf>
          </x14:cfRule>
          <xm:sqref>W17:AB31</xm:sqref>
        </x14:conditionalFormatting>
        <x14:conditionalFormatting xmlns:xm="http://schemas.microsoft.com/office/excel/2006/main">
          <x14:cfRule type="expression" priority="5" id="{4649F7E5-11FA-4E37-A062-F9ADE3EBDAF8}">
            <xm:f>$AE$15&lt;&gt;'VUC rate request form'!$L$34</xm:f>
            <x14:dxf>
              <font>
                <b val="0"/>
                <i val="0"/>
                <strike/>
                <color theme="0" tint="-0.499984740745262"/>
              </font>
              <fill>
                <patternFill patternType="lightUp">
                  <fgColor theme="0" tint="-0.14990691854609822"/>
                  <bgColor theme="0" tint="-4.9989318521683403E-2"/>
                </patternFill>
              </fill>
            </x14:dxf>
          </x14:cfRule>
          <xm:sqref>AF17:AK31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6ADCE-BDCF-43E5-8F51-D2E80F709AEE}">
  <sheetPr>
    <tabColor rgb="FF8DC055"/>
  </sheetPr>
  <dimension ref="A1:T124"/>
  <sheetViews>
    <sheetView showGridLines="0" workbookViewId="0">
      <selection activeCell="J8" sqref="J8"/>
    </sheetView>
  </sheetViews>
  <sheetFormatPr defaultColWidth="8.90625" defaultRowHeight="13" outlineLevelCol="1" x14ac:dyDescent="0.25"/>
  <cols>
    <col min="1" max="1" width="2.81640625" style="27" customWidth="1"/>
    <col min="2" max="2" width="27.36328125" style="27" customWidth="1"/>
    <col min="3" max="3" width="1.81640625" style="27" customWidth="1"/>
    <col min="4" max="4" width="17.81640625" style="27" bestFit="1" customWidth="1"/>
    <col min="5" max="5" width="1.81640625" style="27" customWidth="1"/>
    <col min="6" max="6" width="8.08984375" style="27" customWidth="1"/>
    <col min="7" max="7" width="1.81640625" style="27" customWidth="1"/>
    <col min="8" max="8" width="10.6328125" style="27" customWidth="1"/>
    <col min="9" max="9" width="1.81640625" style="27" customWidth="1"/>
    <col min="10" max="10" width="14.54296875" style="28" bestFit="1" customWidth="1"/>
    <col min="11" max="11" width="14.54296875" style="28" customWidth="1"/>
    <col min="12" max="12" width="3.81640625" style="81" hidden="1" customWidth="1" outlineLevel="1"/>
    <col min="13" max="13" width="14.54296875" style="27" hidden="1" customWidth="1" outlineLevel="1"/>
    <col min="14" max="14" width="3.81640625" style="81" hidden="1" customWidth="1" outlineLevel="1"/>
    <col min="15" max="15" width="14.54296875" style="27" hidden="1" customWidth="1" outlineLevel="1"/>
    <col min="16" max="16" width="3.81640625" style="81" hidden="1" customWidth="1" outlineLevel="1"/>
    <col min="17" max="17" width="14.54296875" style="27" hidden="1" customWidth="1" outlineLevel="1"/>
    <col min="18" max="18" width="3.81640625" style="81" hidden="1" customWidth="1" outlineLevel="1"/>
    <col min="19" max="19" width="14.54296875" style="27" hidden="1" customWidth="1" outlineLevel="1"/>
    <col min="20" max="20" width="8.90625" style="27" collapsed="1"/>
    <col min="21" max="16384" width="8.90625" style="27"/>
  </cols>
  <sheetData>
    <row r="1" spans="1:19" ht="14" x14ac:dyDescent="0.25">
      <c r="A1" s="58" t="s">
        <v>182</v>
      </c>
      <c r="B1" s="58"/>
      <c r="C1" s="59"/>
      <c r="D1" s="58"/>
      <c r="E1" s="59"/>
      <c r="F1" s="59"/>
      <c r="G1" s="58"/>
      <c r="H1" s="82"/>
      <c r="I1" s="82"/>
      <c r="J1" s="83"/>
      <c r="K1" s="83"/>
    </row>
    <row r="2" spans="1:19" ht="39.65" customHeight="1" x14ac:dyDescent="0.25">
      <c r="B2" s="25" t="s">
        <v>171</v>
      </c>
      <c r="C2" s="26"/>
      <c r="D2" s="41" t="s">
        <v>214</v>
      </c>
      <c r="E2" s="26"/>
      <c r="F2" s="25" t="s">
        <v>23</v>
      </c>
      <c r="G2" s="26"/>
      <c r="H2" s="25" t="s">
        <v>164</v>
      </c>
      <c r="J2" s="85" t="s">
        <v>39</v>
      </c>
      <c r="K2" s="85"/>
      <c r="L2" s="41"/>
      <c r="M2" s="85"/>
      <c r="N2" s="41"/>
      <c r="O2" s="85"/>
      <c r="P2" s="41"/>
      <c r="Q2" s="85"/>
      <c r="R2" s="41"/>
      <c r="S2" s="85"/>
    </row>
    <row r="3" spans="1:19" x14ac:dyDescent="0.25">
      <c r="H3" s="28"/>
      <c r="L3" s="145" t="s">
        <v>1</v>
      </c>
      <c r="M3" s="147"/>
      <c r="N3" s="145" t="s">
        <v>2</v>
      </c>
      <c r="O3" s="147"/>
      <c r="P3" s="145" t="s">
        <v>162</v>
      </c>
      <c r="Q3" s="147"/>
      <c r="R3" s="145" t="s">
        <v>163</v>
      </c>
      <c r="S3" s="146"/>
    </row>
    <row r="4" spans="1:19" x14ac:dyDescent="0.25">
      <c r="B4" s="81">
        <v>1</v>
      </c>
      <c r="D4" s="81" t="s">
        <v>215</v>
      </c>
      <c r="F4" s="27" t="s">
        <v>13</v>
      </c>
      <c r="H4" s="28" t="s">
        <v>14</v>
      </c>
      <c r="J4" s="29" t="s">
        <v>40</v>
      </c>
      <c r="K4" s="29" t="s">
        <v>40</v>
      </c>
      <c r="L4" s="86"/>
      <c r="M4" s="87" t="s">
        <v>40</v>
      </c>
      <c r="N4" s="86"/>
      <c r="O4" s="87" t="s">
        <v>40</v>
      </c>
      <c r="P4" s="86"/>
      <c r="Q4" s="87" t="s">
        <v>40</v>
      </c>
      <c r="R4" s="86"/>
      <c r="S4" s="91" t="s">
        <v>40</v>
      </c>
    </row>
    <row r="5" spans="1:19" x14ac:dyDescent="0.25">
      <c r="B5" s="81">
        <v>2</v>
      </c>
      <c r="D5" s="81" t="s">
        <v>216</v>
      </c>
      <c r="F5" s="27" t="s">
        <v>12</v>
      </c>
      <c r="H5" s="28" t="s">
        <v>15</v>
      </c>
      <c r="J5" s="28" t="s">
        <v>41</v>
      </c>
      <c r="K5" s="28" t="str" cm="1">
        <f t="array" ref="K5:K124">_xlfn._xlws.SORT(_xlfn.UNIQUE(J5:J124))</f>
        <v>185HB/M</v>
      </c>
      <c r="L5" s="88" cm="1">
        <f t="array" ref="L5:L124">IF(ISNUMBER(SEARCH('VUC rate request form'!$F$49,_xlfn.ANCHORARRAY($K$5))),SEARCH('VUC rate request form'!$F$49,_xlfn.ANCHORARRAY($K$5)),0)</f>
        <v>1</v>
      </c>
      <c r="M5" s="89" t="str" cm="1">
        <f t="array" ref="M5:M124">_xlfn._xlws.SORT(_xlfn._xlws.FILTER(_xlfn.ANCHORARRAY($K$5),_xlfn.ANCHORARRAY($L$5),"No matches"))</f>
        <v>185HB/M</v>
      </c>
      <c r="N5" s="88" cm="1">
        <f t="array" ref="N5:N124">IF(ISNUMBER(SEARCH('VUC rate request form'!$H$49,_xlfn.ANCHORARRAY($K$5))),SEARCH('VUC rate request form'!$H$49,_xlfn.ANCHORARRAY($K$5)),0)</f>
        <v>1</v>
      </c>
      <c r="O5" s="89" t="str" cm="1">
        <f t="array" ref="O5:O124">_xlfn._xlws.SORT(_xlfn._xlws.FILTER(_xlfn.ANCHORARRAY($K$5),_xlfn.ANCHORARRAY($N$5),"No matches"))</f>
        <v>185HB/M</v>
      </c>
      <c r="P5" s="88" cm="1">
        <f t="array" ref="P5:P124">IF(ISNUMBER(SEARCH('VUC rate request form'!$J$49,_xlfn.ANCHORARRAY($K$5))),SEARCH('VUC rate request form'!$J$49,_xlfn.ANCHORARRAY($K$5)),0)</f>
        <v>1</v>
      </c>
      <c r="Q5" s="89" t="str" cm="1">
        <f t="array" ref="Q5:Q124">_xlfn._xlws.SORT(_xlfn._xlws.FILTER(_xlfn.ANCHORARRAY($K$5),_xlfn.ANCHORARRAY($P$5),"No matches"))</f>
        <v>185HB/M</v>
      </c>
      <c r="R5" s="88" cm="1">
        <f t="array" ref="R5:R124">IF(ISNUMBER(SEARCH('VUC rate request form'!$L$49,_xlfn.ANCHORARRAY($K$5))),SEARCH('VUC rate request form'!$L$49,_xlfn.ANCHORARRAY($K$5)),0)</f>
        <v>1</v>
      </c>
      <c r="S5" s="90" t="str" cm="1">
        <f t="array" ref="S5:S124">_xlfn._xlws.SORT(_xlfn._xlws.FILTER(_xlfn.ANCHORARRAY($K$5),_xlfn.ANCHORARRAY($R$5),"No matches"))</f>
        <v>185HB/M</v>
      </c>
    </row>
    <row r="6" spans="1:19" x14ac:dyDescent="0.25">
      <c r="B6" s="81">
        <v>3</v>
      </c>
      <c r="D6" s="81"/>
      <c r="F6" s="27" t="s">
        <v>42</v>
      </c>
      <c r="H6" s="28"/>
      <c r="J6" s="28" t="s">
        <v>43</v>
      </c>
      <c r="K6" s="28" t="str">
        <v>2axle_empty</v>
      </c>
      <c r="L6" s="88">
        <v>1</v>
      </c>
      <c r="M6" s="89" t="str">
        <v>2axle_empty</v>
      </c>
      <c r="N6" s="88">
        <v>1</v>
      </c>
      <c r="O6" s="89" t="str">
        <v>2axle_empty</v>
      </c>
      <c r="P6" s="88">
        <v>1</v>
      </c>
      <c r="Q6" s="89" t="str">
        <v>2axle_empty</v>
      </c>
      <c r="R6" s="88">
        <v>1</v>
      </c>
      <c r="S6" s="90" t="str">
        <v>2axle_empty</v>
      </c>
    </row>
    <row r="7" spans="1:19" x14ac:dyDescent="0.25">
      <c r="B7" s="81">
        <v>4</v>
      </c>
      <c r="D7" s="81"/>
      <c r="F7" s="27" t="s">
        <v>33</v>
      </c>
      <c r="H7" s="28"/>
      <c r="J7" s="28" t="s">
        <v>44</v>
      </c>
      <c r="K7" s="28" t="str">
        <v>2axle_loaded</v>
      </c>
      <c r="L7" s="88">
        <v>1</v>
      </c>
      <c r="M7" s="89" t="str">
        <v>2axle_loaded</v>
      </c>
      <c r="N7" s="88">
        <v>1</v>
      </c>
      <c r="O7" s="89" t="str">
        <v>2axle_loaded</v>
      </c>
      <c r="P7" s="88">
        <v>1</v>
      </c>
      <c r="Q7" s="89" t="str">
        <v>2axle_loaded</v>
      </c>
      <c r="R7" s="88">
        <v>1</v>
      </c>
      <c r="S7" s="90" t="str">
        <v>2axle_loaded</v>
      </c>
    </row>
    <row r="8" spans="1:19" x14ac:dyDescent="0.25">
      <c r="H8" s="28"/>
      <c r="J8" s="28" t="s">
        <v>45</v>
      </c>
      <c r="K8" s="28" t="str">
        <v>3Piece_empty</v>
      </c>
      <c r="L8" s="88">
        <v>1</v>
      </c>
      <c r="M8" s="89" t="str">
        <v>3Piece_empty</v>
      </c>
      <c r="N8" s="88">
        <v>1</v>
      </c>
      <c r="O8" s="89" t="str">
        <v>3Piece_empty</v>
      </c>
      <c r="P8" s="88">
        <v>1</v>
      </c>
      <c r="Q8" s="89" t="str">
        <v>3Piece_empty</v>
      </c>
      <c r="R8" s="88">
        <v>1</v>
      </c>
      <c r="S8" s="90" t="str">
        <v>3Piece_empty</v>
      </c>
    </row>
    <row r="9" spans="1:19" x14ac:dyDescent="0.25">
      <c r="H9" s="28"/>
      <c r="J9" s="28" t="s">
        <v>46</v>
      </c>
      <c r="K9" s="28" t="str">
        <v>3Piece_loaded</v>
      </c>
      <c r="L9" s="88">
        <v>1</v>
      </c>
      <c r="M9" s="89" t="str">
        <v>3Piece_loaded</v>
      </c>
      <c r="N9" s="88">
        <v>1</v>
      </c>
      <c r="O9" s="89" t="str">
        <v>3Piece_loaded</v>
      </c>
      <c r="P9" s="88">
        <v>1</v>
      </c>
      <c r="Q9" s="89" t="str">
        <v>3Piece_loaded</v>
      </c>
      <c r="R9" s="88">
        <v>1</v>
      </c>
      <c r="S9" s="90" t="str">
        <v>3Piece_loaded</v>
      </c>
    </row>
    <row r="10" spans="1:19" x14ac:dyDescent="0.25">
      <c r="H10" s="28"/>
      <c r="J10" s="28" t="s">
        <v>47</v>
      </c>
      <c r="K10" s="28" t="str">
        <v>Artic2_80</v>
      </c>
      <c r="L10" s="88">
        <v>1</v>
      </c>
      <c r="M10" s="89" t="str">
        <v>Artic2_80</v>
      </c>
      <c r="N10" s="88">
        <v>1</v>
      </c>
      <c r="O10" s="89" t="str">
        <v>Artic2_80</v>
      </c>
      <c r="P10" s="88">
        <v>1</v>
      </c>
      <c r="Q10" s="89" t="str">
        <v>Artic2_80</v>
      </c>
      <c r="R10" s="88">
        <v>1</v>
      </c>
      <c r="S10" s="90" t="str">
        <v>Artic2_80</v>
      </c>
    </row>
    <row r="11" spans="1:19" x14ac:dyDescent="0.25">
      <c r="H11" s="28"/>
      <c r="J11" s="28" t="s">
        <v>48</v>
      </c>
      <c r="K11" s="28" t="str">
        <v>Artic3</v>
      </c>
      <c r="L11" s="88">
        <v>1</v>
      </c>
      <c r="M11" s="89" t="str">
        <v>Artic3</v>
      </c>
      <c r="N11" s="88">
        <v>1</v>
      </c>
      <c r="O11" s="89" t="str">
        <v>Artic3</v>
      </c>
      <c r="P11" s="88">
        <v>1</v>
      </c>
      <c r="Q11" s="89" t="str">
        <v>Artic3</v>
      </c>
      <c r="R11" s="88">
        <v>1</v>
      </c>
      <c r="S11" s="90" t="str">
        <v>Artic3</v>
      </c>
    </row>
    <row r="12" spans="1:19" x14ac:dyDescent="0.25">
      <c r="H12" s="28"/>
      <c r="J12" s="28" t="s">
        <v>49</v>
      </c>
      <c r="K12" s="28" t="str">
        <v>Cl_ 331/T</v>
      </c>
      <c r="L12" s="88">
        <v>1</v>
      </c>
      <c r="M12" s="89" t="str">
        <v>Cl_ 331/T</v>
      </c>
      <c r="N12" s="88">
        <v>1</v>
      </c>
      <c r="O12" s="89" t="str">
        <v>Cl_ 331/T</v>
      </c>
      <c r="P12" s="88">
        <v>1</v>
      </c>
      <c r="Q12" s="89" t="str">
        <v>Cl_ 331/T</v>
      </c>
      <c r="R12" s="88">
        <v>1</v>
      </c>
      <c r="S12" s="90" t="str">
        <v>Cl_ 331/T</v>
      </c>
    </row>
    <row r="13" spans="1:19" x14ac:dyDescent="0.25">
      <c r="J13" s="28" t="s">
        <v>50</v>
      </c>
      <c r="K13" s="28" t="str">
        <v>Cl_ 397/T</v>
      </c>
      <c r="L13" s="88">
        <v>1</v>
      </c>
      <c r="M13" s="89" t="str">
        <v>Cl_ 397/T</v>
      </c>
      <c r="N13" s="88">
        <v>1</v>
      </c>
      <c r="O13" s="89" t="str">
        <v>Cl_ 397/T</v>
      </c>
      <c r="P13" s="88">
        <v>1</v>
      </c>
      <c r="Q13" s="89" t="str">
        <v>Cl_ 397/T</v>
      </c>
      <c r="R13" s="88">
        <v>1</v>
      </c>
      <c r="S13" s="90" t="str">
        <v>Cl_ 397/T</v>
      </c>
    </row>
    <row r="14" spans="1:19" x14ac:dyDescent="0.25">
      <c r="J14" s="28" t="s">
        <v>51</v>
      </c>
      <c r="K14" s="28" t="str">
        <v>Cl_ 700/T</v>
      </c>
      <c r="L14" s="88">
        <v>1</v>
      </c>
      <c r="M14" s="89" t="str">
        <v>Cl_ 700/T</v>
      </c>
      <c r="N14" s="88">
        <v>1</v>
      </c>
      <c r="O14" s="89" t="str">
        <v>Cl_ 700/T</v>
      </c>
      <c r="P14" s="88">
        <v>1</v>
      </c>
      <c r="Q14" s="89" t="str">
        <v>Cl_ 700/T</v>
      </c>
      <c r="R14" s="88">
        <v>1</v>
      </c>
      <c r="S14" s="90" t="str">
        <v>Cl_ 700/T</v>
      </c>
    </row>
    <row r="15" spans="1:19" x14ac:dyDescent="0.25">
      <c r="J15" s="28" t="s">
        <v>52</v>
      </c>
      <c r="K15" s="28" t="str">
        <v>Cl_ 720/5/T</v>
      </c>
      <c r="L15" s="88">
        <v>1</v>
      </c>
      <c r="M15" s="89" t="str">
        <v>Cl_ 720/5/T</v>
      </c>
      <c r="N15" s="88">
        <v>1</v>
      </c>
      <c r="O15" s="89" t="str">
        <v>Cl_ 720/5/T</v>
      </c>
      <c r="P15" s="88">
        <v>1</v>
      </c>
      <c r="Q15" s="89" t="str">
        <v>Cl_ 720/5/T</v>
      </c>
      <c r="R15" s="88">
        <v>1</v>
      </c>
      <c r="S15" s="90" t="str">
        <v>Cl_ 720/5/T</v>
      </c>
    </row>
    <row r="16" spans="1:19" x14ac:dyDescent="0.25">
      <c r="J16" s="28" t="s">
        <v>53</v>
      </c>
      <c r="K16" s="28" t="str">
        <v>Cl_ 777/T</v>
      </c>
      <c r="L16" s="88">
        <v>1</v>
      </c>
      <c r="M16" s="89" t="str">
        <v>Cl_ 777/T</v>
      </c>
      <c r="N16" s="88">
        <v>1</v>
      </c>
      <c r="O16" s="89" t="str">
        <v>Cl_ 777/T</v>
      </c>
      <c r="P16" s="88">
        <v>1</v>
      </c>
      <c r="Q16" s="89" t="str">
        <v>Cl_ 777/T</v>
      </c>
      <c r="R16" s="88">
        <v>1</v>
      </c>
      <c r="S16" s="90" t="str">
        <v>Cl_ 777/T</v>
      </c>
    </row>
    <row r="17" spans="10:19" x14ac:dyDescent="0.25">
      <c r="J17" s="28" t="s">
        <v>54</v>
      </c>
      <c r="K17" s="28" t="str">
        <v>Cl_ 800/T_FLU</v>
      </c>
      <c r="L17" s="88">
        <v>1</v>
      </c>
      <c r="M17" s="89" t="str">
        <v>Cl_ 800/T_FLU</v>
      </c>
      <c r="N17" s="88">
        <v>1</v>
      </c>
      <c r="O17" s="89" t="str">
        <v>Cl_ 800/T_FLU</v>
      </c>
      <c r="P17" s="88">
        <v>1</v>
      </c>
      <c r="Q17" s="89" t="str">
        <v>Cl_ 800/T_FLU</v>
      </c>
      <c r="R17" s="88">
        <v>1</v>
      </c>
      <c r="S17" s="90" t="str">
        <v>Cl_ 800/T_FLU</v>
      </c>
    </row>
    <row r="18" spans="10:19" x14ac:dyDescent="0.25">
      <c r="J18" s="28" t="s">
        <v>55</v>
      </c>
      <c r="K18" s="28" t="str">
        <v>Cl_ 800/T_RLU</v>
      </c>
      <c r="L18" s="88">
        <v>1</v>
      </c>
      <c r="M18" s="89" t="str">
        <v>Cl_ 800/T_RLU</v>
      </c>
      <c r="N18" s="88">
        <v>1</v>
      </c>
      <c r="O18" s="89" t="str">
        <v>Cl_ 800/T_RLU</v>
      </c>
      <c r="P18" s="88">
        <v>1</v>
      </c>
      <c r="Q18" s="89" t="str">
        <v>Cl_ 800/T_RLU</v>
      </c>
      <c r="R18" s="88">
        <v>1</v>
      </c>
      <c r="S18" s="90" t="str">
        <v>Cl_ 800/T_RLU</v>
      </c>
    </row>
    <row r="19" spans="10:19" x14ac:dyDescent="0.25">
      <c r="J19" s="28" t="s">
        <v>56</v>
      </c>
      <c r="K19" s="28" t="str">
        <v>Cl_ 802/T</v>
      </c>
      <c r="L19" s="88">
        <v>1</v>
      </c>
      <c r="M19" s="89" t="str">
        <v>Cl_ 802/T</v>
      </c>
      <c r="N19" s="88">
        <v>1</v>
      </c>
      <c r="O19" s="89" t="str">
        <v>Cl_ 802/T</v>
      </c>
      <c r="P19" s="88">
        <v>1</v>
      </c>
      <c r="Q19" s="89" t="str">
        <v>Cl_ 802/T</v>
      </c>
      <c r="R19" s="88">
        <v>1</v>
      </c>
      <c r="S19" s="90" t="str">
        <v>Cl_ 802/T</v>
      </c>
    </row>
    <row r="20" spans="10:19" x14ac:dyDescent="0.25">
      <c r="J20" s="28" t="s">
        <v>57</v>
      </c>
      <c r="K20" s="28" t="str">
        <v>Cl_ 802/T_FLU</v>
      </c>
      <c r="L20" s="88">
        <v>1</v>
      </c>
      <c r="M20" s="89" t="str">
        <v>Cl_ 802/T_FLU</v>
      </c>
      <c r="N20" s="88">
        <v>1</v>
      </c>
      <c r="O20" s="89" t="str">
        <v>Cl_ 802/T_FLU</v>
      </c>
      <c r="P20" s="88">
        <v>1</v>
      </c>
      <c r="Q20" s="89" t="str">
        <v>Cl_ 802/T_FLU</v>
      </c>
      <c r="R20" s="88">
        <v>1</v>
      </c>
      <c r="S20" s="90" t="str">
        <v>Cl_ 802/T_FLU</v>
      </c>
    </row>
    <row r="21" spans="10:19" x14ac:dyDescent="0.25">
      <c r="J21" s="28" t="s">
        <v>58</v>
      </c>
      <c r="K21" s="28" t="str">
        <v>Cl_ 802/T_RLU</v>
      </c>
      <c r="L21" s="88">
        <v>1</v>
      </c>
      <c r="M21" s="89" t="str">
        <v>Cl_ 802/T_RLU</v>
      </c>
      <c r="N21" s="88">
        <v>1</v>
      </c>
      <c r="O21" s="89" t="str">
        <v>Cl_ 802/T_RLU</v>
      </c>
      <c r="P21" s="88">
        <v>1</v>
      </c>
      <c r="Q21" s="89" t="str">
        <v>Cl_ 802/T_RLU</v>
      </c>
      <c r="R21" s="88">
        <v>1</v>
      </c>
      <c r="S21" s="90" t="str">
        <v>Cl_ 802/T_RLU</v>
      </c>
    </row>
    <row r="22" spans="10:19" x14ac:dyDescent="0.25">
      <c r="J22" s="28" t="s">
        <v>59</v>
      </c>
      <c r="K22" s="28" t="str">
        <v>Cl_ 803/T</v>
      </c>
      <c r="L22" s="88">
        <v>1</v>
      </c>
      <c r="M22" s="89" t="str">
        <v>Cl_ 803/T</v>
      </c>
      <c r="N22" s="88">
        <v>1</v>
      </c>
      <c r="O22" s="89" t="str">
        <v>Cl_ 803/T</v>
      </c>
      <c r="P22" s="88">
        <v>1</v>
      </c>
      <c r="Q22" s="89" t="str">
        <v>Cl_ 803/T</v>
      </c>
      <c r="R22" s="88">
        <v>1</v>
      </c>
      <c r="S22" s="90" t="str">
        <v>Cl_ 803/T</v>
      </c>
    </row>
    <row r="23" spans="10:19" x14ac:dyDescent="0.25">
      <c r="J23" s="28" t="s">
        <v>60</v>
      </c>
      <c r="K23" s="28" t="str">
        <v>Cl_195/M</v>
      </c>
      <c r="L23" s="88">
        <v>1</v>
      </c>
      <c r="M23" s="89" t="str">
        <v>Cl_195/M</v>
      </c>
      <c r="N23" s="88">
        <v>1</v>
      </c>
      <c r="O23" s="89" t="str">
        <v>Cl_195/M</v>
      </c>
      <c r="P23" s="88">
        <v>1</v>
      </c>
      <c r="Q23" s="89" t="str">
        <v>Cl_195/M</v>
      </c>
      <c r="R23" s="88">
        <v>1</v>
      </c>
      <c r="S23" s="90" t="str">
        <v>Cl_195/M</v>
      </c>
    </row>
    <row r="24" spans="10:19" x14ac:dyDescent="0.25">
      <c r="J24" s="28" t="s">
        <v>61</v>
      </c>
      <c r="K24" s="28" t="str">
        <v>Cl_196/0/M</v>
      </c>
      <c r="L24" s="88">
        <v>1</v>
      </c>
      <c r="M24" s="89" t="str">
        <v>Cl_196/0/M</v>
      </c>
      <c r="N24" s="88">
        <v>1</v>
      </c>
      <c r="O24" s="89" t="str">
        <v>Cl_196/0/M</v>
      </c>
      <c r="P24" s="88">
        <v>1</v>
      </c>
      <c r="Q24" s="89" t="str">
        <v>Cl_196/0/M</v>
      </c>
      <c r="R24" s="88">
        <v>1</v>
      </c>
      <c r="S24" s="90" t="str">
        <v>Cl_196/0/M</v>
      </c>
    </row>
    <row r="25" spans="10:19" x14ac:dyDescent="0.25">
      <c r="J25" s="28" t="s">
        <v>62</v>
      </c>
      <c r="K25" s="28" t="str">
        <v>Cl_196/1/M</v>
      </c>
      <c r="L25" s="88">
        <v>1</v>
      </c>
      <c r="M25" s="89" t="str">
        <v>Cl_196/1/M</v>
      </c>
      <c r="N25" s="88">
        <v>1</v>
      </c>
      <c r="O25" s="89" t="str">
        <v>Cl_196/1/M</v>
      </c>
      <c r="P25" s="88">
        <v>1</v>
      </c>
      <c r="Q25" s="89" t="str">
        <v>Cl_196/1/M</v>
      </c>
      <c r="R25" s="88">
        <v>1</v>
      </c>
      <c r="S25" s="90" t="str">
        <v>Cl_196/1/M</v>
      </c>
    </row>
    <row r="26" spans="10:19" x14ac:dyDescent="0.25">
      <c r="J26" s="28" t="s">
        <v>63</v>
      </c>
      <c r="K26" s="28" t="str">
        <v>Cl_331/M</v>
      </c>
      <c r="L26" s="88">
        <v>1</v>
      </c>
      <c r="M26" s="89" t="str">
        <v>Cl_331/M</v>
      </c>
      <c r="N26" s="88">
        <v>1</v>
      </c>
      <c r="O26" s="89" t="str">
        <v>Cl_331/M</v>
      </c>
      <c r="P26" s="88">
        <v>1</v>
      </c>
      <c r="Q26" s="89" t="str">
        <v>Cl_331/M</v>
      </c>
      <c r="R26" s="88">
        <v>1</v>
      </c>
      <c r="S26" s="90" t="str">
        <v>Cl_331/M</v>
      </c>
    </row>
    <row r="27" spans="10:19" x14ac:dyDescent="0.25">
      <c r="J27" s="28" t="s">
        <v>64</v>
      </c>
      <c r="K27" s="28" t="str">
        <v>Cl_345/M_FLU</v>
      </c>
      <c r="L27" s="88">
        <v>1</v>
      </c>
      <c r="M27" s="89" t="str">
        <v>Cl_345/M_FLU</v>
      </c>
      <c r="N27" s="88">
        <v>1</v>
      </c>
      <c r="O27" s="89" t="str">
        <v>Cl_345/M_FLU</v>
      </c>
      <c r="P27" s="88">
        <v>1</v>
      </c>
      <c r="Q27" s="89" t="str">
        <v>Cl_345/M_FLU</v>
      </c>
      <c r="R27" s="88">
        <v>1</v>
      </c>
      <c r="S27" s="90" t="str">
        <v>Cl_345/M_FLU</v>
      </c>
    </row>
    <row r="28" spans="10:19" x14ac:dyDescent="0.25">
      <c r="J28" s="28" t="s">
        <v>65</v>
      </c>
      <c r="K28" s="28" t="str">
        <v>Cl_345/M_RLU</v>
      </c>
      <c r="L28" s="88">
        <v>1</v>
      </c>
      <c r="M28" s="89" t="str">
        <v>Cl_345/M_RLU</v>
      </c>
      <c r="N28" s="88">
        <v>1</v>
      </c>
      <c r="O28" s="89" t="str">
        <v>Cl_345/M_RLU</v>
      </c>
      <c r="P28" s="88">
        <v>1</v>
      </c>
      <c r="Q28" s="89" t="str">
        <v>Cl_345/M_RLU</v>
      </c>
      <c r="R28" s="88">
        <v>1</v>
      </c>
      <c r="S28" s="90" t="str">
        <v>Cl_345/M_RLU</v>
      </c>
    </row>
    <row r="29" spans="10:19" x14ac:dyDescent="0.25">
      <c r="J29" s="28" t="s">
        <v>66</v>
      </c>
      <c r="K29" s="28" t="str">
        <v>Cl_345/T</v>
      </c>
      <c r="L29" s="88">
        <v>1</v>
      </c>
      <c r="M29" s="89" t="str">
        <v>Cl_345/T</v>
      </c>
      <c r="N29" s="88">
        <v>1</v>
      </c>
      <c r="O29" s="89" t="str">
        <v>Cl_345/T</v>
      </c>
      <c r="P29" s="88">
        <v>1</v>
      </c>
      <c r="Q29" s="89" t="str">
        <v>Cl_345/T</v>
      </c>
      <c r="R29" s="88">
        <v>1</v>
      </c>
      <c r="S29" s="90" t="str">
        <v>Cl_345/T</v>
      </c>
    </row>
    <row r="30" spans="10:19" x14ac:dyDescent="0.25">
      <c r="J30" s="28" t="s">
        <v>67</v>
      </c>
      <c r="K30" s="28" t="str">
        <v>Cl_385/M</v>
      </c>
      <c r="L30" s="88">
        <v>1</v>
      </c>
      <c r="M30" s="89" t="str">
        <v>Cl_385/M</v>
      </c>
      <c r="N30" s="88">
        <v>1</v>
      </c>
      <c r="O30" s="89" t="str">
        <v>Cl_385/M</v>
      </c>
      <c r="P30" s="88">
        <v>1</v>
      </c>
      <c r="Q30" s="89" t="str">
        <v>Cl_385/M</v>
      </c>
      <c r="R30" s="88">
        <v>1</v>
      </c>
      <c r="S30" s="90" t="str">
        <v>Cl_385/M</v>
      </c>
    </row>
    <row r="31" spans="10:19" x14ac:dyDescent="0.25">
      <c r="J31" s="28" t="s">
        <v>68</v>
      </c>
      <c r="K31" s="28" t="str">
        <v>Cl_385/T</v>
      </c>
      <c r="L31" s="88">
        <v>1</v>
      </c>
      <c r="M31" s="89" t="str">
        <v>Cl_385/T</v>
      </c>
      <c r="N31" s="88">
        <v>1</v>
      </c>
      <c r="O31" s="89" t="str">
        <v>Cl_385/T</v>
      </c>
      <c r="P31" s="88">
        <v>1</v>
      </c>
      <c r="Q31" s="89" t="str">
        <v>Cl_385/T</v>
      </c>
      <c r="R31" s="88">
        <v>1</v>
      </c>
      <c r="S31" s="90" t="str">
        <v>Cl_385/T</v>
      </c>
    </row>
    <row r="32" spans="10:19" x14ac:dyDescent="0.25">
      <c r="J32" s="28" t="s">
        <v>69</v>
      </c>
      <c r="K32" s="28" t="str">
        <v>Cl_390/HB/M</v>
      </c>
      <c r="L32" s="88">
        <v>1</v>
      </c>
      <c r="M32" s="89" t="str">
        <v>Cl_390/HB/M</v>
      </c>
      <c r="N32" s="88">
        <v>1</v>
      </c>
      <c r="O32" s="89" t="str">
        <v>Cl_390/HB/M</v>
      </c>
      <c r="P32" s="88">
        <v>1</v>
      </c>
      <c r="Q32" s="89" t="str">
        <v>Cl_390/HB/M</v>
      </c>
      <c r="R32" s="88">
        <v>1</v>
      </c>
      <c r="S32" s="90" t="str">
        <v>Cl_390/HB/M</v>
      </c>
    </row>
    <row r="33" spans="10:19" x14ac:dyDescent="0.25">
      <c r="J33" s="28" t="s">
        <v>70</v>
      </c>
      <c r="K33" s="28" t="str">
        <v>Cl_390/HB/T</v>
      </c>
      <c r="L33" s="88">
        <v>1</v>
      </c>
      <c r="M33" s="89" t="str">
        <v>Cl_390/HB/T</v>
      </c>
      <c r="N33" s="88">
        <v>1</v>
      </c>
      <c r="O33" s="89" t="str">
        <v>Cl_390/HB/T</v>
      </c>
      <c r="P33" s="88">
        <v>1</v>
      </c>
      <c r="Q33" s="89" t="str">
        <v>Cl_390/HB/T</v>
      </c>
      <c r="R33" s="88">
        <v>1</v>
      </c>
      <c r="S33" s="90" t="str">
        <v>Cl_390/HB/T</v>
      </c>
    </row>
    <row r="34" spans="10:19" x14ac:dyDescent="0.25">
      <c r="J34" s="28" t="s">
        <v>71</v>
      </c>
      <c r="K34" s="28" t="str">
        <v>Cl_397/M</v>
      </c>
      <c r="L34" s="88">
        <v>1</v>
      </c>
      <c r="M34" s="89" t="str">
        <v>Cl_397/M</v>
      </c>
      <c r="N34" s="88">
        <v>1</v>
      </c>
      <c r="O34" s="89" t="str">
        <v>Cl_397/M</v>
      </c>
      <c r="P34" s="88">
        <v>1</v>
      </c>
      <c r="Q34" s="89" t="str">
        <v>Cl_397/M</v>
      </c>
      <c r="R34" s="88">
        <v>1</v>
      </c>
      <c r="S34" s="90" t="str">
        <v>Cl_397/M</v>
      </c>
    </row>
    <row r="35" spans="10:19" x14ac:dyDescent="0.25">
      <c r="J35" s="28" t="s">
        <v>72</v>
      </c>
      <c r="K35" s="28" t="str">
        <v>Cl_399/0</v>
      </c>
      <c r="L35" s="88">
        <v>1</v>
      </c>
      <c r="M35" s="89" t="str">
        <v>Cl_399/0</v>
      </c>
      <c r="N35" s="88">
        <v>1</v>
      </c>
      <c r="O35" s="89" t="str">
        <v>Cl_399/0</v>
      </c>
      <c r="P35" s="88">
        <v>1</v>
      </c>
      <c r="Q35" s="89" t="str">
        <v>Cl_399/0</v>
      </c>
      <c r="R35" s="88">
        <v>1</v>
      </c>
      <c r="S35" s="90" t="str">
        <v>Cl_399/0</v>
      </c>
    </row>
    <row r="36" spans="10:19" x14ac:dyDescent="0.25">
      <c r="J36" s="28" t="s">
        <v>73</v>
      </c>
      <c r="K36" s="28" t="str">
        <v>Cl_700/M</v>
      </c>
      <c r="L36" s="88">
        <v>1</v>
      </c>
      <c r="M36" s="89" t="str">
        <v>Cl_700/M</v>
      </c>
      <c r="N36" s="88">
        <v>1</v>
      </c>
      <c r="O36" s="89" t="str">
        <v>Cl_700/M</v>
      </c>
      <c r="P36" s="88">
        <v>1</v>
      </c>
      <c r="Q36" s="89" t="str">
        <v>Cl_700/M</v>
      </c>
      <c r="R36" s="88">
        <v>1</v>
      </c>
      <c r="S36" s="90" t="str">
        <v>Cl_700/M</v>
      </c>
    </row>
    <row r="37" spans="10:19" x14ac:dyDescent="0.25">
      <c r="J37" s="28" t="s">
        <v>74</v>
      </c>
      <c r="K37" s="28" t="str">
        <v>Cl_707/M</v>
      </c>
      <c r="L37" s="88">
        <v>1</v>
      </c>
      <c r="M37" s="89" t="str">
        <v>Cl_707/M</v>
      </c>
      <c r="N37" s="88">
        <v>1</v>
      </c>
      <c r="O37" s="89" t="str">
        <v>Cl_707/M</v>
      </c>
      <c r="P37" s="88">
        <v>1</v>
      </c>
      <c r="Q37" s="89" t="str">
        <v>Cl_707/M</v>
      </c>
      <c r="R37" s="88">
        <v>1</v>
      </c>
      <c r="S37" s="90" t="str">
        <v>Cl_707/M</v>
      </c>
    </row>
    <row r="38" spans="10:19" x14ac:dyDescent="0.25">
      <c r="J38" s="28" t="s">
        <v>75</v>
      </c>
      <c r="K38" s="28" t="str">
        <v>Cl_707/T</v>
      </c>
      <c r="L38" s="88">
        <v>1</v>
      </c>
      <c r="M38" s="89" t="str">
        <v>Cl_707/T</v>
      </c>
      <c r="N38" s="88">
        <v>1</v>
      </c>
      <c r="O38" s="89" t="str">
        <v>Cl_707/T</v>
      </c>
      <c r="P38" s="88">
        <v>1</v>
      </c>
      <c r="Q38" s="89" t="str">
        <v>Cl_707/T</v>
      </c>
      <c r="R38" s="88">
        <v>1</v>
      </c>
      <c r="S38" s="90" t="str">
        <v>Cl_707/T</v>
      </c>
    </row>
    <row r="39" spans="10:19" x14ac:dyDescent="0.25">
      <c r="J39" s="28" t="s">
        <v>76</v>
      </c>
      <c r="K39" s="28" t="str">
        <v>Cl_717/M</v>
      </c>
      <c r="L39" s="88">
        <v>1</v>
      </c>
      <c r="M39" s="89" t="str">
        <v>Cl_717/M</v>
      </c>
      <c r="N39" s="88">
        <v>1</v>
      </c>
      <c r="O39" s="89" t="str">
        <v>Cl_717/M</v>
      </c>
      <c r="P39" s="88">
        <v>1</v>
      </c>
      <c r="Q39" s="89" t="str">
        <v>Cl_717/M</v>
      </c>
      <c r="R39" s="88">
        <v>1</v>
      </c>
      <c r="S39" s="90" t="str">
        <v>Cl_717/M</v>
      </c>
    </row>
    <row r="40" spans="10:19" x14ac:dyDescent="0.25">
      <c r="J40" s="28" t="s">
        <v>77</v>
      </c>
      <c r="K40" s="28" t="str">
        <v>Cl_717/T</v>
      </c>
      <c r="L40" s="88">
        <v>1</v>
      </c>
      <c r="M40" s="89" t="str">
        <v>Cl_717/T</v>
      </c>
      <c r="N40" s="88">
        <v>1</v>
      </c>
      <c r="O40" s="89" t="str">
        <v>Cl_717/T</v>
      </c>
      <c r="P40" s="88">
        <v>1</v>
      </c>
      <c r="Q40" s="89" t="str">
        <v>Cl_717/T</v>
      </c>
      <c r="R40" s="88">
        <v>1</v>
      </c>
      <c r="S40" s="90" t="str">
        <v>Cl_717/T</v>
      </c>
    </row>
    <row r="41" spans="10:19" x14ac:dyDescent="0.25">
      <c r="J41" s="28" t="s">
        <v>78</v>
      </c>
      <c r="K41" s="28" t="str">
        <v>Cl_720/5/M</v>
      </c>
      <c r="L41" s="88">
        <v>1</v>
      </c>
      <c r="M41" s="89" t="str">
        <v>Cl_720/5/M</v>
      </c>
      <c r="N41" s="88">
        <v>1</v>
      </c>
      <c r="O41" s="89" t="str">
        <v>Cl_720/5/M</v>
      </c>
      <c r="P41" s="88">
        <v>1</v>
      </c>
      <c r="Q41" s="89" t="str">
        <v>Cl_720/5/M</v>
      </c>
      <c r="R41" s="88">
        <v>1</v>
      </c>
      <c r="S41" s="90" t="str">
        <v>Cl_720/5/M</v>
      </c>
    </row>
    <row r="42" spans="10:19" x14ac:dyDescent="0.25">
      <c r="J42" s="28" t="s">
        <v>79</v>
      </c>
      <c r="K42" s="28" t="str">
        <v>Cl_755/4/M</v>
      </c>
      <c r="L42" s="88">
        <v>1</v>
      </c>
      <c r="M42" s="89" t="str">
        <v>Cl_755/4/M</v>
      </c>
      <c r="N42" s="88">
        <v>1</v>
      </c>
      <c r="O42" s="89" t="str">
        <v>Cl_755/4/M</v>
      </c>
      <c r="P42" s="88">
        <v>1</v>
      </c>
      <c r="Q42" s="89" t="str">
        <v>Cl_755/4/M</v>
      </c>
      <c r="R42" s="88">
        <v>1</v>
      </c>
      <c r="S42" s="90" t="str">
        <v>Cl_755/4/M</v>
      </c>
    </row>
    <row r="43" spans="10:19" x14ac:dyDescent="0.25">
      <c r="J43" s="28" t="s">
        <v>80</v>
      </c>
      <c r="K43" s="28" t="str">
        <v>Cl_755/4/T</v>
      </c>
      <c r="L43" s="88">
        <v>1</v>
      </c>
      <c r="M43" s="89" t="str">
        <v>Cl_755/4/T</v>
      </c>
      <c r="N43" s="88">
        <v>1</v>
      </c>
      <c r="O43" s="89" t="str">
        <v>Cl_755/4/T</v>
      </c>
      <c r="P43" s="88">
        <v>1</v>
      </c>
      <c r="Q43" s="89" t="str">
        <v>Cl_755/4/T</v>
      </c>
      <c r="R43" s="88">
        <v>1</v>
      </c>
      <c r="S43" s="90" t="str">
        <v>Cl_755/4/T</v>
      </c>
    </row>
    <row r="44" spans="10:19" x14ac:dyDescent="0.25">
      <c r="J44" s="28" t="s">
        <v>81</v>
      </c>
      <c r="K44" s="28" t="str">
        <v>Cl_777/M</v>
      </c>
      <c r="L44" s="88">
        <v>1</v>
      </c>
      <c r="M44" s="89" t="str">
        <v>Cl_777/M</v>
      </c>
      <c r="N44" s="88">
        <v>1</v>
      </c>
      <c r="O44" s="89" t="str">
        <v>Cl_777/M</v>
      </c>
      <c r="P44" s="88">
        <v>1</v>
      </c>
      <c r="Q44" s="89" t="str">
        <v>Cl_777/M</v>
      </c>
      <c r="R44" s="88">
        <v>1</v>
      </c>
      <c r="S44" s="90" t="str">
        <v>Cl_777/M</v>
      </c>
    </row>
    <row r="45" spans="10:19" x14ac:dyDescent="0.25">
      <c r="J45" s="28" t="s">
        <v>82</v>
      </c>
      <c r="K45" s="28" t="str">
        <v>Cl_800/M_FLU</v>
      </c>
      <c r="L45" s="88">
        <v>1</v>
      </c>
      <c r="M45" s="89" t="str">
        <v>Cl_800/M_FLU</v>
      </c>
      <c r="N45" s="88">
        <v>1</v>
      </c>
      <c r="O45" s="89" t="str">
        <v>Cl_800/M_FLU</v>
      </c>
      <c r="P45" s="88">
        <v>1</v>
      </c>
      <c r="Q45" s="89" t="str">
        <v>Cl_800/M_FLU</v>
      </c>
      <c r="R45" s="88">
        <v>1</v>
      </c>
      <c r="S45" s="90" t="str">
        <v>Cl_800/M_FLU</v>
      </c>
    </row>
    <row r="46" spans="10:19" x14ac:dyDescent="0.25">
      <c r="J46" s="28" t="s">
        <v>83</v>
      </c>
      <c r="K46" s="28" t="str">
        <v>Cl_800/M_RLU</v>
      </c>
      <c r="L46" s="88">
        <v>1</v>
      </c>
      <c r="M46" s="89" t="str">
        <v>Cl_800/M_RLU</v>
      </c>
      <c r="N46" s="88">
        <v>1</v>
      </c>
      <c r="O46" s="89" t="str">
        <v>Cl_800/M_RLU</v>
      </c>
      <c r="P46" s="88">
        <v>1</v>
      </c>
      <c r="Q46" s="89" t="str">
        <v>Cl_800/M_RLU</v>
      </c>
      <c r="R46" s="88">
        <v>1</v>
      </c>
      <c r="S46" s="90" t="str">
        <v>Cl_800/M_RLU</v>
      </c>
    </row>
    <row r="47" spans="10:19" x14ac:dyDescent="0.25">
      <c r="J47" s="28" t="s">
        <v>84</v>
      </c>
      <c r="K47" s="28" t="str">
        <v>Cl_802/M</v>
      </c>
      <c r="L47" s="88">
        <v>1</v>
      </c>
      <c r="M47" s="89" t="str">
        <v>Cl_802/M</v>
      </c>
      <c r="N47" s="88">
        <v>1</v>
      </c>
      <c r="O47" s="89" t="str">
        <v>Cl_802/M</v>
      </c>
      <c r="P47" s="88">
        <v>1</v>
      </c>
      <c r="Q47" s="89" t="str">
        <v>Cl_802/M</v>
      </c>
      <c r="R47" s="88">
        <v>1</v>
      </c>
      <c r="S47" s="90" t="str">
        <v>Cl_802/M</v>
      </c>
    </row>
    <row r="48" spans="10:19" x14ac:dyDescent="0.25">
      <c r="J48" s="28" t="s">
        <v>85</v>
      </c>
      <c r="K48" s="28" t="str">
        <v>Cl_802/M_FLU</v>
      </c>
      <c r="L48" s="88">
        <v>1</v>
      </c>
      <c r="M48" s="89" t="str">
        <v>Cl_802/M_FLU</v>
      </c>
      <c r="N48" s="88">
        <v>1</v>
      </c>
      <c r="O48" s="89" t="str">
        <v>Cl_802/M_FLU</v>
      </c>
      <c r="P48" s="88">
        <v>1</v>
      </c>
      <c r="Q48" s="89" t="str">
        <v>Cl_802/M_FLU</v>
      </c>
      <c r="R48" s="88">
        <v>1</v>
      </c>
      <c r="S48" s="90" t="str">
        <v>Cl_802/M_FLU</v>
      </c>
    </row>
    <row r="49" spans="10:19" x14ac:dyDescent="0.25">
      <c r="J49" s="28" t="s">
        <v>86</v>
      </c>
      <c r="K49" s="28" t="str">
        <v>Cl_802/M_RLU</v>
      </c>
      <c r="L49" s="88">
        <v>1</v>
      </c>
      <c r="M49" s="89" t="str">
        <v>Cl_802/M_RLU</v>
      </c>
      <c r="N49" s="88">
        <v>1</v>
      </c>
      <c r="O49" s="89" t="str">
        <v>Cl_802/M_RLU</v>
      </c>
      <c r="P49" s="88">
        <v>1</v>
      </c>
      <c r="Q49" s="89" t="str">
        <v>Cl_802/M_RLU</v>
      </c>
      <c r="R49" s="88">
        <v>1</v>
      </c>
      <c r="S49" s="90" t="str">
        <v>Cl_802/M_RLU</v>
      </c>
    </row>
    <row r="50" spans="10:19" x14ac:dyDescent="0.25">
      <c r="J50" s="28" t="s">
        <v>87</v>
      </c>
      <c r="K50" s="28" t="str">
        <v>Cl_803/M</v>
      </c>
      <c r="L50" s="88">
        <v>1</v>
      </c>
      <c r="M50" s="89" t="str">
        <v>Cl_803/M</v>
      </c>
      <c r="N50" s="88">
        <v>1</v>
      </c>
      <c r="O50" s="89" t="str">
        <v>Cl_803/M</v>
      </c>
      <c r="P50" s="88">
        <v>1</v>
      </c>
      <c r="Q50" s="89" t="str">
        <v>Cl_803/M</v>
      </c>
      <c r="R50" s="88">
        <v>1</v>
      </c>
      <c r="S50" s="90" t="str">
        <v>Cl_803/M</v>
      </c>
    </row>
    <row r="51" spans="10:19" x14ac:dyDescent="0.25">
      <c r="J51" s="28" t="s">
        <v>88</v>
      </c>
      <c r="K51" s="28" t="str">
        <v>Cl_88/0</v>
      </c>
      <c r="L51" s="88">
        <v>1</v>
      </c>
      <c r="M51" s="89" t="str">
        <v>Cl_88/0</v>
      </c>
      <c r="N51" s="88">
        <v>1</v>
      </c>
      <c r="O51" s="89" t="str">
        <v>Cl_88/0</v>
      </c>
      <c r="P51" s="88">
        <v>1</v>
      </c>
      <c r="Q51" s="89" t="str">
        <v>Cl_88/0</v>
      </c>
      <c r="R51" s="88">
        <v>1</v>
      </c>
      <c r="S51" s="90" t="str">
        <v>Cl_88/0</v>
      </c>
    </row>
    <row r="52" spans="10:19" x14ac:dyDescent="0.25">
      <c r="J52" s="28" t="s">
        <v>89</v>
      </c>
      <c r="K52" s="28" t="str">
        <v>Class_60</v>
      </c>
      <c r="L52" s="88">
        <v>1</v>
      </c>
      <c r="M52" s="89" t="str">
        <v>Class_60</v>
      </c>
      <c r="N52" s="88">
        <v>1</v>
      </c>
      <c r="O52" s="89" t="str">
        <v>Class_60</v>
      </c>
      <c r="P52" s="88">
        <v>1</v>
      </c>
      <c r="Q52" s="89" t="str">
        <v>Class_60</v>
      </c>
      <c r="R52" s="88">
        <v>1</v>
      </c>
      <c r="S52" s="90" t="str">
        <v>Class_60</v>
      </c>
    </row>
    <row r="53" spans="10:19" x14ac:dyDescent="0.25">
      <c r="J53" s="28" t="s">
        <v>90</v>
      </c>
      <c r="K53" s="28" t="str">
        <v>Class_66</v>
      </c>
      <c r="L53" s="88">
        <v>1</v>
      </c>
      <c r="M53" s="89" t="str">
        <v>Class_66</v>
      </c>
      <c r="N53" s="88">
        <v>1</v>
      </c>
      <c r="O53" s="89" t="str">
        <v>Class_66</v>
      </c>
      <c r="P53" s="88">
        <v>1</v>
      </c>
      <c r="Q53" s="89" t="str">
        <v>Class_66</v>
      </c>
      <c r="R53" s="88">
        <v>1</v>
      </c>
      <c r="S53" s="90" t="str">
        <v>Class_66</v>
      </c>
    </row>
    <row r="54" spans="10:19" x14ac:dyDescent="0.25">
      <c r="J54" s="28" t="s">
        <v>91</v>
      </c>
      <c r="K54" s="28" t="str">
        <v>Class_68</v>
      </c>
      <c r="L54" s="88">
        <v>1</v>
      </c>
      <c r="M54" s="89" t="str">
        <v>Class_68</v>
      </c>
      <c r="N54" s="88">
        <v>1</v>
      </c>
      <c r="O54" s="89" t="str">
        <v>Class_68</v>
      </c>
      <c r="P54" s="88">
        <v>1</v>
      </c>
      <c r="Q54" s="89" t="str">
        <v>Class_68</v>
      </c>
      <c r="R54" s="88">
        <v>1</v>
      </c>
      <c r="S54" s="90" t="str">
        <v>Class_68</v>
      </c>
    </row>
    <row r="55" spans="10:19" x14ac:dyDescent="0.25">
      <c r="J55" s="28" t="s">
        <v>92</v>
      </c>
      <c r="K55" s="28" t="str">
        <v>Class_70</v>
      </c>
      <c r="L55" s="88">
        <v>1</v>
      </c>
      <c r="M55" s="89" t="str">
        <v>Class_70</v>
      </c>
      <c r="N55" s="88">
        <v>1</v>
      </c>
      <c r="O55" s="89" t="str">
        <v>Class_70</v>
      </c>
      <c r="P55" s="88">
        <v>1</v>
      </c>
      <c r="Q55" s="89" t="str">
        <v>Class_70</v>
      </c>
      <c r="R55" s="88">
        <v>1</v>
      </c>
      <c r="S55" s="90" t="str">
        <v>Class_70</v>
      </c>
    </row>
    <row r="56" spans="10:19" x14ac:dyDescent="0.25">
      <c r="J56" s="28" t="s">
        <v>93</v>
      </c>
      <c r="K56" s="28" t="str">
        <v>Coach_100_40</v>
      </c>
      <c r="L56" s="88">
        <v>1</v>
      </c>
      <c r="M56" s="89" t="str">
        <v>Coach_100_40</v>
      </c>
      <c r="N56" s="88">
        <v>1</v>
      </c>
      <c r="O56" s="89" t="str">
        <v>Coach_100_40</v>
      </c>
      <c r="P56" s="88">
        <v>1</v>
      </c>
      <c r="Q56" s="89" t="str">
        <v>Coach_100_40</v>
      </c>
      <c r="R56" s="88">
        <v>1</v>
      </c>
      <c r="S56" s="90" t="str">
        <v>Coach_100_40</v>
      </c>
    </row>
    <row r="57" spans="10:19" x14ac:dyDescent="0.25">
      <c r="J57" s="28" t="s">
        <v>94</v>
      </c>
      <c r="K57" s="28" t="str">
        <v>Coach_12_30</v>
      </c>
      <c r="L57" s="88">
        <v>1</v>
      </c>
      <c r="M57" s="89" t="str">
        <v>Coach_12_30</v>
      </c>
      <c r="N57" s="88">
        <v>1</v>
      </c>
      <c r="O57" s="89" t="str">
        <v>Coach_12_30</v>
      </c>
      <c r="P57" s="88">
        <v>1</v>
      </c>
      <c r="Q57" s="89" t="str">
        <v>Coach_12_30</v>
      </c>
      <c r="R57" s="88">
        <v>1</v>
      </c>
      <c r="S57" s="90" t="str">
        <v>Coach_12_30</v>
      </c>
    </row>
    <row r="58" spans="10:19" x14ac:dyDescent="0.25">
      <c r="J58" s="28" t="s">
        <v>95</v>
      </c>
      <c r="K58" s="28" t="str">
        <v>Coach_12_35</v>
      </c>
      <c r="L58" s="88">
        <v>1</v>
      </c>
      <c r="M58" s="89" t="str">
        <v>Coach_12_35</v>
      </c>
      <c r="N58" s="88">
        <v>1</v>
      </c>
      <c r="O58" s="89" t="str">
        <v>Coach_12_35</v>
      </c>
      <c r="P58" s="88">
        <v>1</v>
      </c>
      <c r="Q58" s="89" t="str">
        <v>Coach_12_35</v>
      </c>
      <c r="R58" s="88">
        <v>1</v>
      </c>
      <c r="S58" s="90" t="str">
        <v>Coach_12_35</v>
      </c>
    </row>
    <row r="59" spans="10:19" x14ac:dyDescent="0.25">
      <c r="J59" s="28" t="s">
        <v>96</v>
      </c>
      <c r="K59" s="28" t="str">
        <v>Coach_12_40</v>
      </c>
      <c r="L59" s="88">
        <v>1</v>
      </c>
      <c r="M59" s="89" t="str">
        <v>Coach_12_40</v>
      </c>
      <c r="N59" s="88">
        <v>1</v>
      </c>
      <c r="O59" s="89" t="str">
        <v>Coach_12_40</v>
      </c>
      <c r="P59" s="88">
        <v>1</v>
      </c>
      <c r="Q59" s="89" t="str">
        <v>Coach_12_40</v>
      </c>
      <c r="R59" s="88">
        <v>1</v>
      </c>
      <c r="S59" s="90" t="str">
        <v>Coach_12_40</v>
      </c>
    </row>
    <row r="60" spans="10:19" x14ac:dyDescent="0.25">
      <c r="J60" s="28" t="s">
        <v>97</v>
      </c>
      <c r="K60" s="28" t="str">
        <v>Coach_12_50</v>
      </c>
      <c r="L60" s="88">
        <v>1</v>
      </c>
      <c r="M60" s="89" t="str">
        <v>Coach_12_50</v>
      </c>
      <c r="N60" s="88">
        <v>1</v>
      </c>
      <c r="O60" s="89" t="str">
        <v>Coach_12_50</v>
      </c>
      <c r="P60" s="88">
        <v>1</v>
      </c>
      <c r="Q60" s="89" t="str">
        <v>Coach_12_50</v>
      </c>
      <c r="R60" s="88">
        <v>1</v>
      </c>
      <c r="S60" s="90" t="str">
        <v>Coach_12_50</v>
      </c>
    </row>
    <row r="61" spans="10:19" x14ac:dyDescent="0.25">
      <c r="J61" s="28" t="s">
        <v>98</v>
      </c>
      <c r="K61" s="28" t="str">
        <v>Coach_12_60</v>
      </c>
      <c r="L61" s="88">
        <v>1</v>
      </c>
      <c r="M61" s="89" t="str">
        <v>Coach_12_60</v>
      </c>
      <c r="N61" s="88">
        <v>1</v>
      </c>
      <c r="O61" s="89" t="str">
        <v>Coach_12_60</v>
      </c>
      <c r="P61" s="88">
        <v>1</v>
      </c>
      <c r="Q61" s="89" t="str">
        <v>Coach_12_60</v>
      </c>
      <c r="R61" s="88">
        <v>1</v>
      </c>
      <c r="S61" s="90" t="str">
        <v>Coach_12_60</v>
      </c>
    </row>
    <row r="62" spans="10:19" x14ac:dyDescent="0.25">
      <c r="J62" s="28" t="s">
        <v>99</v>
      </c>
      <c r="K62" s="28" t="str">
        <v>Coach_128_30</v>
      </c>
      <c r="L62" s="88">
        <v>1</v>
      </c>
      <c r="M62" s="89" t="str">
        <v>Coach_128_30</v>
      </c>
      <c r="N62" s="88">
        <v>1</v>
      </c>
      <c r="O62" s="89" t="str">
        <v>Coach_128_30</v>
      </c>
      <c r="P62" s="88">
        <v>1</v>
      </c>
      <c r="Q62" s="89" t="str">
        <v>Coach_128_30</v>
      </c>
      <c r="R62" s="88">
        <v>1</v>
      </c>
      <c r="S62" s="90" t="str">
        <v>Coach_128_30</v>
      </c>
    </row>
    <row r="63" spans="10:19" x14ac:dyDescent="0.25">
      <c r="J63" s="28" t="s">
        <v>100</v>
      </c>
      <c r="K63" s="28" t="str">
        <v>Coach_128_35</v>
      </c>
      <c r="L63" s="88">
        <v>1</v>
      </c>
      <c r="M63" s="89" t="str">
        <v>Coach_128_35</v>
      </c>
      <c r="N63" s="88">
        <v>1</v>
      </c>
      <c r="O63" s="89" t="str">
        <v>Coach_128_35</v>
      </c>
      <c r="P63" s="88">
        <v>1</v>
      </c>
      <c r="Q63" s="89" t="str">
        <v>Coach_128_35</v>
      </c>
      <c r="R63" s="88">
        <v>1</v>
      </c>
      <c r="S63" s="90" t="str">
        <v>Coach_128_35</v>
      </c>
    </row>
    <row r="64" spans="10:19" x14ac:dyDescent="0.25">
      <c r="J64" s="28" t="s">
        <v>101</v>
      </c>
      <c r="K64" s="28" t="str">
        <v>Coach_128_40</v>
      </c>
      <c r="L64" s="88">
        <v>1</v>
      </c>
      <c r="M64" s="89" t="str">
        <v>Coach_128_40</v>
      </c>
      <c r="N64" s="88">
        <v>1</v>
      </c>
      <c r="O64" s="89" t="str">
        <v>Coach_128_40</v>
      </c>
      <c r="P64" s="88">
        <v>1</v>
      </c>
      <c r="Q64" s="89" t="str">
        <v>Coach_128_40</v>
      </c>
      <c r="R64" s="88">
        <v>1</v>
      </c>
      <c r="S64" s="90" t="str">
        <v>Coach_128_40</v>
      </c>
    </row>
    <row r="65" spans="10:19" x14ac:dyDescent="0.25">
      <c r="J65" s="28" t="s">
        <v>102</v>
      </c>
      <c r="K65" s="28" t="str">
        <v>Coach_128_50</v>
      </c>
      <c r="L65" s="88">
        <v>1</v>
      </c>
      <c r="M65" s="89" t="str">
        <v>Coach_128_50</v>
      </c>
      <c r="N65" s="88">
        <v>1</v>
      </c>
      <c r="O65" s="89" t="str">
        <v>Coach_128_50</v>
      </c>
      <c r="P65" s="88">
        <v>1</v>
      </c>
      <c r="Q65" s="89" t="str">
        <v>Coach_128_50</v>
      </c>
      <c r="R65" s="88">
        <v>1</v>
      </c>
      <c r="S65" s="90" t="str">
        <v>Coach_128_50</v>
      </c>
    </row>
    <row r="66" spans="10:19" x14ac:dyDescent="0.25">
      <c r="J66" s="28" t="s">
        <v>103</v>
      </c>
      <c r="K66" s="28" t="str">
        <v>Coach_15_30</v>
      </c>
      <c r="L66" s="88">
        <v>1</v>
      </c>
      <c r="M66" s="89" t="str">
        <v>Coach_15_30</v>
      </c>
      <c r="N66" s="88">
        <v>1</v>
      </c>
      <c r="O66" s="89" t="str">
        <v>Coach_15_30</v>
      </c>
      <c r="P66" s="88">
        <v>1</v>
      </c>
      <c r="Q66" s="89" t="str">
        <v>Coach_15_30</v>
      </c>
      <c r="R66" s="88">
        <v>1</v>
      </c>
      <c r="S66" s="90" t="str">
        <v>Coach_15_30</v>
      </c>
    </row>
    <row r="67" spans="10:19" x14ac:dyDescent="0.25">
      <c r="J67" s="28" t="s">
        <v>104</v>
      </c>
      <c r="K67" s="28" t="str">
        <v>Coach_15_40</v>
      </c>
      <c r="L67" s="88">
        <v>1</v>
      </c>
      <c r="M67" s="89" t="str">
        <v>Coach_15_40</v>
      </c>
      <c r="N67" s="88">
        <v>1</v>
      </c>
      <c r="O67" s="89" t="str">
        <v>Coach_15_40</v>
      </c>
      <c r="P67" s="88">
        <v>1</v>
      </c>
      <c r="Q67" s="89" t="str">
        <v>Coach_15_40</v>
      </c>
      <c r="R67" s="88">
        <v>1</v>
      </c>
      <c r="S67" s="90" t="str">
        <v>Coach_15_40</v>
      </c>
    </row>
    <row r="68" spans="10:19" x14ac:dyDescent="0.25">
      <c r="J68" s="28" t="s">
        <v>105</v>
      </c>
      <c r="K68" s="28" t="str">
        <v>Coach_15_60</v>
      </c>
      <c r="L68" s="88">
        <v>1</v>
      </c>
      <c r="M68" s="89" t="str">
        <v>Coach_15_60</v>
      </c>
      <c r="N68" s="88">
        <v>1</v>
      </c>
      <c r="O68" s="89" t="str">
        <v>Coach_15_60</v>
      </c>
      <c r="P68" s="88">
        <v>1</v>
      </c>
      <c r="Q68" s="89" t="str">
        <v>Coach_15_60</v>
      </c>
      <c r="R68" s="88">
        <v>1</v>
      </c>
      <c r="S68" s="90" t="str">
        <v>Coach_15_60</v>
      </c>
    </row>
    <row r="69" spans="10:19" x14ac:dyDescent="0.25">
      <c r="J69" s="28" t="s">
        <v>106</v>
      </c>
      <c r="K69" s="28" t="str">
        <v>Coach_16_30</v>
      </c>
      <c r="L69" s="88">
        <v>1</v>
      </c>
      <c r="M69" s="89" t="str">
        <v>Coach_16_30</v>
      </c>
      <c r="N69" s="88">
        <v>1</v>
      </c>
      <c r="O69" s="89" t="str">
        <v>Coach_16_30</v>
      </c>
      <c r="P69" s="88">
        <v>1</v>
      </c>
      <c r="Q69" s="89" t="str">
        <v>Coach_16_30</v>
      </c>
      <c r="R69" s="88">
        <v>1</v>
      </c>
      <c r="S69" s="90" t="str">
        <v>Coach_16_30</v>
      </c>
    </row>
    <row r="70" spans="10:19" x14ac:dyDescent="0.25">
      <c r="J70" s="28" t="s">
        <v>107</v>
      </c>
      <c r="K70" s="28" t="str">
        <v>Coach_16_35</v>
      </c>
      <c r="L70" s="88">
        <v>1</v>
      </c>
      <c r="M70" s="89" t="str">
        <v>Coach_16_35</v>
      </c>
      <c r="N70" s="88">
        <v>1</v>
      </c>
      <c r="O70" s="89" t="str">
        <v>Coach_16_35</v>
      </c>
      <c r="P70" s="88">
        <v>1</v>
      </c>
      <c r="Q70" s="89" t="str">
        <v>Coach_16_35</v>
      </c>
      <c r="R70" s="88">
        <v>1</v>
      </c>
      <c r="S70" s="90" t="str">
        <v>Coach_16_35</v>
      </c>
    </row>
    <row r="71" spans="10:19" x14ac:dyDescent="0.25">
      <c r="J71" s="28" t="s">
        <v>108</v>
      </c>
      <c r="K71" s="28" t="str">
        <v>Coach_16_40</v>
      </c>
      <c r="L71" s="88">
        <v>1</v>
      </c>
      <c r="M71" s="89" t="str">
        <v>Coach_16_40</v>
      </c>
      <c r="N71" s="88">
        <v>1</v>
      </c>
      <c r="O71" s="89" t="str">
        <v>Coach_16_40</v>
      </c>
      <c r="P71" s="88">
        <v>1</v>
      </c>
      <c r="Q71" s="89" t="str">
        <v>Coach_16_40</v>
      </c>
      <c r="R71" s="88">
        <v>1</v>
      </c>
      <c r="S71" s="90" t="str">
        <v>Coach_16_40</v>
      </c>
    </row>
    <row r="72" spans="10:19" x14ac:dyDescent="0.25">
      <c r="J72" s="28" t="s">
        <v>109</v>
      </c>
      <c r="K72" s="28" t="str">
        <v>Coach_16_50</v>
      </c>
      <c r="L72" s="88">
        <v>1</v>
      </c>
      <c r="M72" s="89" t="str">
        <v>Coach_16_50</v>
      </c>
      <c r="N72" s="88">
        <v>1</v>
      </c>
      <c r="O72" s="89" t="str">
        <v>Coach_16_50</v>
      </c>
      <c r="P72" s="88">
        <v>1</v>
      </c>
      <c r="Q72" s="89" t="str">
        <v>Coach_16_50</v>
      </c>
      <c r="R72" s="88">
        <v>1</v>
      </c>
      <c r="S72" s="90" t="str">
        <v>Coach_16_50</v>
      </c>
    </row>
    <row r="73" spans="10:19" x14ac:dyDescent="0.25">
      <c r="J73" s="28" t="s">
        <v>110</v>
      </c>
      <c r="K73" s="28" t="str">
        <v>Coach_17_30</v>
      </c>
      <c r="L73" s="88">
        <v>1</v>
      </c>
      <c r="M73" s="89" t="str">
        <v>Coach_17_30</v>
      </c>
      <c r="N73" s="88">
        <v>1</v>
      </c>
      <c r="O73" s="89" t="str">
        <v>Coach_17_30</v>
      </c>
      <c r="P73" s="88">
        <v>1</v>
      </c>
      <c r="Q73" s="89" t="str">
        <v>Coach_17_30</v>
      </c>
      <c r="R73" s="88">
        <v>1</v>
      </c>
      <c r="S73" s="90" t="str">
        <v>Coach_17_30</v>
      </c>
    </row>
    <row r="74" spans="10:19" x14ac:dyDescent="0.25">
      <c r="J74" s="28" t="s">
        <v>111</v>
      </c>
      <c r="K74" s="28" t="str">
        <v>Coach_17_40</v>
      </c>
      <c r="L74" s="88">
        <v>1</v>
      </c>
      <c r="M74" s="89" t="str">
        <v>Coach_17_40</v>
      </c>
      <c r="N74" s="88">
        <v>1</v>
      </c>
      <c r="O74" s="89" t="str">
        <v>Coach_17_40</v>
      </c>
      <c r="P74" s="88">
        <v>1</v>
      </c>
      <c r="Q74" s="89" t="str">
        <v>Coach_17_40</v>
      </c>
      <c r="R74" s="88">
        <v>1</v>
      </c>
      <c r="S74" s="90" t="str">
        <v>Coach_17_40</v>
      </c>
    </row>
    <row r="75" spans="10:19" x14ac:dyDescent="0.25">
      <c r="J75" s="28" t="s">
        <v>112</v>
      </c>
      <c r="K75" s="28" t="str">
        <v>Coach_23_30</v>
      </c>
      <c r="L75" s="88">
        <v>1</v>
      </c>
      <c r="M75" s="89" t="str">
        <v>Coach_23_30</v>
      </c>
      <c r="N75" s="88">
        <v>1</v>
      </c>
      <c r="O75" s="89" t="str">
        <v>Coach_23_30</v>
      </c>
      <c r="P75" s="88">
        <v>1</v>
      </c>
      <c r="Q75" s="89" t="str">
        <v>Coach_23_30</v>
      </c>
      <c r="R75" s="88">
        <v>1</v>
      </c>
      <c r="S75" s="90" t="str">
        <v>Coach_23_30</v>
      </c>
    </row>
    <row r="76" spans="10:19" x14ac:dyDescent="0.25">
      <c r="J76" s="28" t="s">
        <v>113</v>
      </c>
      <c r="K76" s="28" t="str">
        <v>Coach_23_40</v>
      </c>
      <c r="L76" s="88">
        <v>1</v>
      </c>
      <c r="M76" s="89" t="str">
        <v>Coach_23_40</v>
      </c>
      <c r="N76" s="88">
        <v>1</v>
      </c>
      <c r="O76" s="89" t="str">
        <v>Coach_23_40</v>
      </c>
      <c r="P76" s="88">
        <v>1</v>
      </c>
      <c r="Q76" s="89" t="str">
        <v>Coach_23_40</v>
      </c>
      <c r="R76" s="88">
        <v>1</v>
      </c>
      <c r="S76" s="90" t="str">
        <v>Coach_23_40</v>
      </c>
    </row>
    <row r="77" spans="10:19" x14ac:dyDescent="0.25">
      <c r="J77" s="28" t="s">
        <v>114</v>
      </c>
      <c r="K77" s="28" t="str">
        <v>Coach_23_50</v>
      </c>
      <c r="L77" s="88">
        <v>1</v>
      </c>
      <c r="M77" s="89" t="str">
        <v>Coach_23_50</v>
      </c>
      <c r="N77" s="88">
        <v>1</v>
      </c>
      <c r="O77" s="89" t="str">
        <v>Coach_23_50</v>
      </c>
      <c r="P77" s="88">
        <v>1</v>
      </c>
      <c r="Q77" s="89" t="str">
        <v>Coach_23_50</v>
      </c>
      <c r="R77" s="88">
        <v>1</v>
      </c>
      <c r="S77" s="90" t="str">
        <v>Coach_23_50</v>
      </c>
    </row>
    <row r="78" spans="10:19" x14ac:dyDescent="0.25">
      <c r="J78" s="28" t="s">
        <v>115</v>
      </c>
      <c r="K78" s="28" t="str">
        <v>Coach_24_30</v>
      </c>
      <c r="L78" s="88">
        <v>1</v>
      </c>
      <c r="M78" s="89" t="str">
        <v>Coach_24_30</v>
      </c>
      <c r="N78" s="88">
        <v>1</v>
      </c>
      <c r="O78" s="89" t="str">
        <v>Coach_24_30</v>
      </c>
      <c r="P78" s="88">
        <v>1</v>
      </c>
      <c r="Q78" s="89" t="str">
        <v>Coach_24_30</v>
      </c>
      <c r="R78" s="88">
        <v>1</v>
      </c>
      <c r="S78" s="90" t="str">
        <v>Coach_24_30</v>
      </c>
    </row>
    <row r="79" spans="10:19" x14ac:dyDescent="0.25">
      <c r="J79" s="28" t="s">
        <v>116</v>
      </c>
      <c r="K79" s="28" t="str">
        <v>Coach_24_35</v>
      </c>
      <c r="L79" s="88">
        <v>1</v>
      </c>
      <c r="M79" s="89" t="str">
        <v>Coach_24_35</v>
      </c>
      <c r="N79" s="88">
        <v>1</v>
      </c>
      <c r="O79" s="89" t="str">
        <v>Coach_24_35</v>
      </c>
      <c r="P79" s="88">
        <v>1</v>
      </c>
      <c r="Q79" s="89" t="str">
        <v>Coach_24_35</v>
      </c>
      <c r="R79" s="88">
        <v>1</v>
      </c>
      <c r="S79" s="90" t="str">
        <v>Coach_24_35</v>
      </c>
    </row>
    <row r="80" spans="10:19" x14ac:dyDescent="0.25">
      <c r="J80" s="28" t="s">
        <v>117</v>
      </c>
      <c r="K80" s="28" t="str">
        <v>Coach_24_40</v>
      </c>
      <c r="L80" s="88">
        <v>1</v>
      </c>
      <c r="M80" s="89" t="str">
        <v>Coach_24_40</v>
      </c>
      <c r="N80" s="88">
        <v>1</v>
      </c>
      <c r="O80" s="89" t="str">
        <v>Coach_24_40</v>
      </c>
      <c r="P80" s="88">
        <v>1</v>
      </c>
      <c r="Q80" s="89" t="str">
        <v>Coach_24_40</v>
      </c>
      <c r="R80" s="88">
        <v>1</v>
      </c>
      <c r="S80" s="90" t="str">
        <v>Coach_24_40</v>
      </c>
    </row>
    <row r="81" spans="10:19" x14ac:dyDescent="0.25">
      <c r="J81" s="28" t="s">
        <v>118</v>
      </c>
      <c r="K81" s="28" t="str">
        <v>Coach_24_50</v>
      </c>
      <c r="L81" s="88">
        <v>1</v>
      </c>
      <c r="M81" s="89" t="str">
        <v>Coach_24_50</v>
      </c>
      <c r="N81" s="88">
        <v>1</v>
      </c>
      <c r="O81" s="89" t="str">
        <v>Coach_24_50</v>
      </c>
      <c r="P81" s="88">
        <v>1</v>
      </c>
      <c r="Q81" s="89" t="str">
        <v>Coach_24_50</v>
      </c>
      <c r="R81" s="88">
        <v>1</v>
      </c>
      <c r="S81" s="90" t="str">
        <v>Coach_24_50</v>
      </c>
    </row>
    <row r="82" spans="10:19" x14ac:dyDescent="0.25">
      <c r="J82" s="28" t="s">
        <v>119</v>
      </c>
      <c r="K82" s="28" t="str">
        <v>Coach_24_60</v>
      </c>
      <c r="L82" s="88">
        <v>1</v>
      </c>
      <c r="M82" s="89" t="str">
        <v>Coach_24_60</v>
      </c>
      <c r="N82" s="88">
        <v>1</v>
      </c>
      <c r="O82" s="89" t="str">
        <v>Coach_24_60</v>
      </c>
      <c r="P82" s="88">
        <v>1</v>
      </c>
      <c r="Q82" s="89" t="str">
        <v>Coach_24_60</v>
      </c>
      <c r="R82" s="88">
        <v>1</v>
      </c>
      <c r="S82" s="90" t="str">
        <v>Coach_24_60</v>
      </c>
    </row>
    <row r="83" spans="10:19" x14ac:dyDescent="0.25">
      <c r="J83" s="28" t="s">
        <v>120</v>
      </c>
      <c r="K83" s="28" t="str">
        <v>Coach_26_50</v>
      </c>
      <c r="L83" s="88">
        <v>1</v>
      </c>
      <c r="M83" s="89" t="str">
        <v>Coach_26_50</v>
      </c>
      <c r="N83" s="88">
        <v>1</v>
      </c>
      <c r="O83" s="89" t="str">
        <v>Coach_26_50</v>
      </c>
      <c r="P83" s="88">
        <v>1</v>
      </c>
      <c r="Q83" s="89" t="str">
        <v>Coach_26_50</v>
      </c>
      <c r="R83" s="88">
        <v>1</v>
      </c>
      <c r="S83" s="90" t="str">
        <v>Coach_26_50</v>
      </c>
    </row>
    <row r="84" spans="10:19" x14ac:dyDescent="0.25">
      <c r="J84" s="28" t="s">
        <v>121</v>
      </c>
      <c r="K84" s="28" t="str">
        <v>Coach_35_50</v>
      </c>
      <c r="L84" s="88">
        <v>1</v>
      </c>
      <c r="M84" s="89" t="str">
        <v>Coach_35_50</v>
      </c>
      <c r="N84" s="88">
        <v>1</v>
      </c>
      <c r="O84" s="89" t="str">
        <v>Coach_35_50</v>
      </c>
      <c r="P84" s="88">
        <v>1</v>
      </c>
      <c r="Q84" s="89" t="str">
        <v>Coach_35_50</v>
      </c>
      <c r="R84" s="88">
        <v>1</v>
      </c>
      <c r="S84" s="90" t="str">
        <v>Coach_35_50</v>
      </c>
    </row>
    <row r="85" spans="10:19" x14ac:dyDescent="0.25">
      <c r="J85" s="28" t="s">
        <v>122</v>
      </c>
      <c r="K85" s="28" t="str">
        <v>Coach_48_40</v>
      </c>
      <c r="L85" s="88">
        <v>1</v>
      </c>
      <c r="M85" s="89" t="str">
        <v>Coach_48_40</v>
      </c>
      <c r="N85" s="88">
        <v>1</v>
      </c>
      <c r="O85" s="89" t="str">
        <v>Coach_48_40</v>
      </c>
      <c r="P85" s="88">
        <v>1</v>
      </c>
      <c r="Q85" s="89" t="str">
        <v>Coach_48_40</v>
      </c>
      <c r="R85" s="88">
        <v>1</v>
      </c>
      <c r="S85" s="90" t="str">
        <v>Coach_48_40</v>
      </c>
    </row>
    <row r="86" spans="10:19" x14ac:dyDescent="0.25">
      <c r="J86" s="28" t="s">
        <v>123</v>
      </c>
      <c r="K86" s="28" t="str">
        <v>Coach_48_50</v>
      </c>
      <c r="L86" s="88">
        <v>1</v>
      </c>
      <c r="M86" s="89" t="str">
        <v>Coach_48_50</v>
      </c>
      <c r="N86" s="88">
        <v>1</v>
      </c>
      <c r="O86" s="89" t="str">
        <v>Coach_48_50</v>
      </c>
      <c r="P86" s="88">
        <v>1</v>
      </c>
      <c r="Q86" s="89" t="str">
        <v>Coach_48_50</v>
      </c>
      <c r="R86" s="88">
        <v>1</v>
      </c>
      <c r="S86" s="90" t="str">
        <v>Coach_48_50</v>
      </c>
    </row>
    <row r="87" spans="10:19" x14ac:dyDescent="0.25">
      <c r="J87" s="28" t="s">
        <v>124</v>
      </c>
      <c r="K87" s="28" t="str">
        <v>Coach_48_60</v>
      </c>
      <c r="L87" s="88">
        <v>1</v>
      </c>
      <c r="M87" s="89" t="str">
        <v>Coach_48_60</v>
      </c>
      <c r="N87" s="88">
        <v>1</v>
      </c>
      <c r="O87" s="89" t="str">
        <v>Coach_48_60</v>
      </c>
      <c r="P87" s="88">
        <v>1</v>
      </c>
      <c r="Q87" s="89" t="str">
        <v>Coach_48_60</v>
      </c>
      <c r="R87" s="88">
        <v>1</v>
      </c>
      <c r="S87" s="90" t="str">
        <v>Coach_48_60</v>
      </c>
    </row>
    <row r="88" spans="10:19" x14ac:dyDescent="0.25">
      <c r="J88" s="28" t="s">
        <v>125</v>
      </c>
      <c r="K88" s="28" t="str">
        <v>Coach_5</v>
      </c>
      <c r="L88" s="88">
        <v>1</v>
      </c>
      <c r="M88" s="89" t="str">
        <v>Coach_5</v>
      </c>
      <c r="N88" s="88">
        <v>1</v>
      </c>
      <c r="O88" s="89" t="str">
        <v>Coach_5</v>
      </c>
      <c r="P88" s="88">
        <v>1</v>
      </c>
      <c r="Q88" s="89" t="str">
        <v>Coach_5</v>
      </c>
      <c r="R88" s="88">
        <v>1</v>
      </c>
      <c r="S88" s="90" t="str">
        <v>Coach_5</v>
      </c>
    </row>
    <row r="89" spans="10:19" x14ac:dyDescent="0.25">
      <c r="J89" s="28" t="s">
        <v>126</v>
      </c>
      <c r="K89" s="28" t="str">
        <v>Coach_50_40</v>
      </c>
      <c r="L89" s="88">
        <v>1</v>
      </c>
      <c r="M89" s="89" t="str">
        <v>Coach_50_40</v>
      </c>
      <c r="N89" s="88">
        <v>1</v>
      </c>
      <c r="O89" s="89" t="str">
        <v>Coach_50_40</v>
      </c>
      <c r="P89" s="88">
        <v>1</v>
      </c>
      <c r="Q89" s="89" t="str">
        <v>Coach_50_40</v>
      </c>
      <c r="R89" s="88">
        <v>1</v>
      </c>
      <c r="S89" s="90" t="str">
        <v>Coach_50_40</v>
      </c>
    </row>
    <row r="90" spans="10:19" x14ac:dyDescent="0.25">
      <c r="J90" s="28" t="s">
        <v>127</v>
      </c>
      <c r="K90" s="28" t="str">
        <v>Coach_50_50</v>
      </c>
      <c r="L90" s="88">
        <v>1</v>
      </c>
      <c r="M90" s="89" t="str">
        <v>Coach_50_50</v>
      </c>
      <c r="N90" s="88">
        <v>1</v>
      </c>
      <c r="O90" s="89" t="str">
        <v>Coach_50_50</v>
      </c>
      <c r="P90" s="88">
        <v>1</v>
      </c>
      <c r="Q90" s="89" t="str">
        <v>Coach_50_50</v>
      </c>
      <c r="R90" s="88">
        <v>1</v>
      </c>
      <c r="S90" s="90" t="str">
        <v>Coach_50_50</v>
      </c>
    </row>
    <row r="91" spans="10:19" x14ac:dyDescent="0.25">
      <c r="J91" s="28" t="s">
        <v>128</v>
      </c>
      <c r="K91" s="28" t="str">
        <v>Coach_50_60</v>
      </c>
      <c r="L91" s="88">
        <v>1</v>
      </c>
      <c r="M91" s="89" t="str">
        <v>Coach_50_60</v>
      </c>
      <c r="N91" s="88">
        <v>1</v>
      </c>
      <c r="O91" s="89" t="str">
        <v>Coach_50_60</v>
      </c>
      <c r="P91" s="88">
        <v>1</v>
      </c>
      <c r="Q91" s="89" t="str">
        <v>Coach_50_60</v>
      </c>
      <c r="R91" s="88">
        <v>1</v>
      </c>
      <c r="S91" s="90" t="str">
        <v>Coach_50_60</v>
      </c>
    </row>
    <row r="92" spans="10:19" x14ac:dyDescent="0.25">
      <c r="J92" s="28" t="s">
        <v>129</v>
      </c>
      <c r="K92" s="28" t="str">
        <v>Coach_5A</v>
      </c>
      <c r="L92" s="88">
        <v>1</v>
      </c>
      <c r="M92" s="89" t="str">
        <v>Coach_5A</v>
      </c>
      <c r="N92" s="88">
        <v>1</v>
      </c>
      <c r="O92" s="89" t="str">
        <v>Coach_5A</v>
      </c>
      <c r="P92" s="88">
        <v>1</v>
      </c>
      <c r="Q92" s="89" t="str">
        <v>Coach_5A</v>
      </c>
      <c r="R92" s="88">
        <v>1</v>
      </c>
      <c r="S92" s="90" t="str">
        <v>Coach_5A</v>
      </c>
    </row>
    <row r="93" spans="10:19" x14ac:dyDescent="0.25">
      <c r="J93" s="28" t="s">
        <v>130</v>
      </c>
      <c r="K93" s="28" t="str">
        <v>Coach_60_50</v>
      </c>
      <c r="L93" s="88">
        <v>1</v>
      </c>
      <c r="M93" s="89" t="str">
        <v>Coach_60_50</v>
      </c>
      <c r="N93" s="88">
        <v>1</v>
      </c>
      <c r="O93" s="89" t="str">
        <v>Coach_60_50</v>
      </c>
      <c r="P93" s="88">
        <v>1</v>
      </c>
      <c r="Q93" s="89" t="str">
        <v>Coach_60_50</v>
      </c>
      <c r="R93" s="88">
        <v>1</v>
      </c>
      <c r="S93" s="90" t="str">
        <v>Coach_60_50</v>
      </c>
    </row>
    <row r="94" spans="10:19" x14ac:dyDescent="0.25">
      <c r="J94" s="28" t="s">
        <v>131</v>
      </c>
      <c r="K94" s="28" t="str">
        <v>Coach_64_30</v>
      </c>
      <c r="L94" s="88">
        <v>1</v>
      </c>
      <c r="M94" s="89" t="str">
        <v>Coach_64_30</v>
      </c>
      <c r="N94" s="88">
        <v>1</v>
      </c>
      <c r="O94" s="89" t="str">
        <v>Coach_64_30</v>
      </c>
      <c r="P94" s="88">
        <v>1</v>
      </c>
      <c r="Q94" s="89" t="str">
        <v>Coach_64_30</v>
      </c>
      <c r="R94" s="88">
        <v>1</v>
      </c>
      <c r="S94" s="90" t="str">
        <v>Coach_64_30</v>
      </c>
    </row>
    <row r="95" spans="10:19" x14ac:dyDescent="0.25">
      <c r="J95" s="28" t="s">
        <v>132</v>
      </c>
      <c r="K95" s="28" t="str">
        <v>Coach_64_35</v>
      </c>
      <c r="L95" s="88">
        <v>1</v>
      </c>
      <c r="M95" s="89" t="str">
        <v>Coach_64_35</v>
      </c>
      <c r="N95" s="88">
        <v>1</v>
      </c>
      <c r="O95" s="89" t="str">
        <v>Coach_64_35</v>
      </c>
      <c r="P95" s="88">
        <v>1</v>
      </c>
      <c r="Q95" s="89" t="str">
        <v>Coach_64_35</v>
      </c>
      <c r="R95" s="88">
        <v>1</v>
      </c>
      <c r="S95" s="90" t="str">
        <v>Coach_64_35</v>
      </c>
    </row>
    <row r="96" spans="10:19" x14ac:dyDescent="0.25">
      <c r="J96" s="28" t="s">
        <v>133</v>
      </c>
      <c r="K96" s="28" t="str">
        <v>Coach_64_40</v>
      </c>
      <c r="L96" s="88">
        <v>1</v>
      </c>
      <c r="M96" s="89" t="str">
        <v>Coach_64_40</v>
      </c>
      <c r="N96" s="88">
        <v>1</v>
      </c>
      <c r="O96" s="89" t="str">
        <v>Coach_64_40</v>
      </c>
      <c r="P96" s="88">
        <v>1</v>
      </c>
      <c r="Q96" s="89" t="str">
        <v>Coach_64_40</v>
      </c>
      <c r="R96" s="88">
        <v>1</v>
      </c>
      <c r="S96" s="90" t="str">
        <v>Coach_64_40</v>
      </c>
    </row>
    <row r="97" spans="10:19" x14ac:dyDescent="0.25">
      <c r="J97" s="28" t="s">
        <v>134</v>
      </c>
      <c r="K97" s="28" t="str">
        <v>Coach_64_50</v>
      </c>
      <c r="L97" s="88">
        <v>1</v>
      </c>
      <c r="M97" s="89" t="str">
        <v>Coach_64_50</v>
      </c>
      <c r="N97" s="88">
        <v>1</v>
      </c>
      <c r="O97" s="89" t="str">
        <v>Coach_64_50</v>
      </c>
      <c r="P97" s="88">
        <v>1</v>
      </c>
      <c r="Q97" s="89" t="str">
        <v>Coach_64_50</v>
      </c>
      <c r="R97" s="88">
        <v>1</v>
      </c>
      <c r="S97" s="90" t="str">
        <v>Coach_64_50</v>
      </c>
    </row>
    <row r="98" spans="10:19" x14ac:dyDescent="0.25">
      <c r="J98" s="28" t="s">
        <v>135</v>
      </c>
      <c r="K98" s="28" t="str">
        <v>Coach_64_60</v>
      </c>
      <c r="L98" s="88">
        <v>1</v>
      </c>
      <c r="M98" s="89" t="str">
        <v>Coach_64_60</v>
      </c>
      <c r="N98" s="88">
        <v>1</v>
      </c>
      <c r="O98" s="89" t="str">
        <v>Coach_64_60</v>
      </c>
      <c r="P98" s="88">
        <v>1</v>
      </c>
      <c r="Q98" s="89" t="str">
        <v>Coach_64_60</v>
      </c>
      <c r="R98" s="88">
        <v>1</v>
      </c>
      <c r="S98" s="90" t="str">
        <v>Coach_64_60</v>
      </c>
    </row>
    <row r="99" spans="10:19" x14ac:dyDescent="0.25">
      <c r="J99" s="28" t="s">
        <v>136</v>
      </c>
      <c r="K99" s="28" t="str">
        <v>Coach_8</v>
      </c>
      <c r="L99" s="88">
        <v>1</v>
      </c>
      <c r="M99" s="89" t="str">
        <v>Coach_8</v>
      </c>
      <c r="N99" s="88">
        <v>1</v>
      </c>
      <c r="O99" s="89" t="str">
        <v>Coach_8</v>
      </c>
      <c r="P99" s="88">
        <v>1</v>
      </c>
      <c r="Q99" s="89" t="str">
        <v>Coach_8</v>
      </c>
      <c r="R99" s="88">
        <v>1</v>
      </c>
      <c r="S99" s="90" t="str">
        <v>Coach_8</v>
      </c>
    </row>
    <row r="100" spans="10:19" x14ac:dyDescent="0.25">
      <c r="J100" s="28" t="s">
        <v>137</v>
      </c>
      <c r="K100" s="28" t="str">
        <v>Coach_80_30</v>
      </c>
      <c r="L100" s="88">
        <v>1</v>
      </c>
      <c r="M100" s="89" t="str">
        <v>Coach_80_30</v>
      </c>
      <c r="N100" s="88">
        <v>1</v>
      </c>
      <c r="O100" s="89" t="str">
        <v>Coach_80_30</v>
      </c>
      <c r="P100" s="88">
        <v>1</v>
      </c>
      <c r="Q100" s="89" t="str">
        <v>Coach_80_30</v>
      </c>
      <c r="R100" s="88">
        <v>1</v>
      </c>
      <c r="S100" s="90" t="str">
        <v>Coach_80_30</v>
      </c>
    </row>
    <row r="101" spans="10:19" x14ac:dyDescent="0.25">
      <c r="J101" s="28" t="s">
        <v>138</v>
      </c>
      <c r="K101" s="28" t="str">
        <v>Coach_80_40</v>
      </c>
      <c r="L101" s="88">
        <v>1</v>
      </c>
      <c r="M101" s="89" t="str">
        <v>Coach_80_40</v>
      </c>
      <c r="N101" s="88">
        <v>1</v>
      </c>
      <c r="O101" s="89" t="str">
        <v>Coach_80_40</v>
      </c>
      <c r="P101" s="88">
        <v>1</v>
      </c>
      <c r="Q101" s="89" t="str">
        <v>Coach_80_40</v>
      </c>
      <c r="R101" s="88">
        <v>1</v>
      </c>
      <c r="S101" s="90" t="str">
        <v>Coach_80_40</v>
      </c>
    </row>
    <row r="102" spans="10:19" x14ac:dyDescent="0.25">
      <c r="J102" s="28" t="s">
        <v>139</v>
      </c>
      <c r="K102" s="28" t="str">
        <v>Coach_80_50</v>
      </c>
      <c r="L102" s="88">
        <v>1</v>
      </c>
      <c r="M102" s="89" t="str">
        <v>Coach_80_50</v>
      </c>
      <c r="N102" s="88">
        <v>1</v>
      </c>
      <c r="O102" s="89" t="str">
        <v>Coach_80_50</v>
      </c>
      <c r="P102" s="88">
        <v>1</v>
      </c>
      <c r="Q102" s="89" t="str">
        <v>Coach_80_50</v>
      </c>
      <c r="R102" s="88">
        <v>1</v>
      </c>
      <c r="S102" s="90" t="str">
        <v>Coach_80_50</v>
      </c>
    </row>
    <row r="103" spans="10:19" x14ac:dyDescent="0.25">
      <c r="J103" s="28" t="s">
        <v>140</v>
      </c>
      <c r="K103" s="28" t="str">
        <v>Coach_HB_40</v>
      </c>
      <c r="L103" s="88">
        <v>1</v>
      </c>
      <c r="M103" s="89" t="str">
        <v>Coach_HB_40</v>
      </c>
      <c r="N103" s="88">
        <v>1</v>
      </c>
      <c r="O103" s="89" t="str">
        <v>Coach_HB_40</v>
      </c>
      <c r="P103" s="88">
        <v>1</v>
      </c>
      <c r="Q103" s="89" t="str">
        <v>Coach_HB_40</v>
      </c>
      <c r="R103" s="88">
        <v>1</v>
      </c>
      <c r="S103" s="90" t="str">
        <v>Coach_HB_40</v>
      </c>
    </row>
    <row r="104" spans="10:19" x14ac:dyDescent="0.25">
      <c r="J104" s="28" t="s">
        <v>141</v>
      </c>
      <c r="K104" s="28" t="str">
        <v>Coach_HB_50</v>
      </c>
      <c r="L104" s="88">
        <v>1</v>
      </c>
      <c r="M104" s="89" t="str">
        <v>Coach_HB_50</v>
      </c>
      <c r="N104" s="88">
        <v>1</v>
      </c>
      <c r="O104" s="89" t="str">
        <v>Coach_HB_50</v>
      </c>
      <c r="P104" s="88">
        <v>1</v>
      </c>
      <c r="Q104" s="89" t="str">
        <v>Coach_HB_50</v>
      </c>
      <c r="R104" s="88">
        <v>1</v>
      </c>
      <c r="S104" s="90" t="str">
        <v>Coach_HB_50</v>
      </c>
    </row>
    <row r="105" spans="10:19" x14ac:dyDescent="0.25">
      <c r="J105" s="28" t="s">
        <v>142</v>
      </c>
      <c r="K105" s="28" t="str">
        <v>Coach_HB_60</v>
      </c>
      <c r="L105" s="88">
        <v>1</v>
      </c>
      <c r="M105" s="89" t="str">
        <v>Coach_HB_60</v>
      </c>
      <c r="N105" s="88">
        <v>1</v>
      </c>
      <c r="O105" s="89" t="str">
        <v>Coach_HB_60</v>
      </c>
      <c r="P105" s="88">
        <v>1</v>
      </c>
      <c r="Q105" s="89" t="str">
        <v>Coach_HB_60</v>
      </c>
      <c r="R105" s="88">
        <v>1</v>
      </c>
      <c r="S105" s="90" t="str">
        <v>Coach_HB_60</v>
      </c>
    </row>
    <row r="106" spans="10:19" x14ac:dyDescent="0.25">
      <c r="J106" s="28" t="s">
        <v>143</v>
      </c>
      <c r="K106" s="28" t="str">
        <v>Coach_HB_Cl221</v>
      </c>
      <c r="L106" s="88">
        <v>1</v>
      </c>
      <c r="M106" s="89" t="str">
        <v>Coach_HB_Cl221</v>
      </c>
      <c r="N106" s="88">
        <v>1</v>
      </c>
      <c r="O106" s="89" t="str">
        <v>Coach_HB_Cl221</v>
      </c>
      <c r="P106" s="88">
        <v>1</v>
      </c>
      <c r="Q106" s="89" t="str">
        <v>Coach_HB_Cl221</v>
      </c>
      <c r="R106" s="88">
        <v>1</v>
      </c>
      <c r="S106" s="90" t="str">
        <v>Coach_HB_Cl221</v>
      </c>
    </row>
    <row r="107" spans="10:19" x14ac:dyDescent="0.25">
      <c r="J107" s="28" t="s">
        <v>144</v>
      </c>
      <c r="K107" s="28" t="str">
        <v>FFAG (L)</v>
      </c>
      <c r="L107" s="88">
        <v>1</v>
      </c>
      <c r="M107" s="89" t="str">
        <v>FFAG (L)</v>
      </c>
      <c r="N107" s="88">
        <v>1</v>
      </c>
      <c r="O107" s="89" t="str">
        <v>FFAG (L)</v>
      </c>
      <c r="P107" s="88">
        <v>1</v>
      </c>
      <c r="Q107" s="89" t="str">
        <v>FFAG (L)</v>
      </c>
      <c r="R107" s="88">
        <v>1</v>
      </c>
      <c r="S107" s="90" t="str">
        <v>FFAG (L)</v>
      </c>
    </row>
    <row r="108" spans="10:19" x14ac:dyDescent="0.25">
      <c r="J108" s="28" t="s">
        <v>145</v>
      </c>
      <c r="K108" s="28" t="str">
        <v>FFAG (T)</v>
      </c>
      <c r="L108" s="88">
        <v>1</v>
      </c>
      <c r="M108" s="89" t="str">
        <v>FFAG (T)</v>
      </c>
      <c r="N108" s="88">
        <v>1</v>
      </c>
      <c r="O108" s="89" t="str">
        <v>FFAG (T)</v>
      </c>
      <c r="P108" s="88">
        <v>1</v>
      </c>
      <c r="Q108" s="89" t="str">
        <v>FFAG (T)</v>
      </c>
      <c r="R108" s="88">
        <v>1</v>
      </c>
      <c r="S108" s="90" t="str">
        <v>FFAG (T)</v>
      </c>
    </row>
    <row r="109" spans="10:19" x14ac:dyDescent="0.25">
      <c r="J109" s="28" t="s">
        <v>146</v>
      </c>
      <c r="K109" s="28" t="str">
        <v>FWAC (L)</v>
      </c>
      <c r="L109" s="88">
        <v>1</v>
      </c>
      <c r="M109" s="89" t="str">
        <v>FWAC (L)</v>
      </c>
      <c r="N109" s="88">
        <v>1</v>
      </c>
      <c r="O109" s="89" t="str">
        <v>FWAC (L)</v>
      </c>
      <c r="P109" s="88">
        <v>1</v>
      </c>
      <c r="Q109" s="89" t="str">
        <v>FWAC (L)</v>
      </c>
      <c r="R109" s="88">
        <v>1</v>
      </c>
      <c r="S109" s="90" t="str">
        <v>FWAC (L)</v>
      </c>
    </row>
    <row r="110" spans="10:19" x14ac:dyDescent="0.25">
      <c r="J110" s="28" t="s">
        <v>147</v>
      </c>
      <c r="K110" s="28" t="str">
        <v>FWAC (T)</v>
      </c>
      <c r="L110" s="88">
        <v>1</v>
      </c>
      <c r="M110" s="89" t="str">
        <v>FWAC (T)</v>
      </c>
      <c r="N110" s="88">
        <v>1</v>
      </c>
      <c r="O110" s="89" t="str">
        <v>FWAC (T)</v>
      </c>
      <c r="P110" s="88">
        <v>1</v>
      </c>
      <c r="Q110" s="89" t="str">
        <v>FWAC (T)</v>
      </c>
      <c r="R110" s="88">
        <v>1</v>
      </c>
      <c r="S110" s="90" t="str">
        <v>FWAC (T)</v>
      </c>
    </row>
    <row r="111" spans="10:19" x14ac:dyDescent="0.25">
      <c r="J111" s="28" t="s">
        <v>148</v>
      </c>
      <c r="K111" s="28" t="str">
        <v>FWAD (L)</v>
      </c>
      <c r="L111" s="88">
        <v>1</v>
      </c>
      <c r="M111" s="89" t="str">
        <v>FWAD (L)</v>
      </c>
      <c r="N111" s="88">
        <v>1</v>
      </c>
      <c r="O111" s="89" t="str">
        <v>FWAD (L)</v>
      </c>
      <c r="P111" s="88">
        <v>1</v>
      </c>
      <c r="Q111" s="89" t="str">
        <v>FWAD (L)</v>
      </c>
      <c r="R111" s="88">
        <v>1</v>
      </c>
      <c r="S111" s="90" t="str">
        <v>FWAD (L)</v>
      </c>
    </row>
    <row r="112" spans="10:19" x14ac:dyDescent="0.25">
      <c r="J112" s="28" t="s">
        <v>149</v>
      </c>
      <c r="K112" s="28" t="str">
        <v>FWAD (T)</v>
      </c>
      <c r="L112" s="88">
        <v>1</v>
      </c>
      <c r="M112" s="89" t="str">
        <v>FWAD (T)</v>
      </c>
      <c r="N112" s="88">
        <v>1</v>
      </c>
      <c r="O112" s="89" t="str">
        <v>FWAD (T)</v>
      </c>
      <c r="P112" s="88">
        <v>1</v>
      </c>
      <c r="Q112" s="89" t="str">
        <v>FWAD (T)</v>
      </c>
      <c r="R112" s="88">
        <v>1</v>
      </c>
      <c r="S112" s="90" t="str">
        <v>FWAD (T)</v>
      </c>
    </row>
    <row r="113" spans="10:19" x14ac:dyDescent="0.25">
      <c r="J113" s="28" t="s">
        <v>150</v>
      </c>
      <c r="K113" s="28" t="str">
        <v>LN25_empty</v>
      </c>
      <c r="L113" s="88">
        <v>1</v>
      </c>
      <c r="M113" s="89" t="str">
        <v>LN25_empty</v>
      </c>
      <c r="N113" s="88">
        <v>1</v>
      </c>
      <c r="O113" s="89" t="str">
        <v>LN25_empty</v>
      </c>
      <c r="P113" s="88">
        <v>1</v>
      </c>
      <c r="Q113" s="89" t="str">
        <v>LN25_empty</v>
      </c>
      <c r="R113" s="88">
        <v>1</v>
      </c>
      <c r="S113" s="90" t="str">
        <v>LN25_empty</v>
      </c>
    </row>
    <row r="114" spans="10:19" x14ac:dyDescent="0.25">
      <c r="J114" s="28" t="s">
        <v>151</v>
      </c>
      <c r="K114" s="28" t="str">
        <v>LN25_loaded</v>
      </c>
      <c r="L114" s="88">
        <v>1</v>
      </c>
      <c r="M114" s="89" t="str">
        <v>LN25_loaded</v>
      </c>
      <c r="N114" s="88">
        <v>1</v>
      </c>
      <c r="O114" s="89" t="str">
        <v>LN25_loaded</v>
      </c>
      <c r="P114" s="88">
        <v>1</v>
      </c>
      <c r="Q114" s="89" t="str">
        <v>LN25_loaded</v>
      </c>
      <c r="R114" s="88">
        <v>1</v>
      </c>
      <c r="S114" s="90" t="str">
        <v>LN25_loaded</v>
      </c>
    </row>
    <row r="115" spans="10:19" x14ac:dyDescent="0.25">
      <c r="J115" s="28" t="s">
        <v>152</v>
      </c>
      <c r="K115" s="28" t="str">
        <v>Loco2_50</v>
      </c>
      <c r="L115" s="88">
        <v>1</v>
      </c>
      <c r="M115" s="89" t="str">
        <v>Loco2_50</v>
      </c>
      <c r="N115" s="88">
        <v>1</v>
      </c>
      <c r="O115" s="89" t="str">
        <v>Loco2_50</v>
      </c>
      <c r="P115" s="88">
        <v>1</v>
      </c>
      <c r="Q115" s="89" t="str">
        <v>Loco2_50</v>
      </c>
      <c r="R115" s="88">
        <v>1</v>
      </c>
      <c r="S115" s="90" t="str">
        <v>Loco2_50</v>
      </c>
    </row>
    <row r="116" spans="10:19" x14ac:dyDescent="0.25">
      <c r="J116" s="28" t="s">
        <v>153</v>
      </c>
      <c r="K116" s="28" t="str">
        <v>Loco3_50</v>
      </c>
      <c r="L116" s="88">
        <v>1</v>
      </c>
      <c r="M116" s="89" t="str">
        <v>Loco3_50</v>
      </c>
      <c r="N116" s="88">
        <v>1</v>
      </c>
      <c r="O116" s="89" t="str">
        <v>Loco3_50</v>
      </c>
      <c r="P116" s="88">
        <v>1</v>
      </c>
      <c r="Q116" s="89" t="str">
        <v>Loco3_50</v>
      </c>
      <c r="R116" s="88">
        <v>1</v>
      </c>
      <c r="S116" s="90" t="str">
        <v>Loco3_50</v>
      </c>
    </row>
    <row r="117" spans="10:19" x14ac:dyDescent="0.25">
      <c r="J117" s="28" t="s">
        <v>154</v>
      </c>
      <c r="K117" s="28" t="str">
        <v>NACO_empty</v>
      </c>
      <c r="L117" s="88">
        <v>1</v>
      </c>
      <c r="M117" s="89" t="str">
        <v>NACO_empty</v>
      </c>
      <c r="N117" s="88">
        <v>1</v>
      </c>
      <c r="O117" s="89" t="str">
        <v>NACO_empty</v>
      </c>
      <c r="P117" s="88">
        <v>1</v>
      </c>
      <c r="Q117" s="89" t="str">
        <v>NACO_empty</v>
      </c>
      <c r="R117" s="88">
        <v>1</v>
      </c>
      <c r="S117" s="90" t="str">
        <v>NACO_empty</v>
      </c>
    </row>
    <row r="118" spans="10:19" x14ac:dyDescent="0.25">
      <c r="J118" s="28" t="s">
        <v>155</v>
      </c>
      <c r="K118" s="28" t="str">
        <v>NACO_loaded</v>
      </c>
      <c r="L118" s="88">
        <v>1</v>
      </c>
      <c r="M118" s="89" t="str">
        <v>NACO_loaded</v>
      </c>
      <c r="N118" s="88">
        <v>1</v>
      </c>
      <c r="O118" s="89" t="str">
        <v>NACO_loaded</v>
      </c>
      <c r="P118" s="88">
        <v>1</v>
      </c>
      <c r="Q118" s="89" t="str">
        <v>NACO_loaded</v>
      </c>
      <c r="R118" s="88">
        <v>1</v>
      </c>
      <c r="S118" s="90" t="str">
        <v>NACO_loaded</v>
      </c>
    </row>
    <row r="119" spans="10:19" x14ac:dyDescent="0.25">
      <c r="J119" s="28" t="s">
        <v>156</v>
      </c>
      <c r="K119" s="28" t="str">
        <v>Pacer_10</v>
      </c>
      <c r="L119" s="88">
        <v>1</v>
      </c>
      <c r="M119" s="89" t="str">
        <v>Pacer_10</v>
      </c>
      <c r="N119" s="88">
        <v>1</v>
      </c>
      <c r="O119" s="89" t="str">
        <v>Pacer_10</v>
      </c>
      <c r="P119" s="88">
        <v>1</v>
      </c>
      <c r="Q119" s="89" t="str">
        <v>Pacer_10</v>
      </c>
      <c r="R119" s="88">
        <v>1</v>
      </c>
      <c r="S119" s="90" t="str">
        <v>Pacer_10</v>
      </c>
    </row>
    <row r="120" spans="10:19" x14ac:dyDescent="0.25">
      <c r="J120" s="28" t="s">
        <v>157</v>
      </c>
      <c r="K120" s="28" t="str">
        <v>PPM_2axle</v>
      </c>
      <c r="L120" s="88">
        <v>1</v>
      </c>
      <c r="M120" s="89" t="str">
        <v>PPM_2axle</v>
      </c>
      <c r="N120" s="88">
        <v>1</v>
      </c>
      <c r="O120" s="89" t="str">
        <v>PPM_2axle</v>
      </c>
      <c r="P120" s="88">
        <v>1</v>
      </c>
      <c r="Q120" s="89" t="str">
        <v>PPM_2axle</v>
      </c>
      <c r="R120" s="88">
        <v>1</v>
      </c>
      <c r="S120" s="90" t="str">
        <v>PPM_2axle</v>
      </c>
    </row>
    <row r="121" spans="10:19" x14ac:dyDescent="0.25">
      <c r="J121" s="28" t="s">
        <v>158</v>
      </c>
      <c r="K121" s="28" t="str">
        <v>Shunter</v>
      </c>
      <c r="L121" s="88">
        <v>1</v>
      </c>
      <c r="M121" s="89" t="str">
        <v>Shunter</v>
      </c>
      <c r="N121" s="88">
        <v>1</v>
      </c>
      <c r="O121" s="89" t="str">
        <v>Shunter</v>
      </c>
      <c r="P121" s="88">
        <v>1</v>
      </c>
      <c r="Q121" s="89" t="str">
        <v>Shunter</v>
      </c>
      <c r="R121" s="88">
        <v>1</v>
      </c>
      <c r="S121" s="90" t="str">
        <v>Shunter</v>
      </c>
    </row>
    <row r="122" spans="10:19" x14ac:dyDescent="0.25">
      <c r="J122" s="28" t="s">
        <v>159</v>
      </c>
      <c r="K122" s="28" t="str">
        <v>Tilting_50_50</v>
      </c>
      <c r="L122" s="88">
        <v>1</v>
      </c>
      <c r="M122" s="89" t="str">
        <v>Tilting_50_50</v>
      </c>
      <c r="N122" s="88">
        <v>1</v>
      </c>
      <c r="O122" s="89" t="str">
        <v>Tilting_50_50</v>
      </c>
      <c r="P122" s="88">
        <v>1</v>
      </c>
      <c r="Q122" s="89" t="str">
        <v>Tilting_50_50</v>
      </c>
      <c r="R122" s="88">
        <v>1</v>
      </c>
      <c r="S122" s="90" t="str">
        <v>Tilting_50_50</v>
      </c>
    </row>
    <row r="123" spans="10:19" x14ac:dyDescent="0.25">
      <c r="J123" s="28" t="s">
        <v>160</v>
      </c>
      <c r="K123" s="28" t="str">
        <v>Y25_empty</v>
      </c>
      <c r="L123" s="88">
        <v>1</v>
      </c>
      <c r="M123" s="89" t="str">
        <v>Y25_empty</v>
      </c>
      <c r="N123" s="88">
        <v>1</v>
      </c>
      <c r="O123" s="89" t="str">
        <v>Y25_empty</v>
      </c>
      <c r="P123" s="88">
        <v>1</v>
      </c>
      <c r="Q123" s="89" t="str">
        <v>Y25_empty</v>
      </c>
      <c r="R123" s="88">
        <v>1</v>
      </c>
      <c r="S123" s="90" t="str">
        <v>Y25_empty</v>
      </c>
    </row>
    <row r="124" spans="10:19" x14ac:dyDescent="0.25">
      <c r="J124" s="28" t="s">
        <v>161</v>
      </c>
      <c r="K124" s="28" t="str">
        <v>Y25_loaded</v>
      </c>
      <c r="L124" s="88">
        <v>1</v>
      </c>
      <c r="M124" s="89" t="str">
        <v>Y25_loaded</v>
      </c>
      <c r="N124" s="88">
        <v>1</v>
      </c>
      <c r="O124" s="89" t="str">
        <v>Y25_loaded</v>
      </c>
      <c r="P124" s="88">
        <v>1</v>
      </c>
      <c r="Q124" s="89" t="str">
        <v>Y25_loaded</v>
      </c>
      <c r="R124" s="88">
        <v>1</v>
      </c>
      <c r="S124" s="90" t="str">
        <v>Y25_loaded</v>
      </c>
    </row>
  </sheetData>
  <sheetProtection sheet="1" objects="1" scenarios="1"/>
  <mergeCells count="4">
    <mergeCell ref="R3:S3"/>
    <mergeCell ref="L3:M3"/>
    <mergeCell ref="N3:O3"/>
    <mergeCell ref="P3:Q3"/>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D13C8-9352-4963-85B8-49721BD648BD}">
  <sheetPr>
    <tabColor rgb="FF8DC055"/>
  </sheetPr>
  <dimension ref="A1:P101"/>
  <sheetViews>
    <sheetView showGridLines="0" workbookViewId="0">
      <pane xSplit="17" ySplit="11" topLeftCell="R12" activePane="bottomRight" state="frozen"/>
      <selection pane="topRight" activeCell="R1" sqref="R1"/>
      <selection pane="bottomLeft" activeCell="A12" sqref="A12"/>
      <selection pane="bottomRight" activeCell="J3" sqref="J3"/>
    </sheetView>
  </sheetViews>
  <sheetFormatPr defaultColWidth="8.90625" defaultRowHeight="14" x14ac:dyDescent="0.25"/>
  <cols>
    <col min="1" max="1" width="3.1796875" style="46" customWidth="1"/>
    <col min="2" max="2" width="18.81640625" style="46" customWidth="1"/>
    <col min="3" max="4" width="18.81640625" style="52" customWidth="1"/>
    <col min="5" max="5" width="2.81640625" style="46" customWidth="1"/>
    <col min="6" max="8" width="18.81640625" style="46" customWidth="1"/>
    <col min="9" max="9" width="2.81640625" style="46" customWidth="1"/>
    <col min="10" max="12" width="18.81640625" style="46" customWidth="1"/>
    <col min="13" max="13" width="2.81640625" style="46" customWidth="1"/>
    <col min="14" max="16" width="18.81640625" style="46" customWidth="1"/>
    <col min="17" max="17" width="2.81640625" style="46" customWidth="1"/>
    <col min="18" max="16384" width="8.90625" style="46"/>
  </cols>
  <sheetData>
    <row r="1" spans="1:16" x14ac:dyDescent="0.25">
      <c r="A1" s="58" t="s">
        <v>182</v>
      </c>
      <c r="B1" s="58"/>
      <c r="C1" s="59"/>
      <c r="D1" s="59"/>
      <c r="E1" s="58"/>
      <c r="F1" s="118"/>
      <c r="G1" s="118"/>
      <c r="H1" s="118"/>
      <c r="I1" s="118"/>
      <c r="J1" s="118"/>
      <c r="K1" s="118"/>
      <c r="L1" s="118"/>
      <c r="M1" s="118"/>
      <c r="N1" s="118"/>
      <c r="O1" s="118"/>
      <c r="P1" s="118"/>
    </row>
    <row r="3" spans="1:16" x14ac:dyDescent="0.25">
      <c r="B3" s="51" t="s">
        <v>183</v>
      </c>
    </row>
    <row r="4" spans="1:16" x14ac:dyDescent="0.25">
      <c r="B4" s="148" t="s">
        <v>184</v>
      </c>
      <c r="C4" s="148"/>
      <c r="D4" s="148"/>
    </row>
    <row r="5" spans="1:16" x14ac:dyDescent="0.25">
      <c r="B5" s="148"/>
      <c r="C5" s="148"/>
      <c r="D5" s="148"/>
    </row>
    <row r="7" spans="1:16" x14ac:dyDescent="0.25">
      <c r="B7" s="149" t="s">
        <v>185</v>
      </c>
      <c r="C7" s="149"/>
    </row>
    <row r="8" spans="1:16" x14ac:dyDescent="0.25">
      <c r="B8" s="149"/>
      <c r="C8" s="149"/>
      <c r="D8" s="107">
        <v>1</v>
      </c>
    </row>
    <row r="10" spans="1:16" x14ac:dyDescent="0.25">
      <c r="B10" s="115" t="s">
        <v>230</v>
      </c>
      <c r="C10" s="116" t="str">
        <f>IF(AND('VUC rate request form'!$F$34&gt;0,'VUC rate request form'!$F$49='NR INTERNAL - Dropdowns'!$K$4),'VUC rate request form'!$F$34,"n/a")</f>
        <v>n/a</v>
      </c>
      <c r="D10" s="117"/>
      <c r="F10" s="115" t="s">
        <v>230</v>
      </c>
      <c r="G10" s="116" t="str">
        <f>IF(AND('VUC rate request form'!$H$34&gt;0,'VUC rate request form'!$H$49='NR INTERNAL - Dropdowns'!$K$4),'VUC rate request form'!$H$34,"n/a")</f>
        <v>n/a</v>
      </c>
      <c r="H10" s="117"/>
      <c r="J10" s="115" t="s">
        <v>230</v>
      </c>
      <c r="K10" s="116" t="str">
        <f>IF(AND('VUC rate request form'!$J$34&gt;0,'VUC rate request form'!$J$49='NR INTERNAL - Dropdowns'!$K$4),'VUC rate request form'!$J$34,"n/a")</f>
        <v>n/a</v>
      </c>
      <c r="L10" s="117"/>
      <c r="N10" s="115" t="s">
        <v>230</v>
      </c>
      <c r="O10" s="116" t="str">
        <f>IF(AND('VUC rate request form'!$L$34&gt;0,'VUC rate request form'!$L$49='NR INTERNAL - Dropdowns'!$K$4),'VUC rate request form'!$L$34,"n/a")</f>
        <v>n/a</v>
      </c>
      <c r="P10" s="117"/>
    </row>
    <row r="11" spans="1:16" x14ac:dyDescent="0.25">
      <c r="B11" s="60" t="s">
        <v>186</v>
      </c>
      <c r="C11" s="60" t="s">
        <v>181</v>
      </c>
      <c r="D11" s="60" t="s">
        <v>187</v>
      </c>
      <c r="F11" s="60" t="s">
        <v>186</v>
      </c>
      <c r="G11" s="60" t="s">
        <v>181</v>
      </c>
      <c r="H11" s="60" t="s">
        <v>187</v>
      </c>
      <c r="J11" s="60" t="s">
        <v>186</v>
      </c>
      <c r="K11" s="60" t="s">
        <v>181</v>
      </c>
      <c r="L11" s="60" t="s">
        <v>187</v>
      </c>
      <c r="N11" s="60" t="s">
        <v>186</v>
      </c>
      <c r="O11" s="60" t="s">
        <v>181</v>
      </c>
      <c r="P11" s="60" t="s">
        <v>187</v>
      </c>
    </row>
    <row r="12" spans="1:16" x14ac:dyDescent="0.25">
      <c r="B12" s="61" t="s">
        <v>6</v>
      </c>
      <c r="C12" s="62">
        <v>200</v>
      </c>
      <c r="D12" s="63">
        <f>ROUND(INDEX('User defined T-gamma'!$D$17:$I$31,MATCH($C12,'User defined T-gamma'!$C$17:$C$31,0),MATCH($B12,'User defined T-gamma'!$D$16:$I$16,0)),$D$8)</f>
        <v>0</v>
      </c>
      <c r="F12" s="61" t="s">
        <v>6</v>
      </c>
      <c r="G12" s="62">
        <v>200</v>
      </c>
      <c r="H12" s="63">
        <f>ROUND(INDEX('User defined T-gamma'!$N$17:$S$31,MATCH($G12,'User defined T-gamma'!$M$17:$M$31,0),MATCH($F12,'User defined T-gamma'!$N$16:$S$16,0)),$D$8)</f>
        <v>0</v>
      </c>
      <c r="J12" s="61" t="s">
        <v>6</v>
      </c>
      <c r="K12" s="62">
        <v>200</v>
      </c>
      <c r="L12" s="63">
        <f>ROUND(INDEX('User defined T-gamma'!$W$17:$AB$31,MATCH($K12,'User defined T-gamma'!$V$17:$V$31,0),MATCH($J12,'User defined T-gamma'!$W$16:$AB$16,0)),$D$8)</f>
        <v>0</v>
      </c>
      <c r="N12" s="61" t="s">
        <v>6</v>
      </c>
      <c r="O12" s="62">
        <v>200</v>
      </c>
      <c r="P12" s="63">
        <f>ROUND(INDEX('User defined T-gamma'!$AF$17:$AK$31,MATCH($O12,'User defined T-gamma'!$AE$17:$AE$31,0),MATCH($N12,'User defined T-gamma'!$AF$16:$AK$16,0)),$D$8)</f>
        <v>0</v>
      </c>
    </row>
    <row r="13" spans="1:16" x14ac:dyDescent="0.25">
      <c r="B13" s="64" t="s">
        <v>6</v>
      </c>
      <c r="C13" s="65">
        <v>400</v>
      </c>
      <c r="D13" s="66">
        <f>ROUND(INDEX('User defined T-gamma'!$D$17:$I$31,MATCH($C13,'User defined T-gamma'!$C$17:$C$31,0),MATCH($B13,'User defined T-gamma'!$D$16:$I$16,0)),$D$8)</f>
        <v>0</v>
      </c>
      <c r="F13" s="64" t="s">
        <v>6</v>
      </c>
      <c r="G13" s="65">
        <v>400</v>
      </c>
      <c r="H13" s="66">
        <f>ROUND(INDEX('User defined T-gamma'!$N$17:$S$31,MATCH($G13,'User defined T-gamma'!$M$17:$M$31,0),MATCH($F13,'User defined T-gamma'!$N$16:$S$16,0)),$D$8)</f>
        <v>0</v>
      </c>
      <c r="J13" s="64" t="s">
        <v>6</v>
      </c>
      <c r="K13" s="65">
        <v>400</v>
      </c>
      <c r="L13" s="66">
        <f>ROUND(INDEX('User defined T-gamma'!$W$17:$AB$31,MATCH($K13,'User defined T-gamma'!$V$17:$V$31,0),MATCH($J13,'User defined T-gamma'!$W$16:$AB$16,0)),$D$8)</f>
        <v>0</v>
      </c>
      <c r="N13" s="64" t="s">
        <v>6</v>
      </c>
      <c r="O13" s="65">
        <v>400</v>
      </c>
      <c r="P13" s="66">
        <f>ROUND(INDEX('User defined T-gamma'!$AF$17:$AK$31,MATCH($O13,'User defined T-gamma'!$AE$17:$AE$31,0),MATCH($N13,'User defined T-gamma'!$AF$16:$AK$16,0)),$D$8)</f>
        <v>0</v>
      </c>
    </row>
    <row r="14" spans="1:16" x14ac:dyDescent="0.25">
      <c r="B14" s="64" t="s">
        <v>6</v>
      </c>
      <c r="C14" s="65">
        <v>600</v>
      </c>
      <c r="D14" s="66">
        <f>ROUND(INDEX('User defined T-gamma'!$D$17:$I$31,MATCH($C14,'User defined T-gamma'!$C$17:$C$31,0),MATCH($B14,'User defined T-gamma'!$D$16:$I$16,0)),$D$8)</f>
        <v>0</v>
      </c>
      <c r="F14" s="64" t="s">
        <v>6</v>
      </c>
      <c r="G14" s="65">
        <v>600</v>
      </c>
      <c r="H14" s="66">
        <f>ROUND(INDEX('User defined T-gamma'!$N$17:$S$31,MATCH($G14,'User defined T-gamma'!$M$17:$M$31,0),MATCH($F14,'User defined T-gamma'!$N$16:$S$16,0)),$D$8)</f>
        <v>0</v>
      </c>
      <c r="J14" s="64" t="s">
        <v>6</v>
      </c>
      <c r="K14" s="65">
        <v>600</v>
      </c>
      <c r="L14" s="66">
        <f>ROUND(INDEX('User defined T-gamma'!$W$17:$AB$31,MATCH($K14,'User defined T-gamma'!$V$17:$V$31,0),MATCH($J14,'User defined T-gamma'!$W$16:$AB$16,0)),$D$8)</f>
        <v>0</v>
      </c>
      <c r="N14" s="64" t="s">
        <v>6</v>
      </c>
      <c r="O14" s="65">
        <v>600</v>
      </c>
      <c r="P14" s="66">
        <f>ROUND(INDEX('User defined T-gamma'!$AF$17:$AK$31,MATCH($O14,'User defined T-gamma'!$AE$17:$AE$31,0),MATCH($N14,'User defined T-gamma'!$AF$16:$AK$16,0)),$D$8)</f>
        <v>0</v>
      </c>
    </row>
    <row r="15" spans="1:16" x14ac:dyDescent="0.25">
      <c r="B15" s="64" t="s">
        <v>6</v>
      </c>
      <c r="C15" s="65">
        <v>800</v>
      </c>
      <c r="D15" s="66">
        <f>ROUND(INDEX('User defined T-gamma'!$D$17:$I$31,MATCH($C15,'User defined T-gamma'!$C$17:$C$31,0),MATCH($B15,'User defined T-gamma'!$D$16:$I$16,0)),$D$8)</f>
        <v>0</v>
      </c>
      <c r="F15" s="64" t="s">
        <v>6</v>
      </c>
      <c r="G15" s="65">
        <v>800</v>
      </c>
      <c r="H15" s="66">
        <f>ROUND(INDEX('User defined T-gamma'!$N$17:$S$31,MATCH($G15,'User defined T-gamma'!$M$17:$M$31,0),MATCH($F15,'User defined T-gamma'!$N$16:$S$16,0)),$D$8)</f>
        <v>0</v>
      </c>
      <c r="J15" s="64" t="s">
        <v>6</v>
      </c>
      <c r="K15" s="65">
        <v>800</v>
      </c>
      <c r="L15" s="66">
        <f>ROUND(INDEX('User defined T-gamma'!$W$17:$AB$31,MATCH($K15,'User defined T-gamma'!$V$17:$V$31,0),MATCH($J15,'User defined T-gamma'!$W$16:$AB$16,0)),$D$8)</f>
        <v>0</v>
      </c>
      <c r="N15" s="64" t="s">
        <v>6</v>
      </c>
      <c r="O15" s="65">
        <v>800</v>
      </c>
      <c r="P15" s="66">
        <f>ROUND(INDEX('User defined T-gamma'!$AF$17:$AK$31,MATCH($O15,'User defined T-gamma'!$AE$17:$AE$31,0),MATCH($N15,'User defined T-gamma'!$AF$16:$AK$16,0)),$D$8)</f>
        <v>0</v>
      </c>
    </row>
    <row r="16" spans="1:16" x14ac:dyDescent="0.25">
      <c r="B16" s="64" t="s">
        <v>6</v>
      </c>
      <c r="C16" s="65">
        <v>1000</v>
      </c>
      <c r="D16" s="66">
        <f>ROUND(INDEX('User defined T-gamma'!$D$17:$I$31,MATCH($C16,'User defined T-gamma'!$C$17:$C$31,0),MATCH($B16,'User defined T-gamma'!$D$16:$I$16,0)),$D$8)</f>
        <v>0</v>
      </c>
      <c r="F16" s="64" t="s">
        <v>6</v>
      </c>
      <c r="G16" s="65">
        <v>1000</v>
      </c>
      <c r="H16" s="66">
        <f>ROUND(INDEX('User defined T-gamma'!$N$17:$S$31,MATCH($G16,'User defined T-gamma'!$M$17:$M$31,0),MATCH($F16,'User defined T-gamma'!$N$16:$S$16,0)),$D$8)</f>
        <v>0</v>
      </c>
      <c r="J16" s="64" t="s">
        <v>6</v>
      </c>
      <c r="K16" s="65">
        <v>1000</v>
      </c>
      <c r="L16" s="66">
        <f>ROUND(INDEX('User defined T-gamma'!$W$17:$AB$31,MATCH($K16,'User defined T-gamma'!$V$17:$V$31,0),MATCH($J16,'User defined T-gamma'!$W$16:$AB$16,0)),$D$8)</f>
        <v>0</v>
      </c>
      <c r="N16" s="64" t="s">
        <v>6</v>
      </c>
      <c r="O16" s="65">
        <v>1000</v>
      </c>
      <c r="P16" s="66">
        <f>ROUND(INDEX('User defined T-gamma'!$AF$17:$AK$31,MATCH($O16,'User defined T-gamma'!$AE$17:$AE$31,0),MATCH($N16,'User defined T-gamma'!$AF$16:$AK$16,0)),$D$8)</f>
        <v>0</v>
      </c>
    </row>
    <row r="17" spans="2:16" x14ac:dyDescent="0.25">
      <c r="B17" s="64" t="s">
        <v>6</v>
      </c>
      <c r="C17" s="65">
        <v>1200</v>
      </c>
      <c r="D17" s="66">
        <f>ROUND(INDEX('User defined T-gamma'!$D$17:$I$31,MATCH($C17,'User defined T-gamma'!$C$17:$C$31,0),MATCH($B17,'User defined T-gamma'!$D$16:$I$16,0)),$D$8)</f>
        <v>0</v>
      </c>
      <c r="F17" s="64" t="s">
        <v>6</v>
      </c>
      <c r="G17" s="65">
        <v>1200</v>
      </c>
      <c r="H17" s="66">
        <f>ROUND(INDEX('User defined T-gamma'!$N$17:$S$31,MATCH($G17,'User defined T-gamma'!$M$17:$M$31,0),MATCH($F17,'User defined T-gamma'!$N$16:$S$16,0)),$D$8)</f>
        <v>0</v>
      </c>
      <c r="J17" s="64" t="s">
        <v>6</v>
      </c>
      <c r="K17" s="65">
        <v>1200</v>
      </c>
      <c r="L17" s="66">
        <f>ROUND(INDEX('User defined T-gamma'!$W$17:$AB$31,MATCH($K17,'User defined T-gamma'!$V$17:$V$31,0),MATCH($J17,'User defined T-gamma'!$W$16:$AB$16,0)),$D$8)</f>
        <v>0</v>
      </c>
      <c r="N17" s="64" t="s">
        <v>6</v>
      </c>
      <c r="O17" s="65">
        <v>1200</v>
      </c>
      <c r="P17" s="66">
        <f>ROUND(INDEX('User defined T-gamma'!$AF$17:$AK$31,MATCH($O17,'User defined T-gamma'!$AE$17:$AE$31,0),MATCH($N17,'User defined T-gamma'!$AF$16:$AK$16,0)),$D$8)</f>
        <v>0</v>
      </c>
    </row>
    <row r="18" spans="2:16" x14ac:dyDescent="0.25">
      <c r="B18" s="64" t="s">
        <v>6</v>
      </c>
      <c r="C18" s="65">
        <v>1400</v>
      </c>
      <c r="D18" s="66">
        <f>ROUND(INDEX('User defined T-gamma'!$D$17:$I$31,MATCH($C18,'User defined T-gamma'!$C$17:$C$31,0),MATCH($B18,'User defined T-gamma'!$D$16:$I$16,0)),$D$8)</f>
        <v>0</v>
      </c>
      <c r="F18" s="64" t="s">
        <v>6</v>
      </c>
      <c r="G18" s="65">
        <v>1400</v>
      </c>
      <c r="H18" s="66">
        <f>ROUND(INDEX('User defined T-gamma'!$N$17:$S$31,MATCH($G18,'User defined T-gamma'!$M$17:$M$31,0),MATCH($F18,'User defined T-gamma'!$N$16:$S$16,0)),$D$8)</f>
        <v>0</v>
      </c>
      <c r="J18" s="64" t="s">
        <v>6</v>
      </c>
      <c r="K18" s="65">
        <v>1400</v>
      </c>
      <c r="L18" s="66">
        <f>ROUND(INDEX('User defined T-gamma'!$W$17:$AB$31,MATCH($K18,'User defined T-gamma'!$V$17:$V$31,0),MATCH($J18,'User defined T-gamma'!$W$16:$AB$16,0)),$D$8)</f>
        <v>0</v>
      </c>
      <c r="N18" s="64" t="s">
        <v>6</v>
      </c>
      <c r="O18" s="65">
        <v>1400</v>
      </c>
      <c r="P18" s="66">
        <f>ROUND(INDEX('User defined T-gamma'!$AF$17:$AK$31,MATCH($O18,'User defined T-gamma'!$AE$17:$AE$31,0),MATCH($N18,'User defined T-gamma'!$AF$16:$AK$16,0)),$D$8)</f>
        <v>0</v>
      </c>
    </row>
    <row r="19" spans="2:16" x14ac:dyDescent="0.25">
      <c r="B19" s="64" t="s">
        <v>6</v>
      </c>
      <c r="C19" s="65">
        <v>1800</v>
      </c>
      <c r="D19" s="66">
        <f>ROUND(INDEX('User defined T-gamma'!$D$17:$I$31,MATCH($C19,'User defined T-gamma'!$C$17:$C$31,0),MATCH($B19,'User defined T-gamma'!$D$16:$I$16,0)),$D$8)</f>
        <v>0</v>
      </c>
      <c r="F19" s="64" t="s">
        <v>6</v>
      </c>
      <c r="G19" s="65">
        <v>1800</v>
      </c>
      <c r="H19" s="66">
        <f>ROUND(INDEX('User defined T-gamma'!$N$17:$S$31,MATCH($G19,'User defined T-gamma'!$M$17:$M$31,0),MATCH($F19,'User defined T-gamma'!$N$16:$S$16,0)),$D$8)</f>
        <v>0</v>
      </c>
      <c r="J19" s="64" t="s">
        <v>6</v>
      </c>
      <c r="K19" s="65">
        <v>1800</v>
      </c>
      <c r="L19" s="66">
        <f>ROUND(INDEX('User defined T-gamma'!$W$17:$AB$31,MATCH($K19,'User defined T-gamma'!$V$17:$V$31,0),MATCH($J19,'User defined T-gamma'!$W$16:$AB$16,0)),$D$8)</f>
        <v>0</v>
      </c>
      <c r="N19" s="64" t="s">
        <v>6</v>
      </c>
      <c r="O19" s="65">
        <v>1800</v>
      </c>
      <c r="P19" s="66">
        <f>ROUND(INDEX('User defined T-gamma'!$AF$17:$AK$31,MATCH($O19,'User defined T-gamma'!$AE$17:$AE$31,0),MATCH($N19,'User defined T-gamma'!$AF$16:$AK$16,0)),$D$8)</f>
        <v>0</v>
      </c>
    </row>
    <row r="20" spans="2:16" x14ac:dyDescent="0.25">
      <c r="B20" s="64" t="s">
        <v>6</v>
      </c>
      <c r="C20" s="65">
        <v>2200</v>
      </c>
      <c r="D20" s="66">
        <f>ROUND(INDEX('User defined T-gamma'!$D$17:$I$31,MATCH($C20,'User defined T-gamma'!$C$17:$C$31,0),MATCH($B20,'User defined T-gamma'!$D$16:$I$16,0)),$D$8)</f>
        <v>0</v>
      </c>
      <c r="F20" s="64" t="s">
        <v>6</v>
      </c>
      <c r="G20" s="65">
        <v>2200</v>
      </c>
      <c r="H20" s="66">
        <f>ROUND(INDEX('User defined T-gamma'!$N$17:$S$31,MATCH($G20,'User defined T-gamma'!$M$17:$M$31,0),MATCH($F20,'User defined T-gamma'!$N$16:$S$16,0)),$D$8)</f>
        <v>0</v>
      </c>
      <c r="J20" s="64" t="s">
        <v>6</v>
      </c>
      <c r="K20" s="65">
        <v>2200</v>
      </c>
      <c r="L20" s="66">
        <f>ROUND(INDEX('User defined T-gamma'!$W$17:$AB$31,MATCH($K20,'User defined T-gamma'!$V$17:$V$31,0),MATCH($J20,'User defined T-gamma'!$W$16:$AB$16,0)),$D$8)</f>
        <v>0</v>
      </c>
      <c r="N20" s="64" t="s">
        <v>6</v>
      </c>
      <c r="O20" s="65">
        <v>2200</v>
      </c>
      <c r="P20" s="66">
        <f>ROUND(INDEX('User defined T-gamma'!$AF$17:$AK$31,MATCH($O20,'User defined T-gamma'!$AE$17:$AE$31,0),MATCH($N20,'User defined T-gamma'!$AF$16:$AK$16,0)),$D$8)</f>
        <v>0</v>
      </c>
    </row>
    <row r="21" spans="2:16" x14ac:dyDescent="0.25">
      <c r="B21" s="64" t="s">
        <v>6</v>
      </c>
      <c r="C21" s="65">
        <v>2600</v>
      </c>
      <c r="D21" s="66">
        <f>ROUND(INDEX('User defined T-gamma'!$D$17:$I$31,MATCH($C21,'User defined T-gamma'!$C$17:$C$31,0),MATCH($B21,'User defined T-gamma'!$D$16:$I$16,0)),$D$8)</f>
        <v>0</v>
      </c>
      <c r="F21" s="64" t="s">
        <v>6</v>
      </c>
      <c r="G21" s="65">
        <v>2600</v>
      </c>
      <c r="H21" s="66">
        <f>ROUND(INDEX('User defined T-gamma'!$N$17:$S$31,MATCH($G21,'User defined T-gamma'!$M$17:$M$31,0),MATCH($F21,'User defined T-gamma'!$N$16:$S$16,0)),$D$8)</f>
        <v>0</v>
      </c>
      <c r="J21" s="64" t="s">
        <v>6</v>
      </c>
      <c r="K21" s="65">
        <v>2600</v>
      </c>
      <c r="L21" s="66">
        <f>ROUND(INDEX('User defined T-gamma'!$W$17:$AB$31,MATCH($K21,'User defined T-gamma'!$V$17:$V$31,0),MATCH($J21,'User defined T-gamma'!$W$16:$AB$16,0)),$D$8)</f>
        <v>0</v>
      </c>
      <c r="N21" s="64" t="s">
        <v>6</v>
      </c>
      <c r="O21" s="65">
        <v>2600</v>
      </c>
      <c r="P21" s="66">
        <f>ROUND(INDEX('User defined T-gamma'!$AF$17:$AK$31,MATCH($O21,'User defined T-gamma'!$AE$17:$AE$31,0),MATCH($N21,'User defined T-gamma'!$AF$16:$AK$16,0)),$D$8)</f>
        <v>0</v>
      </c>
    </row>
    <row r="22" spans="2:16" x14ac:dyDescent="0.25">
      <c r="B22" s="64" t="s">
        <v>6</v>
      </c>
      <c r="C22" s="65">
        <v>3000</v>
      </c>
      <c r="D22" s="66">
        <f>ROUND(INDEX('User defined T-gamma'!$D$17:$I$31,MATCH($C22,'User defined T-gamma'!$C$17:$C$31,0),MATCH($B22,'User defined T-gamma'!$D$16:$I$16,0)),$D$8)</f>
        <v>0</v>
      </c>
      <c r="F22" s="64" t="s">
        <v>6</v>
      </c>
      <c r="G22" s="65">
        <v>3000</v>
      </c>
      <c r="H22" s="66">
        <f>ROUND(INDEX('User defined T-gamma'!$N$17:$S$31,MATCH($G22,'User defined T-gamma'!$M$17:$M$31,0),MATCH($F22,'User defined T-gamma'!$N$16:$S$16,0)),$D$8)</f>
        <v>0</v>
      </c>
      <c r="J22" s="64" t="s">
        <v>6</v>
      </c>
      <c r="K22" s="65">
        <v>3000</v>
      </c>
      <c r="L22" s="66">
        <f>ROUND(INDEX('User defined T-gamma'!$W$17:$AB$31,MATCH($K22,'User defined T-gamma'!$V$17:$V$31,0),MATCH($J22,'User defined T-gamma'!$W$16:$AB$16,0)),$D$8)</f>
        <v>0</v>
      </c>
      <c r="N22" s="64" t="s">
        <v>6</v>
      </c>
      <c r="O22" s="65">
        <v>3000</v>
      </c>
      <c r="P22" s="66">
        <f>ROUND(INDEX('User defined T-gamma'!$AF$17:$AK$31,MATCH($O22,'User defined T-gamma'!$AE$17:$AE$31,0),MATCH($N22,'User defined T-gamma'!$AF$16:$AK$16,0)),$D$8)</f>
        <v>0</v>
      </c>
    </row>
    <row r="23" spans="2:16" x14ac:dyDescent="0.25">
      <c r="B23" s="64" t="s">
        <v>6</v>
      </c>
      <c r="C23" s="65">
        <v>4000</v>
      </c>
      <c r="D23" s="66">
        <f>ROUND(INDEX('User defined T-gamma'!$D$17:$I$31,MATCH($C23,'User defined T-gamma'!$C$17:$C$31,0),MATCH($B23,'User defined T-gamma'!$D$16:$I$16,0)),$D$8)</f>
        <v>0</v>
      </c>
      <c r="F23" s="64" t="s">
        <v>6</v>
      </c>
      <c r="G23" s="65">
        <v>4000</v>
      </c>
      <c r="H23" s="66">
        <f>ROUND(INDEX('User defined T-gamma'!$N$17:$S$31,MATCH($G23,'User defined T-gamma'!$M$17:$M$31,0),MATCH($F23,'User defined T-gamma'!$N$16:$S$16,0)),$D$8)</f>
        <v>0</v>
      </c>
      <c r="J23" s="64" t="s">
        <v>6</v>
      </c>
      <c r="K23" s="65">
        <v>4000</v>
      </c>
      <c r="L23" s="66">
        <f>ROUND(INDEX('User defined T-gamma'!$W$17:$AB$31,MATCH($K23,'User defined T-gamma'!$V$17:$V$31,0),MATCH($J23,'User defined T-gamma'!$W$16:$AB$16,0)),$D$8)</f>
        <v>0</v>
      </c>
      <c r="N23" s="64" t="s">
        <v>6</v>
      </c>
      <c r="O23" s="65">
        <v>4000</v>
      </c>
      <c r="P23" s="66">
        <f>ROUND(INDEX('User defined T-gamma'!$AF$17:$AK$31,MATCH($O23,'User defined T-gamma'!$AE$17:$AE$31,0),MATCH($N23,'User defined T-gamma'!$AF$16:$AK$16,0)),$D$8)</f>
        <v>0</v>
      </c>
    </row>
    <row r="24" spans="2:16" x14ac:dyDescent="0.25">
      <c r="B24" s="64" t="s">
        <v>6</v>
      </c>
      <c r="C24" s="65">
        <v>6000</v>
      </c>
      <c r="D24" s="66">
        <f>ROUND(INDEX('User defined T-gamma'!$D$17:$I$31,MATCH($C24,'User defined T-gamma'!$C$17:$C$31,0),MATCH($B24,'User defined T-gamma'!$D$16:$I$16,0)),$D$8)</f>
        <v>0</v>
      </c>
      <c r="F24" s="64" t="s">
        <v>6</v>
      </c>
      <c r="G24" s="65">
        <v>6000</v>
      </c>
      <c r="H24" s="66">
        <f>ROUND(INDEX('User defined T-gamma'!$N$17:$S$31,MATCH($G24,'User defined T-gamma'!$M$17:$M$31,0),MATCH($F24,'User defined T-gamma'!$N$16:$S$16,0)),$D$8)</f>
        <v>0</v>
      </c>
      <c r="J24" s="64" t="s">
        <v>6</v>
      </c>
      <c r="K24" s="65">
        <v>6000</v>
      </c>
      <c r="L24" s="66">
        <f>ROUND(INDEX('User defined T-gamma'!$W$17:$AB$31,MATCH($K24,'User defined T-gamma'!$V$17:$V$31,0),MATCH($J24,'User defined T-gamma'!$W$16:$AB$16,0)),$D$8)</f>
        <v>0</v>
      </c>
      <c r="N24" s="64" t="s">
        <v>6</v>
      </c>
      <c r="O24" s="65">
        <v>6000</v>
      </c>
      <c r="P24" s="66">
        <f>ROUND(INDEX('User defined T-gamma'!$AF$17:$AK$31,MATCH($O24,'User defined T-gamma'!$AE$17:$AE$31,0),MATCH($N24,'User defined T-gamma'!$AF$16:$AK$16,0)),$D$8)</f>
        <v>0</v>
      </c>
    </row>
    <row r="25" spans="2:16" x14ac:dyDescent="0.25">
      <c r="B25" s="64" t="s">
        <v>6</v>
      </c>
      <c r="C25" s="65">
        <v>8000</v>
      </c>
      <c r="D25" s="66">
        <f>ROUND(INDEX('User defined T-gamma'!$D$17:$I$31,MATCH($C25,'User defined T-gamma'!$C$17:$C$31,0),MATCH($B25,'User defined T-gamma'!$D$16:$I$16,0)),$D$8)</f>
        <v>0</v>
      </c>
      <c r="F25" s="64" t="s">
        <v>6</v>
      </c>
      <c r="G25" s="65">
        <v>8000</v>
      </c>
      <c r="H25" s="66">
        <f>ROUND(INDEX('User defined T-gamma'!$N$17:$S$31,MATCH($G25,'User defined T-gamma'!$M$17:$M$31,0),MATCH($F25,'User defined T-gamma'!$N$16:$S$16,0)),$D$8)</f>
        <v>0</v>
      </c>
      <c r="J25" s="64" t="s">
        <v>6</v>
      </c>
      <c r="K25" s="65">
        <v>8000</v>
      </c>
      <c r="L25" s="66">
        <f>ROUND(INDEX('User defined T-gamma'!$W$17:$AB$31,MATCH($K25,'User defined T-gamma'!$V$17:$V$31,0),MATCH($J25,'User defined T-gamma'!$W$16:$AB$16,0)),$D$8)</f>
        <v>0</v>
      </c>
      <c r="N25" s="64" t="s">
        <v>6</v>
      </c>
      <c r="O25" s="65">
        <v>8000</v>
      </c>
      <c r="P25" s="66">
        <f>ROUND(INDEX('User defined T-gamma'!$AF$17:$AK$31,MATCH($O25,'User defined T-gamma'!$AE$17:$AE$31,0),MATCH($N25,'User defined T-gamma'!$AF$16:$AK$16,0)),$D$8)</f>
        <v>0</v>
      </c>
    </row>
    <row r="26" spans="2:16" x14ac:dyDescent="0.25">
      <c r="B26" s="67" t="s">
        <v>6</v>
      </c>
      <c r="C26" s="68">
        <v>10000</v>
      </c>
      <c r="D26" s="69">
        <f>ROUND(INDEX('User defined T-gamma'!$D$17:$I$31,MATCH($C26,'User defined T-gamma'!$C$17:$C$31,0),MATCH($B26,'User defined T-gamma'!$D$16:$I$16,0)),$D$8)</f>
        <v>0</v>
      </c>
      <c r="F26" s="67" t="s">
        <v>6</v>
      </c>
      <c r="G26" s="68">
        <v>10000</v>
      </c>
      <c r="H26" s="69">
        <f>ROUND(INDEX('User defined T-gamma'!$N$17:$S$31,MATCH($G26,'User defined T-gamma'!$M$17:$M$31,0),MATCH($F26,'User defined T-gamma'!$N$16:$S$16,0)),$D$8)</f>
        <v>0</v>
      </c>
      <c r="J26" s="67" t="s">
        <v>6</v>
      </c>
      <c r="K26" s="68">
        <v>10000</v>
      </c>
      <c r="L26" s="69">
        <f>ROUND(INDEX('User defined T-gamma'!$W$17:$AB$31,MATCH($K26,'User defined T-gamma'!$V$17:$V$31,0),MATCH($J26,'User defined T-gamma'!$W$16:$AB$16,0)),$D$8)</f>
        <v>0</v>
      </c>
      <c r="N26" s="67" t="s">
        <v>6</v>
      </c>
      <c r="O26" s="68">
        <v>10000</v>
      </c>
      <c r="P26" s="69">
        <f>ROUND(INDEX('User defined T-gamma'!$AF$17:$AK$31,MATCH($O26,'User defined T-gamma'!$AE$17:$AE$31,0),MATCH($N26,'User defined T-gamma'!$AF$16:$AK$16,0)),$D$8)</f>
        <v>0</v>
      </c>
    </row>
    <row r="27" spans="2:16" x14ac:dyDescent="0.25">
      <c r="B27" s="70" t="s">
        <v>7</v>
      </c>
      <c r="C27" s="71">
        <v>200</v>
      </c>
      <c r="D27" s="72">
        <f>ROUND(INDEX('User defined T-gamma'!$D$17:$I$31,MATCH($C27,'User defined T-gamma'!$C$17:$C$31,0),MATCH($B27,'User defined T-gamma'!$D$16:$I$16,0)),$D$8)</f>
        <v>0</v>
      </c>
      <c r="F27" s="70" t="s">
        <v>7</v>
      </c>
      <c r="G27" s="71">
        <v>200</v>
      </c>
      <c r="H27" s="72">
        <f>ROUND(INDEX('User defined T-gamma'!$N$17:$S$31,MATCH($G27,'User defined T-gamma'!$M$17:$M$31,0),MATCH($F27,'User defined T-gamma'!$N$16:$S$16,0)),$D$8)</f>
        <v>0</v>
      </c>
      <c r="J27" s="70" t="s">
        <v>7</v>
      </c>
      <c r="K27" s="71">
        <v>200</v>
      </c>
      <c r="L27" s="72">
        <f>ROUND(INDEX('User defined T-gamma'!$W$17:$AB$31,MATCH($K27,'User defined T-gamma'!$V$17:$V$31,0),MATCH($J27,'User defined T-gamma'!$W$16:$AB$16,0)),$D$8)</f>
        <v>0</v>
      </c>
      <c r="N27" s="70" t="s">
        <v>7</v>
      </c>
      <c r="O27" s="71">
        <v>200</v>
      </c>
      <c r="P27" s="72">
        <f>ROUND(INDEX('User defined T-gamma'!$AF$17:$AK$31,MATCH($O27,'User defined T-gamma'!$AE$17:$AE$31,0),MATCH($N27,'User defined T-gamma'!$AF$16:$AK$16,0)),$D$8)</f>
        <v>0</v>
      </c>
    </row>
    <row r="28" spans="2:16" ht="13.75" customHeight="1" x14ac:dyDescent="0.25">
      <c r="B28" s="73" t="s">
        <v>7</v>
      </c>
      <c r="C28" s="74">
        <v>400</v>
      </c>
      <c r="D28" s="75">
        <f>ROUND(INDEX('User defined T-gamma'!$D$17:$I$31,MATCH($C28,'User defined T-gamma'!$C$17:$C$31,0),MATCH($B28,'User defined T-gamma'!$D$16:$I$16,0)),$D$8)</f>
        <v>0</v>
      </c>
      <c r="F28" s="73" t="s">
        <v>7</v>
      </c>
      <c r="G28" s="74">
        <v>400</v>
      </c>
      <c r="H28" s="75">
        <f>ROUND(INDEX('User defined T-gamma'!$N$17:$S$31,MATCH($G28,'User defined T-gamma'!$M$17:$M$31,0),MATCH($F28,'User defined T-gamma'!$N$16:$S$16,0)),$D$8)</f>
        <v>0</v>
      </c>
      <c r="J28" s="73" t="s">
        <v>7</v>
      </c>
      <c r="K28" s="74">
        <v>400</v>
      </c>
      <c r="L28" s="75">
        <f>ROUND(INDEX('User defined T-gamma'!$W$17:$AB$31,MATCH($K28,'User defined T-gamma'!$V$17:$V$31,0),MATCH($J28,'User defined T-gamma'!$W$16:$AB$16,0)),$D$8)</f>
        <v>0</v>
      </c>
      <c r="N28" s="73" t="s">
        <v>7</v>
      </c>
      <c r="O28" s="74">
        <v>400</v>
      </c>
      <c r="P28" s="75">
        <f>ROUND(INDEX('User defined T-gamma'!$AF$17:$AK$31,MATCH($O28,'User defined T-gamma'!$AE$17:$AE$31,0),MATCH($N28,'User defined T-gamma'!$AF$16:$AK$16,0)),$D$8)</f>
        <v>0</v>
      </c>
    </row>
    <row r="29" spans="2:16" x14ac:dyDescent="0.25">
      <c r="B29" s="73" t="s">
        <v>7</v>
      </c>
      <c r="C29" s="74">
        <v>600</v>
      </c>
      <c r="D29" s="75">
        <f>ROUND(INDEX('User defined T-gamma'!$D$17:$I$31,MATCH($C29,'User defined T-gamma'!$C$17:$C$31,0),MATCH($B29,'User defined T-gamma'!$D$16:$I$16,0)),$D$8)</f>
        <v>0</v>
      </c>
      <c r="F29" s="73" t="s">
        <v>7</v>
      </c>
      <c r="G29" s="74">
        <v>600</v>
      </c>
      <c r="H29" s="75">
        <f>ROUND(INDEX('User defined T-gamma'!$N$17:$S$31,MATCH($G29,'User defined T-gamma'!$M$17:$M$31,0),MATCH($F29,'User defined T-gamma'!$N$16:$S$16,0)),$D$8)</f>
        <v>0</v>
      </c>
      <c r="J29" s="73" t="s">
        <v>7</v>
      </c>
      <c r="K29" s="74">
        <v>600</v>
      </c>
      <c r="L29" s="75">
        <f>ROUND(INDEX('User defined T-gamma'!$W$17:$AB$31,MATCH($K29,'User defined T-gamma'!$V$17:$V$31,0),MATCH($J29,'User defined T-gamma'!$W$16:$AB$16,0)),$D$8)</f>
        <v>0</v>
      </c>
      <c r="N29" s="73" t="s">
        <v>7</v>
      </c>
      <c r="O29" s="74">
        <v>600</v>
      </c>
      <c r="P29" s="75">
        <f>ROUND(INDEX('User defined T-gamma'!$AF$17:$AK$31,MATCH($O29,'User defined T-gamma'!$AE$17:$AE$31,0),MATCH($N29,'User defined T-gamma'!$AF$16:$AK$16,0)),$D$8)</f>
        <v>0</v>
      </c>
    </row>
    <row r="30" spans="2:16" x14ac:dyDescent="0.25">
      <c r="B30" s="73" t="s">
        <v>7</v>
      </c>
      <c r="C30" s="74">
        <v>800</v>
      </c>
      <c r="D30" s="75">
        <f>ROUND(INDEX('User defined T-gamma'!$D$17:$I$31,MATCH($C30,'User defined T-gamma'!$C$17:$C$31,0),MATCH($B30,'User defined T-gamma'!$D$16:$I$16,0)),$D$8)</f>
        <v>0</v>
      </c>
      <c r="F30" s="73" t="s">
        <v>7</v>
      </c>
      <c r="G30" s="74">
        <v>800</v>
      </c>
      <c r="H30" s="75">
        <f>ROUND(INDEX('User defined T-gamma'!$N$17:$S$31,MATCH($G30,'User defined T-gamma'!$M$17:$M$31,0),MATCH($F30,'User defined T-gamma'!$N$16:$S$16,0)),$D$8)</f>
        <v>0</v>
      </c>
      <c r="J30" s="73" t="s">
        <v>7</v>
      </c>
      <c r="K30" s="74">
        <v>800</v>
      </c>
      <c r="L30" s="75">
        <f>ROUND(INDEX('User defined T-gamma'!$W$17:$AB$31,MATCH($K30,'User defined T-gamma'!$V$17:$V$31,0),MATCH($J30,'User defined T-gamma'!$W$16:$AB$16,0)),$D$8)</f>
        <v>0</v>
      </c>
      <c r="N30" s="73" t="s">
        <v>7</v>
      </c>
      <c r="O30" s="74">
        <v>800</v>
      </c>
      <c r="P30" s="75">
        <f>ROUND(INDEX('User defined T-gamma'!$AF$17:$AK$31,MATCH($O30,'User defined T-gamma'!$AE$17:$AE$31,0),MATCH($N30,'User defined T-gamma'!$AF$16:$AK$16,0)),$D$8)</f>
        <v>0</v>
      </c>
    </row>
    <row r="31" spans="2:16" x14ac:dyDescent="0.25">
      <c r="B31" s="73" t="s">
        <v>7</v>
      </c>
      <c r="C31" s="74">
        <v>1000</v>
      </c>
      <c r="D31" s="75">
        <f>ROUND(INDEX('User defined T-gamma'!$D$17:$I$31,MATCH($C31,'User defined T-gamma'!$C$17:$C$31,0),MATCH($B31,'User defined T-gamma'!$D$16:$I$16,0)),$D$8)</f>
        <v>0</v>
      </c>
      <c r="F31" s="73" t="s">
        <v>7</v>
      </c>
      <c r="G31" s="74">
        <v>1000</v>
      </c>
      <c r="H31" s="75">
        <f>ROUND(INDEX('User defined T-gamma'!$N$17:$S$31,MATCH($G31,'User defined T-gamma'!$M$17:$M$31,0),MATCH($F31,'User defined T-gamma'!$N$16:$S$16,0)),$D$8)</f>
        <v>0</v>
      </c>
      <c r="J31" s="73" t="s">
        <v>7</v>
      </c>
      <c r="K31" s="74">
        <v>1000</v>
      </c>
      <c r="L31" s="75">
        <f>ROUND(INDEX('User defined T-gamma'!$W$17:$AB$31,MATCH($K31,'User defined T-gamma'!$V$17:$V$31,0),MATCH($J31,'User defined T-gamma'!$W$16:$AB$16,0)),$D$8)</f>
        <v>0</v>
      </c>
      <c r="N31" s="73" t="s">
        <v>7</v>
      </c>
      <c r="O31" s="74">
        <v>1000</v>
      </c>
      <c r="P31" s="75">
        <f>ROUND(INDEX('User defined T-gamma'!$AF$17:$AK$31,MATCH($O31,'User defined T-gamma'!$AE$17:$AE$31,0),MATCH($N31,'User defined T-gamma'!$AF$16:$AK$16,0)),$D$8)</f>
        <v>0</v>
      </c>
    </row>
    <row r="32" spans="2:16" x14ac:dyDescent="0.25">
      <c r="B32" s="73" t="s">
        <v>7</v>
      </c>
      <c r="C32" s="74">
        <v>1200</v>
      </c>
      <c r="D32" s="75">
        <f>ROUND(INDEX('User defined T-gamma'!$D$17:$I$31,MATCH($C32,'User defined T-gamma'!$C$17:$C$31,0),MATCH($B32,'User defined T-gamma'!$D$16:$I$16,0)),$D$8)</f>
        <v>0</v>
      </c>
      <c r="F32" s="73" t="s">
        <v>7</v>
      </c>
      <c r="G32" s="74">
        <v>1200</v>
      </c>
      <c r="H32" s="75">
        <f>ROUND(INDEX('User defined T-gamma'!$N$17:$S$31,MATCH($G32,'User defined T-gamma'!$M$17:$M$31,0),MATCH($F32,'User defined T-gamma'!$N$16:$S$16,0)),$D$8)</f>
        <v>0</v>
      </c>
      <c r="J32" s="73" t="s">
        <v>7</v>
      </c>
      <c r="K32" s="74">
        <v>1200</v>
      </c>
      <c r="L32" s="75">
        <f>ROUND(INDEX('User defined T-gamma'!$W$17:$AB$31,MATCH($K32,'User defined T-gamma'!$V$17:$V$31,0),MATCH($J32,'User defined T-gamma'!$W$16:$AB$16,0)),$D$8)</f>
        <v>0</v>
      </c>
      <c r="N32" s="73" t="s">
        <v>7</v>
      </c>
      <c r="O32" s="74">
        <v>1200</v>
      </c>
      <c r="P32" s="75">
        <f>ROUND(INDEX('User defined T-gamma'!$AF$17:$AK$31,MATCH($O32,'User defined T-gamma'!$AE$17:$AE$31,0),MATCH($N32,'User defined T-gamma'!$AF$16:$AK$16,0)),$D$8)</f>
        <v>0</v>
      </c>
    </row>
    <row r="33" spans="2:16" x14ac:dyDescent="0.25">
      <c r="B33" s="73" t="s">
        <v>7</v>
      </c>
      <c r="C33" s="74">
        <v>1400</v>
      </c>
      <c r="D33" s="75">
        <f>ROUND(INDEX('User defined T-gamma'!$D$17:$I$31,MATCH($C33,'User defined T-gamma'!$C$17:$C$31,0),MATCH($B33,'User defined T-gamma'!$D$16:$I$16,0)),$D$8)</f>
        <v>0</v>
      </c>
      <c r="F33" s="73" t="s">
        <v>7</v>
      </c>
      <c r="G33" s="74">
        <v>1400</v>
      </c>
      <c r="H33" s="75">
        <f>ROUND(INDEX('User defined T-gamma'!$N$17:$S$31,MATCH($G33,'User defined T-gamma'!$M$17:$M$31,0),MATCH($F33,'User defined T-gamma'!$N$16:$S$16,0)),$D$8)</f>
        <v>0</v>
      </c>
      <c r="J33" s="73" t="s">
        <v>7</v>
      </c>
      <c r="K33" s="74">
        <v>1400</v>
      </c>
      <c r="L33" s="75">
        <f>ROUND(INDEX('User defined T-gamma'!$W$17:$AB$31,MATCH($K33,'User defined T-gamma'!$V$17:$V$31,0),MATCH($J33,'User defined T-gamma'!$W$16:$AB$16,0)),$D$8)</f>
        <v>0</v>
      </c>
      <c r="N33" s="73" t="s">
        <v>7</v>
      </c>
      <c r="O33" s="74">
        <v>1400</v>
      </c>
      <c r="P33" s="75">
        <f>ROUND(INDEX('User defined T-gamma'!$AF$17:$AK$31,MATCH($O33,'User defined T-gamma'!$AE$17:$AE$31,0),MATCH($N33,'User defined T-gamma'!$AF$16:$AK$16,0)),$D$8)</f>
        <v>0</v>
      </c>
    </row>
    <row r="34" spans="2:16" x14ac:dyDescent="0.25">
      <c r="B34" s="73" t="s">
        <v>7</v>
      </c>
      <c r="C34" s="74">
        <v>1800</v>
      </c>
      <c r="D34" s="75">
        <f>ROUND(INDEX('User defined T-gamma'!$D$17:$I$31,MATCH($C34,'User defined T-gamma'!$C$17:$C$31,0),MATCH($B34,'User defined T-gamma'!$D$16:$I$16,0)),$D$8)</f>
        <v>0</v>
      </c>
      <c r="F34" s="73" t="s">
        <v>7</v>
      </c>
      <c r="G34" s="74">
        <v>1800</v>
      </c>
      <c r="H34" s="75">
        <f>ROUND(INDEX('User defined T-gamma'!$N$17:$S$31,MATCH($G34,'User defined T-gamma'!$M$17:$M$31,0),MATCH($F34,'User defined T-gamma'!$N$16:$S$16,0)),$D$8)</f>
        <v>0</v>
      </c>
      <c r="J34" s="73" t="s">
        <v>7</v>
      </c>
      <c r="K34" s="74">
        <v>1800</v>
      </c>
      <c r="L34" s="75">
        <f>ROUND(INDEX('User defined T-gamma'!$W$17:$AB$31,MATCH($K34,'User defined T-gamma'!$V$17:$V$31,0),MATCH($J34,'User defined T-gamma'!$W$16:$AB$16,0)),$D$8)</f>
        <v>0</v>
      </c>
      <c r="N34" s="73" t="s">
        <v>7</v>
      </c>
      <c r="O34" s="74">
        <v>1800</v>
      </c>
      <c r="P34" s="75">
        <f>ROUND(INDEX('User defined T-gamma'!$AF$17:$AK$31,MATCH($O34,'User defined T-gamma'!$AE$17:$AE$31,0),MATCH($N34,'User defined T-gamma'!$AF$16:$AK$16,0)),$D$8)</f>
        <v>0</v>
      </c>
    </row>
    <row r="35" spans="2:16" x14ac:dyDescent="0.25">
      <c r="B35" s="73" t="s">
        <v>7</v>
      </c>
      <c r="C35" s="74">
        <v>2200</v>
      </c>
      <c r="D35" s="75">
        <f>ROUND(INDEX('User defined T-gamma'!$D$17:$I$31,MATCH($C35,'User defined T-gamma'!$C$17:$C$31,0),MATCH($B35,'User defined T-gamma'!$D$16:$I$16,0)),$D$8)</f>
        <v>0</v>
      </c>
      <c r="F35" s="73" t="s">
        <v>7</v>
      </c>
      <c r="G35" s="74">
        <v>2200</v>
      </c>
      <c r="H35" s="75">
        <f>ROUND(INDEX('User defined T-gamma'!$N$17:$S$31,MATCH($G35,'User defined T-gamma'!$M$17:$M$31,0),MATCH($F35,'User defined T-gamma'!$N$16:$S$16,0)),$D$8)</f>
        <v>0</v>
      </c>
      <c r="J35" s="73" t="s">
        <v>7</v>
      </c>
      <c r="K35" s="74">
        <v>2200</v>
      </c>
      <c r="L35" s="75">
        <f>ROUND(INDEX('User defined T-gamma'!$W$17:$AB$31,MATCH($K35,'User defined T-gamma'!$V$17:$V$31,0),MATCH($J35,'User defined T-gamma'!$W$16:$AB$16,0)),$D$8)</f>
        <v>0</v>
      </c>
      <c r="N35" s="73" t="s">
        <v>7</v>
      </c>
      <c r="O35" s="74">
        <v>2200</v>
      </c>
      <c r="P35" s="75">
        <f>ROUND(INDEX('User defined T-gamma'!$AF$17:$AK$31,MATCH($O35,'User defined T-gamma'!$AE$17:$AE$31,0),MATCH($N35,'User defined T-gamma'!$AF$16:$AK$16,0)),$D$8)</f>
        <v>0</v>
      </c>
    </row>
    <row r="36" spans="2:16" x14ac:dyDescent="0.25">
      <c r="B36" s="73" t="s">
        <v>7</v>
      </c>
      <c r="C36" s="74">
        <v>2600</v>
      </c>
      <c r="D36" s="75">
        <f>ROUND(INDEX('User defined T-gamma'!$D$17:$I$31,MATCH($C36,'User defined T-gamma'!$C$17:$C$31,0),MATCH($B36,'User defined T-gamma'!$D$16:$I$16,0)),$D$8)</f>
        <v>0</v>
      </c>
      <c r="F36" s="73" t="s">
        <v>7</v>
      </c>
      <c r="G36" s="74">
        <v>2600</v>
      </c>
      <c r="H36" s="75">
        <f>ROUND(INDEX('User defined T-gamma'!$N$17:$S$31,MATCH($G36,'User defined T-gamma'!$M$17:$M$31,0),MATCH($F36,'User defined T-gamma'!$N$16:$S$16,0)),$D$8)</f>
        <v>0</v>
      </c>
      <c r="J36" s="73" t="s">
        <v>7</v>
      </c>
      <c r="K36" s="74">
        <v>2600</v>
      </c>
      <c r="L36" s="75">
        <f>ROUND(INDEX('User defined T-gamma'!$W$17:$AB$31,MATCH($K36,'User defined T-gamma'!$V$17:$V$31,0),MATCH($J36,'User defined T-gamma'!$W$16:$AB$16,0)),$D$8)</f>
        <v>0</v>
      </c>
      <c r="N36" s="73" t="s">
        <v>7</v>
      </c>
      <c r="O36" s="74">
        <v>2600</v>
      </c>
      <c r="P36" s="75">
        <f>ROUND(INDEX('User defined T-gamma'!$AF$17:$AK$31,MATCH($O36,'User defined T-gamma'!$AE$17:$AE$31,0),MATCH($N36,'User defined T-gamma'!$AF$16:$AK$16,0)),$D$8)</f>
        <v>0</v>
      </c>
    </row>
    <row r="37" spans="2:16" x14ac:dyDescent="0.25">
      <c r="B37" s="73" t="s">
        <v>7</v>
      </c>
      <c r="C37" s="74">
        <v>3000</v>
      </c>
      <c r="D37" s="75">
        <f>ROUND(INDEX('User defined T-gamma'!$D$17:$I$31,MATCH($C37,'User defined T-gamma'!$C$17:$C$31,0),MATCH($B37,'User defined T-gamma'!$D$16:$I$16,0)),$D$8)</f>
        <v>0</v>
      </c>
      <c r="F37" s="73" t="s">
        <v>7</v>
      </c>
      <c r="G37" s="74">
        <v>3000</v>
      </c>
      <c r="H37" s="75">
        <f>ROUND(INDEX('User defined T-gamma'!$N$17:$S$31,MATCH($G37,'User defined T-gamma'!$M$17:$M$31,0),MATCH($F37,'User defined T-gamma'!$N$16:$S$16,0)),$D$8)</f>
        <v>0</v>
      </c>
      <c r="J37" s="73" t="s">
        <v>7</v>
      </c>
      <c r="K37" s="74">
        <v>3000</v>
      </c>
      <c r="L37" s="75">
        <f>ROUND(INDEX('User defined T-gamma'!$W$17:$AB$31,MATCH($K37,'User defined T-gamma'!$V$17:$V$31,0),MATCH($J37,'User defined T-gamma'!$W$16:$AB$16,0)),$D$8)</f>
        <v>0</v>
      </c>
      <c r="N37" s="73" t="s">
        <v>7</v>
      </c>
      <c r="O37" s="74">
        <v>3000</v>
      </c>
      <c r="P37" s="75">
        <f>ROUND(INDEX('User defined T-gamma'!$AF$17:$AK$31,MATCH($O37,'User defined T-gamma'!$AE$17:$AE$31,0),MATCH($N37,'User defined T-gamma'!$AF$16:$AK$16,0)),$D$8)</f>
        <v>0</v>
      </c>
    </row>
    <row r="38" spans="2:16" x14ac:dyDescent="0.25">
      <c r="B38" s="73" t="s">
        <v>7</v>
      </c>
      <c r="C38" s="74">
        <v>4000</v>
      </c>
      <c r="D38" s="75">
        <f>ROUND(INDEX('User defined T-gamma'!$D$17:$I$31,MATCH($C38,'User defined T-gamma'!$C$17:$C$31,0),MATCH($B38,'User defined T-gamma'!$D$16:$I$16,0)),$D$8)</f>
        <v>0</v>
      </c>
      <c r="F38" s="73" t="s">
        <v>7</v>
      </c>
      <c r="G38" s="74">
        <v>4000</v>
      </c>
      <c r="H38" s="75">
        <f>ROUND(INDEX('User defined T-gamma'!$N$17:$S$31,MATCH($G38,'User defined T-gamma'!$M$17:$M$31,0),MATCH($F38,'User defined T-gamma'!$N$16:$S$16,0)),$D$8)</f>
        <v>0</v>
      </c>
      <c r="J38" s="73" t="s">
        <v>7</v>
      </c>
      <c r="K38" s="74">
        <v>4000</v>
      </c>
      <c r="L38" s="75">
        <f>ROUND(INDEX('User defined T-gamma'!$W$17:$AB$31,MATCH($K38,'User defined T-gamma'!$V$17:$V$31,0),MATCH($J38,'User defined T-gamma'!$W$16:$AB$16,0)),$D$8)</f>
        <v>0</v>
      </c>
      <c r="N38" s="73" t="s">
        <v>7</v>
      </c>
      <c r="O38" s="74">
        <v>4000</v>
      </c>
      <c r="P38" s="75">
        <f>ROUND(INDEX('User defined T-gamma'!$AF$17:$AK$31,MATCH($O38,'User defined T-gamma'!$AE$17:$AE$31,0),MATCH($N38,'User defined T-gamma'!$AF$16:$AK$16,0)),$D$8)</f>
        <v>0</v>
      </c>
    </row>
    <row r="39" spans="2:16" x14ac:dyDescent="0.25">
      <c r="B39" s="73" t="s">
        <v>7</v>
      </c>
      <c r="C39" s="74">
        <v>6000</v>
      </c>
      <c r="D39" s="75">
        <f>ROUND(INDEX('User defined T-gamma'!$D$17:$I$31,MATCH($C39,'User defined T-gamma'!$C$17:$C$31,0),MATCH($B39,'User defined T-gamma'!$D$16:$I$16,0)),$D$8)</f>
        <v>0</v>
      </c>
      <c r="F39" s="73" t="s">
        <v>7</v>
      </c>
      <c r="G39" s="74">
        <v>6000</v>
      </c>
      <c r="H39" s="75">
        <f>ROUND(INDEX('User defined T-gamma'!$N$17:$S$31,MATCH($G39,'User defined T-gamma'!$M$17:$M$31,0),MATCH($F39,'User defined T-gamma'!$N$16:$S$16,0)),$D$8)</f>
        <v>0</v>
      </c>
      <c r="J39" s="73" t="s">
        <v>7</v>
      </c>
      <c r="K39" s="74">
        <v>6000</v>
      </c>
      <c r="L39" s="75">
        <f>ROUND(INDEX('User defined T-gamma'!$W$17:$AB$31,MATCH($K39,'User defined T-gamma'!$V$17:$V$31,0),MATCH($J39,'User defined T-gamma'!$W$16:$AB$16,0)),$D$8)</f>
        <v>0</v>
      </c>
      <c r="N39" s="73" t="s">
        <v>7</v>
      </c>
      <c r="O39" s="74">
        <v>6000</v>
      </c>
      <c r="P39" s="75">
        <f>ROUND(INDEX('User defined T-gamma'!$AF$17:$AK$31,MATCH($O39,'User defined T-gamma'!$AE$17:$AE$31,0),MATCH($N39,'User defined T-gamma'!$AF$16:$AK$16,0)),$D$8)</f>
        <v>0</v>
      </c>
    </row>
    <row r="40" spans="2:16" x14ac:dyDescent="0.25">
      <c r="B40" s="73" t="s">
        <v>7</v>
      </c>
      <c r="C40" s="74">
        <v>8000</v>
      </c>
      <c r="D40" s="75">
        <f>ROUND(INDEX('User defined T-gamma'!$D$17:$I$31,MATCH($C40,'User defined T-gamma'!$C$17:$C$31,0),MATCH($B40,'User defined T-gamma'!$D$16:$I$16,0)),$D$8)</f>
        <v>0</v>
      </c>
      <c r="F40" s="73" t="s">
        <v>7</v>
      </c>
      <c r="G40" s="74">
        <v>8000</v>
      </c>
      <c r="H40" s="75">
        <f>ROUND(INDEX('User defined T-gamma'!$N$17:$S$31,MATCH($G40,'User defined T-gamma'!$M$17:$M$31,0),MATCH($F40,'User defined T-gamma'!$N$16:$S$16,0)),$D$8)</f>
        <v>0</v>
      </c>
      <c r="J40" s="73" t="s">
        <v>7</v>
      </c>
      <c r="K40" s="74">
        <v>8000</v>
      </c>
      <c r="L40" s="75">
        <f>ROUND(INDEX('User defined T-gamma'!$W$17:$AB$31,MATCH($K40,'User defined T-gamma'!$V$17:$V$31,0),MATCH($J40,'User defined T-gamma'!$W$16:$AB$16,0)),$D$8)</f>
        <v>0</v>
      </c>
      <c r="N40" s="73" t="s">
        <v>7</v>
      </c>
      <c r="O40" s="74">
        <v>8000</v>
      </c>
      <c r="P40" s="75">
        <f>ROUND(INDEX('User defined T-gamma'!$AF$17:$AK$31,MATCH($O40,'User defined T-gamma'!$AE$17:$AE$31,0),MATCH($N40,'User defined T-gamma'!$AF$16:$AK$16,0)),$D$8)</f>
        <v>0</v>
      </c>
    </row>
    <row r="41" spans="2:16" x14ac:dyDescent="0.25">
      <c r="B41" s="76" t="s">
        <v>7</v>
      </c>
      <c r="C41" s="77">
        <v>10000</v>
      </c>
      <c r="D41" s="78">
        <f>ROUND(INDEX('User defined T-gamma'!$D$17:$I$31,MATCH($C41,'User defined T-gamma'!$C$17:$C$31,0),MATCH($B41,'User defined T-gamma'!$D$16:$I$16,0)),$D$8)</f>
        <v>0</v>
      </c>
      <c r="F41" s="76" t="s">
        <v>7</v>
      </c>
      <c r="G41" s="77">
        <v>10000</v>
      </c>
      <c r="H41" s="78">
        <f>ROUND(INDEX('User defined T-gamma'!$N$17:$S$31,MATCH($G41,'User defined T-gamma'!$M$17:$M$31,0),MATCH($F41,'User defined T-gamma'!$N$16:$S$16,0)),$D$8)</f>
        <v>0</v>
      </c>
      <c r="J41" s="76" t="s">
        <v>7</v>
      </c>
      <c r="K41" s="77">
        <v>10000</v>
      </c>
      <c r="L41" s="78">
        <f>ROUND(INDEX('User defined T-gamma'!$W$17:$AB$31,MATCH($K41,'User defined T-gamma'!$V$17:$V$31,0),MATCH($J41,'User defined T-gamma'!$W$16:$AB$16,0)),$D$8)</f>
        <v>0</v>
      </c>
      <c r="N41" s="76" t="s">
        <v>7</v>
      </c>
      <c r="O41" s="77">
        <v>10000</v>
      </c>
      <c r="P41" s="78">
        <f>ROUND(INDEX('User defined T-gamma'!$AF$17:$AK$31,MATCH($O41,'User defined T-gamma'!$AE$17:$AE$31,0),MATCH($N41,'User defined T-gamma'!$AF$16:$AK$16,0)),$D$8)</f>
        <v>0</v>
      </c>
    </row>
    <row r="42" spans="2:16" x14ac:dyDescent="0.25">
      <c r="B42" s="61" t="s">
        <v>8</v>
      </c>
      <c r="C42" s="62">
        <v>200</v>
      </c>
      <c r="D42" s="63">
        <f>ROUND(INDEX('User defined T-gamma'!$D$17:$I$31,MATCH($C42,'User defined T-gamma'!$C$17:$C$31,0),MATCH($B42,'User defined T-gamma'!$D$16:$I$16,0)),$D$8)</f>
        <v>0</v>
      </c>
      <c r="F42" s="61" t="s">
        <v>8</v>
      </c>
      <c r="G42" s="62">
        <v>200</v>
      </c>
      <c r="H42" s="63">
        <f>ROUND(INDEX('User defined T-gamma'!$N$17:$S$31,MATCH($G42,'User defined T-gamma'!$M$17:$M$31,0),MATCH($F42,'User defined T-gamma'!$N$16:$S$16,0)),$D$8)</f>
        <v>0</v>
      </c>
      <c r="J42" s="61" t="s">
        <v>8</v>
      </c>
      <c r="K42" s="62">
        <v>200</v>
      </c>
      <c r="L42" s="63">
        <f>ROUND(INDEX('User defined T-gamma'!$W$17:$AB$31,MATCH($K42,'User defined T-gamma'!$V$17:$V$31,0),MATCH($J42,'User defined T-gamma'!$W$16:$AB$16,0)),$D$8)</f>
        <v>0</v>
      </c>
      <c r="N42" s="61" t="s">
        <v>8</v>
      </c>
      <c r="O42" s="62">
        <v>200</v>
      </c>
      <c r="P42" s="63">
        <f>ROUND(INDEX('User defined T-gamma'!$AF$17:$AK$31,MATCH($O42,'User defined T-gamma'!$AE$17:$AE$31,0),MATCH($N42,'User defined T-gamma'!$AF$16:$AK$16,0)),$D$8)</f>
        <v>0</v>
      </c>
    </row>
    <row r="43" spans="2:16" x14ac:dyDescent="0.25">
      <c r="B43" s="64" t="s">
        <v>8</v>
      </c>
      <c r="C43" s="65">
        <v>400</v>
      </c>
      <c r="D43" s="66">
        <f>ROUND(INDEX('User defined T-gamma'!$D$17:$I$31,MATCH($C43,'User defined T-gamma'!$C$17:$C$31,0),MATCH($B43,'User defined T-gamma'!$D$16:$I$16,0)),$D$8)</f>
        <v>0</v>
      </c>
      <c r="F43" s="64" t="s">
        <v>8</v>
      </c>
      <c r="G43" s="65">
        <v>400</v>
      </c>
      <c r="H43" s="66">
        <f>ROUND(INDEX('User defined T-gamma'!$N$17:$S$31,MATCH($G43,'User defined T-gamma'!$M$17:$M$31,0),MATCH($F43,'User defined T-gamma'!$N$16:$S$16,0)),$D$8)</f>
        <v>0</v>
      </c>
      <c r="J43" s="64" t="s">
        <v>8</v>
      </c>
      <c r="K43" s="65">
        <v>400</v>
      </c>
      <c r="L43" s="66">
        <f>ROUND(INDEX('User defined T-gamma'!$W$17:$AB$31,MATCH($K43,'User defined T-gamma'!$V$17:$V$31,0),MATCH($J43,'User defined T-gamma'!$W$16:$AB$16,0)),$D$8)</f>
        <v>0</v>
      </c>
      <c r="N43" s="64" t="s">
        <v>8</v>
      </c>
      <c r="O43" s="65">
        <v>400</v>
      </c>
      <c r="P43" s="66">
        <f>ROUND(INDEX('User defined T-gamma'!$AF$17:$AK$31,MATCH($O43,'User defined T-gamma'!$AE$17:$AE$31,0),MATCH($N43,'User defined T-gamma'!$AF$16:$AK$16,0)),$D$8)</f>
        <v>0</v>
      </c>
    </row>
    <row r="44" spans="2:16" x14ac:dyDescent="0.25">
      <c r="B44" s="64" t="s">
        <v>8</v>
      </c>
      <c r="C44" s="65">
        <v>600</v>
      </c>
      <c r="D44" s="66">
        <f>ROUND(INDEX('User defined T-gamma'!$D$17:$I$31,MATCH($C44,'User defined T-gamma'!$C$17:$C$31,0),MATCH($B44,'User defined T-gamma'!$D$16:$I$16,0)),$D$8)</f>
        <v>0</v>
      </c>
      <c r="F44" s="64" t="s">
        <v>8</v>
      </c>
      <c r="G44" s="65">
        <v>600</v>
      </c>
      <c r="H44" s="66">
        <f>ROUND(INDEX('User defined T-gamma'!$N$17:$S$31,MATCH($G44,'User defined T-gamma'!$M$17:$M$31,0),MATCH($F44,'User defined T-gamma'!$N$16:$S$16,0)),$D$8)</f>
        <v>0</v>
      </c>
      <c r="J44" s="64" t="s">
        <v>8</v>
      </c>
      <c r="K44" s="65">
        <v>600</v>
      </c>
      <c r="L44" s="66">
        <f>ROUND(INDEX('User defined T-gamma'!$W$17:$AB$31,MATCH($K44,'User defined T-gamma'!$V$17:$V$31,0),MATCH($J44,'User defined T-gamma'!$W$16:$AB$16,0)),$D$8)</f>
        <v>0</v>
      </c>
      <c r="N44" s="64" t="s">
        <v>8</v>
      </c>
      <c r="O44" s="65">
        <v>600</v>
      </c>
      <c r="P44" s="66">
        <f>ROUND(INDEX('User defined T-gamma'!$AF$17:$AK$31,MATCH($O44,'User defined T-gamma'!$AE$17:$AE$31,0),MATCH($N44,'User defined T-gamma'!$AF$16:$AK$16,0)),$D$8)</f>
        <v>0</v>
      </c>
    </row>
    <row r="45" spans="2:16" x14ac:dyDescent="0.25">
      <c r="B45" s="64" t="s">
        <v>8</v>
      </c>
      <c r="C45" s="65">
        <v>800</v>
      </c>
      <c r="D45" s="66">
        <f>ROUND(INDEX('User defined T-gamma'!$D$17:$I$31,MATCH($C45,'User defined T-gamma'!$C$17:$C$31,0),MATCH($B45,'User defined T-gamma'!$D$16:$I$16,0)),$D$8)</f>
        <v>0</v>
      </c>
      <c r="F45" s="64" t="s">
        <v>8</v>
      </c>
      <c r="G45" s="65">
        <v>800</v>
      </c>
      <c r="H45" s="66">
        <f>ROUND(INDEX('User defined T-gamma'!$N$17:$S$31,MATCH($G45,'User defined T-gamma'!$M$17:$M$31,0),MATCH($F45,'User defined T-gamma'!$N$16:$S$16,0)),$D$8)</f>
        <v>0</v>
      </c>
      <c r="J45" s="64" t="s">
        <v>8</v>
      </c>
      <c r="K45" s="65">
        <v>800</v>
      </c>
      <c r="L45" s="66">
        <f>ROUND(INDEX('User defined T-gamma'!$W$17:$AB$31,MATCH($K45,'User defined T-gamma'!$V$17:$V$31,0),MATCH($J45,'User defined T-gamma'!$W$16:$AB$16,0)),$D$8)</f>
        <v>0</v>
      </c>
      <c r="N45" s="64" t="s">
        <v>8</v>
      </c>
      <c r="O45" s="65">
        <v>800</v>
      </c>
      <c r="P45" s="66">
        <f>ROUND(INDEX('User defined T-gamma'!$AF$17:$AK$31,MATCH($O45,'User defined T-gamma'!$AE$17:$AE$31,0),MATCH($N45,'User defined T-gamma'!$AF$16:$AK$16,0)),$D$8)</f>
        <v>0</v>
      </c>
    </row>
    <row r="46" spans="2:16" x14ac:dyDescent="0.25">
      <c r="B46" s="64" t="s">
        <v>8</v>
      </c>
      <c r="C46" s="65">
        <v>1000</v>
      </c>
      <c r="D46" s="66">
        <f>ROUND(INDEX('User defined T-gamma'!$D$17:$I$31,MATCH($C46,'User defined T-gamma'!$C$17:$C$31,0),MATCH($B46,'User defined T-gamma'!$D$16:$I$16,0)),$D$8)</f>
        <v>0</v>
      </c>
      <c r="F46" s="64" t="s">
        <v>8</v>
      </c>
      <c r="G46" s="65">
        <v>1000</v>
      </c>
      <c r="H46" s="66">
        <f>ROUND(INDEX('User defined T-gamma'!$N$17:$S$31,MATCH($G46,'User defined T-gamma'!$M$17:$M$31,0),MATCH($F46,'User defined T-gamma'!$N$16:$S$16,0)),$D$8)</f>
        <v>0</v>
      </c>
      <c r="J46" s="64" t="s">
        <v>8</v>
      </c>
      <c r="K46" s="65">
        <v>1000</v>
      </c>
      <c r="L46" s="66">
        <f>ROUND(INDEX('User defined T-gamma'!$W$17:$AB$31,MATCH($K46,'User defined T-gamma'!$V$17:$V$31,0),MATCH($J46,'User defined T-gamma'!$W$16:$AB$16,0)),$D$8)</f>
        <v>0</v>
      </c>
      <c r="N46" s="64" t="s">
        <v>8</v>
      </c>
      <c r="O46" s="65">
        <v>1000</v>
      </c>
      <c r="P46" s="66">
        <f>ROUND(INDEX('User defined T-gamma'!$AF$17:$AK$31,MATCH($O46,'User defined T-gamma'!$AE$17:$AE$31,0),MATCH($N46,'User defined T-gamma'!$AF$16:$AK$16,0)),$D$8)</f>
        <v>0</v>
      </c>
    </row>
    <row r="47" spans="2:16" x14ac:dyDescent="0.25">
      <c r="B47" s="64" t="s">
        <v>8</v>
      </c>
      <c r="C47" s="65">
        <v>1200</v>
      </c>
      <c r="D47" s="66">
        <f>ROUND(INDEX('User defined T-gamma'!$D$17:$I$31,MATCH($C47,'User defined T-gamma'!$C$17:$C$31,0),MATCH($B47,'User defined T-gamma'!$D$16:$I$16,0)),$D$8)</f>
        <v>0</v>
      </c>
      <c r="F47" s="64" t="s">
        <v>8</v>
      </c>
      <c r="G47" s="65">
        <v>1200</v>
      </c>
      <c r="H47" s="66">
        <f>ROUND(INDEX('User defined T-gamma'!$N$17:$S$31,MATCH($G47,'User defined T-gamma'!$M$17:$M$31,0),MATCH($F47,'User defined T-gamma'!$N$16:$S$16,0)),$D$8)</f>
        <v>0</v>
      </c>
      <c r="J47" s="64" t="s">
        <v>8</v>
      </c>
      <c r="K47" s="65">
        <v>1200</v>
      </c>
      <c r="L47" s="66">
        <f>ROUND(INDEX('User defined T-gamma'!$W$17:$AB$31,MATCH($K47,'User defined T-gamma'!$V$17:$V$31,0),MATCH($J47,'User defined T-gamma'!$W$16:$AB$16,0)),$D$8)</f>
        <v>0</v>
      </c>
      <c r="N47" s="64" t="s">
        <v>8</v>
      </c>
      <c r="O47" s="65">
        <v>1200</v>
      </c>
      <c r="P47" s="66">
        <f>ROUND(INDEX('User defined T-gamma'!$AF$17:$AK$31,MATCH($O47,'User defined T-gamma'!$AE$17:$AE$31,0),MATCH($N47,'User defined T-gamma'!$AF$16:$AK$16,0)),$D$8)</f>
        <v>0</v>
      </c>
    </row>
    <row r="48" spans="2:16" x14ac:dyDescent="0.25">
      <c r="B48" s="64" t="s">
        <v>8</v>
      </c>
      <c r="C48" s="65">
        <v>1400</v>
      </c>
      <c r="D48" s="66">
        <f>ROUND(INDEX('User defined T-gamma'!$D$17:$I$31,MATCH($C48,'User defined T-gamma'!$C$17:$C$31,0),MATCH($B48,'User defined T-gamma'!$D$16:$I$16,0)),$D$8)</f>
        <v>0</v>
      </c>
      <c r="F48" s="64" t="s">
        <v>8</v>
      </c>
      <c r="G48" s="65">
        <v>1400</v>
      </c>
      <c r="H48" s="66">
        <f>ROUND(INDEX('User defined T-gamma'!$N$17:$S$31,MATCH($G48,'User defined T-gamma'!$M$17:$M$31,0),MATCH($F48,'User defined T-gamma'!$N$16:$S$16,0)),$D$8)</f>
        <v>0</v>
      </c>
      <c r="J48" s="64" t="s">
        <v>8</v>
      </c>
      <c r="K48" s="65">
        <v>1400</v>
      </c>
      <c r="L48" s="66">
        <f>ROUND(INDEX('User defined T-gamma'!$W$17:$AB$31,MATCH($K48,'User defined T-gamma'!$V$17:$V$31,0),MATCH($J48,'User defined T-gamma'!$W$16:$AB$16,0)),$D$8)</f>
        <v>0</v>
      </c>
      <c r="N48" s="64" t="s">
        <v>8</v>
      </c>
      <c r="O48" s="65">
        <v>1400</v>
      </c>
      <c r="P48" s="66">
        <f>ROUND(INDEX('User defined T-gamma'!$AF$17:$AK$31,MATCH($O48,'User defined T-gamma'!$AE$17:$AE$31,0),MATCH($N48,'User defined T-gamma'!$AF$16:$AK$16,0)),$D$8)</f>
        <v>0</v>
      </c>
    </row>
    <row r="49" spans="2:16" x14ac:dyDescent="0.25">
      <c r="B49" s="64" t="s">
        <v>8</v>
      </c>
      <c r="C49" s="65">
        <v>1800</v>
      </c>
      <c r="D49" s="66">
        <f>ROUND(INDEX('User defined T-gamma'!$D$17:$I$31,MATCH($C49,'User defined T-gamma'!$C$17:$C$31,0),MATCH($B49,'User defined T-gamma'!$D$16:$I$16,0)),$D$8)</f>
        <v>0</v>
      </c>
      <c r="F49" s="64" t="s">
        <v>8</v>
      </c>
      <c r="G49" s="65">
        <v>1800</v>
      </c>
      <c r="H49" s="66">
        <f>ROUND(INDEX('User defined T-gamma'!$N$17:$S$31,MATCH($G49,'User defined T-gamma'!$M$17:$M$31,0),MATCH($F49,'User defined T-gamma'!$N$16:$S$16,0)),$D$8)</f>
        <v>0</v>
      </c>
      <c r="J49" s="64" t="s">
        <v>8</v>
      </c>
      <c r="K49" s="65">
        <v>1800</v>
      </c>
      <c r="L49" s="66">
        <f>ROUND(INDEX('User defined T-gamma'!$W$17:$AB$31,MATCH($K49,'User defined T-gamma'!$V$17:$V$31,0),MATCH($J49,'User defined T-gamma'!$W$16:$AB$16,0)),$D$8)</f>
        <v>0</v>
      </c>
      <c r="N49" s="64" t="s">
        <v>8</v>
      </c>
      <c r="O49" s="65">
        <v>1800</v>
      </c>
      <c r="P49" s="66">
        <f>ROUND(INDEX('User defined T-gamma'!$AF$17:$AK$31,MATCH($O49,'User defined T-gamma'!$AE$17:$AE$31,0),MATCH($N49,'User defined T-gamma'!$AF$16:$AK$16,0)),$D$8)</f>
        <v>0</v>
      </c>
    </row>
    <row r="50" spans="2:16" x14ac:dyDescent="0.25">
      <c r="B50" s="64" t="s">
        <v>8</v>
      </c>
      <c r="C50" s="65">
        <v>2200</v>
      </c>
      <c r="D50" s="66">
        <f>ROUND(INDEX('User defined T-gamma'!$D$17:$I$31,MATCH($C50,'User defined T-gamma'!$C$17:$C$31,0),MATCH($B50,'User defined T-gamma'!$D$16:$I$16,0)),$D$8)</f>
        <v>0</v>
      </c>
      <c r="F50" s="64" t="s">
        <v>8</v>
      </c>
      <c r="G50" s="65">
        <v>2200</v>
      </c>
      <c r="H50" s="66">
        <f>ROUND(INDEX('User defined T-gamma'!$N$17:$S$31,MATCH($G50,'User defined T-gamma'!$M$17:$M$31,0),MATCH($F50,'User defined T-gamma'!$N$16:$S$16,0)),$D$8)</f>
        <v>0</v>
      </c>
      <c r="J50" s="64" t="s">
        <v>8</v>
      </c>
      <c r="K50" s="65">
        <v>2200</v>
      </c>
      <c r="L50" s="66">
        <f>ROUND(INDEX('User defined T-gamma'!$W$17:$AB$31,MATCH($K50,'User defined T-gamma'!$V$17:$V$31,0),MATCH($J50,'User defined T-gamma'!$W$16:$AB$16,0)),$D$8)</f>
        <v>0</v>
      </c>
      <c r="N50" s="64" t="s">
        <v>8</v>
      </c>
      <c r="O50" s="65">
        <v>2200</v>
      </c>
      <c r="P50" s="66">
        <f>ROUND(INDEX('User defined T-gamma'!$AF$17:$AK$31,MATCH($O50,'User defined T-gamma'!$AE$17:$AE$31,0),MATCH($N50,'User defined T-gamma'!$AF$16:$AK$16,0)),$D$8)</f>
        <v>0</v>
      </c>
    </row>
    <row r="51" spans="2:16" x14ac:dyDescent="0.25">
      <c r="B51" s="64" t="s">
        <v>8</v>
      </c>
      <c r="C51" s="65">
        <v>2600</v>
      </c>
      <c r="D51" s="66">
        <f>ROUND(INDEX('User defined T-gamma'!$D$17:$I$31,MATCH($C51,'User defined T-gamma'!$C$17:$C$31,0),MATCH($B51,'User defined T-gamma'!$D$16:$I$16,0)),$D$8)</f>
        <v>0</v>
      </c>
      <c r="F51" s="64" t="s">
        <v>8</v>
      </c>
      <c r="G51" s="65">
        <v>2600</v>
      </c>
      <c r="H51" s="66">
        <f>ROUND(INDEX('User defined T-gamma'!$N$17:$S$31,MATCH($G51,'User defined T-gamma'!$M$17:$M$31,0),MATCH($F51,'User defined T-gamma'!$N$16:$S$16,0)),$D$8)</f>
        <v>0</v>
      </c>
      <c r="J51" s="64" t="s">
        <v>8</v>
      </c>
      <c r="K51" s="65">
        <v>2600</v>
      </c>
      <c r="L51" s="66">
        <f>ROUND(INDEX('User defined T-gamma'!$W$17:$AB$31,MATCH($K51,'User defined T-gamma'!$V$17:$V$31,0),MATCH($J51,'User defined T-gamma'!$W$16:$AB$16,0)),$D$8)</f>
        <v>0</v>
      </c>
      <c r="N51" s="64" t="s">
        <v>8</v>
      </c>
      <c r="O51" s="65">
        <v>2600</v>
      </c>
      <c r="P51" s="66">
        <f>ROUND(INDEX('User defined T-gamma'!$AF$17:$AK$31,MATCH($O51,'User defined T-gamma'!$AE$17:$AE$31,0),MATCH($N51,'User defined T-gamma'!$AF$16:$AK$16,0)),$D$8)</f>
        <v>0</v>
      </c>
    </row>
    <row r="52" spans="2:16" x14ac:dyDescent="0.25">
      <c r="B52" s="64" t="s">
        <v>8</v>
      </c>
      <c r="C52" s="65">
        <v>3000</v>
      </c>
      <c r="D52" s="66">
        <f>ROUND(INDEX('User defined T-gamma'!$D$17:$I$31,MATCH($C52,'User defined T-gamma'!$C$17:$C$31,0),MATCH($B52,'User defined T-gamma'!$D$16:$I$16,0)),$D$8)</f>
        <v>0</v>
      </c>
      <c r="F52" s="64" t="s">
        <v>8</v>
      </c>
      <c r="G52" s="65">
        <v>3000</v>
      </c>
      <c r="H52" s="66">
        <f>ROUND(INDEX('User defined T-gamma'!$N$17:$S$31,MATCH($G52,'User defined T-gamma'!$M$17:$M$31,0),MATCH($F52,'User defined T-gamma'!$N$16:$S$16,0)),$D$8)</f>
        <v>0</v>
      </c>
      <c r="J52" s="64" t="s">
        <v>8</v>
      </c>
      <c r="K52" s="65">
        <v>3000</v>
      </c>
      <c r="L52" s="66">
        <f>ROUND(INDEX('User defined T-gamma'!$W$17:$AB$31,MATCH($K52,'User defined T-gamma'!$V$17:$V$31,0),MATCH($J52,'User defined T-gamma'!$W$16:$AB$16,0)),$D$8)</f>
        <v>0</v>
      </c>
      <c r="N52" s="64" t="s">
        <v>8</v>
      </c>
      <c r="O52" s="65">
        <v>3000</v>
      </c>
      <c r="P52" s="66">
        <f>ROUND(INDEX('User defined T-gamma'!$AF$17:$AK$31,MATCH($O52,'User defined T-gamma'!$AE$17:$AE$31,0),MATCH($N52,'User defined T-gamma'!$AF$16:$AK$16,0)),$D$8)</f>
        <v>0</v>
      </c>
    </row>
    <row r="53" spans="2:16" x14ac:dyDescent="0.25">
      <c r="B53" s="64" t="s">
        <v>8</v>
      </c>
      <c r="C53" s="65">
        <v>4000</v>
      </c>
      <c r="D53" s="66">
        <f>ROUND(INDEX('User defined T-gamma'!$D$17:$I$31,MATCH($C53,'User defined T-gamma'!$C$17:$C$31,0),MATCH($B53,'User defined T-gamma'!$D$16:$I$16,0)),$D$8)</f>
        <v>0</v>
      </c>
      <c r="F53" s="64" t="s">
        <v>8</v>
      </c>
      <c r="G53" s="65">
        <v>4000</v>
      </c>
      <c r="H53" s="66">
        <f>ROUND(INDEX('User defined T-gamma'!$N$17:$S$31,MATCH($G53,'User defined T-gamma'!$M$17:$M$31,0),MATCH($F53,'User defined T-gamma'!$N$16:$S$16,0)),$D$8)</f>
        <v>0</v>
      </c>
      <c r="J53" s="64" t="s">
        <v>8</v>
      </c>
      <c r="K53" s="65">
        <v>4000</v>
      </c>
      <c r="L53" s="66">
        <f>ROUND(INDEX('User defined T-gamma'!$W$17:$AB$31,MATCH($K53,'User defined T-gamma'!$V$17:$V$31,0),MATCH($J53,'User defined T-gamma'!$W$16:$AB$16,0)),$D$8)</f>
        <v>0</v>
      </c>
      <c r="N53" s="64" t="s">
        <v>8</v>
      </c>
      <c r="O53" s="65">
        <v>4000</v>
      </c>
      <c r="P53" s="66">
        <f>ROUND(INDEX('User defined T-gamma'!$AF$17:$AK$31,MATCH($O53,'User defined T-gamma'!$AE$17:$AE$31,0),MATCH($N53,'User defined T-gamma'!$AF$16:$AK$16,0)),$D$8)</f>
        <v>0</v>
      </c>
    </row>
    <row r="54" spans="2:16" x14ac:dyDescent="0.25">
      <c r="B54" s="64" t="s">
        <v>8</v>
      </c>
      <c r="C54" s="65">
        <v>6000</v>
      </c>
      <c r="D54" s="66">
        <f>ROUND(INDEX('User defined T-gamma'!$D$17:$I$31,MATCH($C54,'User defined T-gamma'!$C$17:$C$31,0),MATCH($B54,'User defined T-gamma'!$D$16:$I$16,0)),$D$8)</f>
        <v>0</v>
      </c>
      <c r="F54" s="64" t="s">
        <v>8</v>
      </c>
      <c r="G54" s="65">
        <v>6000</v>
      </c>
      <c r="H54" s="66">
        <f>ROUND(INDEX('User defined T-gamma'!$N$17:$S$31,MATCH($G54,'User defined T-gamma'!$M$17:$M$31,0),MATCH($F54,'User defined T-gamma'!$N$16:$S$16,0)),$D$8)</f>
        <v>0</v>
      </c>
      <c r="J54" s="64" t="s">
        <v>8</v>
      </c>
      <c r="K54" s="65">
        <v>6000</v>
      </c>
      <c r="L54" s="66">
        <f>ROUND(INDEX('User defined T-gamma'!$W$17:$AB$31,MATCH($K54,'User defined T-gamma'!$V$17:$V$31,0),MATCH($J54,'User defined T-gamma'!$W$16:$AB$16,0)),$D$8)</f>
        <v>0</v>
      </c>
      <c r="N54" s="64" t="s">
        <v>8</v>
      </c>
      <c r="O54" s="65">
        <v>6000</v>
      </c>
      <c r="P54" s="66">
        <f>ROUND(INDEX('User defined T-gamma'!$AF$17:$AK$31,MATCH($O54,'User defined T-gamma'!$AE$17:$AE$31,0),MATCH($N54,'User defined T-gamma'!$AF$16:$AK$16,0)),$D$8)</f>
        <v>0</v>
      </c>
    </row>
    <row r="55" spans="2:16" x14ac:dyDescent="0.25">
      <c r="B55" s="64" t="s">
        <v>8</v>
      </c>
      <c r="C55" s="65">
        <v>8000</v>
      </c>
      <c r="D55" s="66">
        <f>ROUND(INDEX('User defined T-gamma'!$D$17:$I$31,MATCH($C55,'User defined T-gamma'!$C$17:$C$31,0),MATCH($B55,'User defined T-gamma'!$D$16:$I$16,0)),$D$8)</f>
        <v>0</v>
      </c>
      <c r="F55" s="64" t="s">
        <v>8</v>
      </c>
      <c r="G55" s="65">
        <v>8000</v>
      </c>
      <c r="H55" s="66">
        <f>ROUND(INDEX('User defined T-gamma'!$N$17:$S$31,MATCH($G55,'User defined T-gamma'!$M$17:$M$31,0),MATCH($F55,'User defined T-gamma'!$N$16:$S$16,0)),$D$8)</f>
        <v>0</v>
      </c>
      <c r="J55" s="64" t="s">
        <v>8</v>
      </c>
      <c r="K55" s="65">
        <v>8000</v>
      </c>
      <c r="L55" s="66">
        <f>ROUND(INDEX('User defined T-gamma'!$W$17:$AB$31,MATCH($K55,'User defined T-gamma'!$V$17:$V$31,0),MATCH($J55,'User defined T-gamma'!$W$16:$AB$16,0)),$D$8)</f>
        <v>0</v>
      </c>
      <c r="N55" s="64" t="s">
        <v>8</v>
      </c>
      <c r="O55" s="65">
        <v>8000</v>
      </c>
      <c r="P55" s="66">
        <f>ROUND(INDEX('User defined T-gamma'!$AF$17:$AK$31,MATCH($O55,'User defined T-gamma'!$AE$17:$AE$31,0),MATCH($N55,'User defined T-gamma'!$AF$16:$AK$16,0)),$D$8)</f>
        <v>0</v>
      </c>
    </row>
    <row r="56" spans="2:16" x14ac:dyDescent="0.25">
      <c r="B56" s="67" t="s">
        <v>8</v>
      </c>
      <c r="C56" s="68">
        <v>10000</v>
      </c>
      <c r="D56" s="69">
        <f>ROUND(INDEX('User defined T-gamma'!$D$17:$I$31,MATCH($C56,'User defined T-gamma'!$C$17:$C$31,0),MATCH($B56,'User defined T-gamma'!$D$16:$I$16,0)),$D$8)</f>
        <v>0</v>
      </c>
      <c r="F56" s="67" t="s">
        <v>8</v>
      </c>
      <c r="G56" s="68">
        <v>10000</v>
      </c>
      <c r="H56" s="69">
        <f>ROUND(INDEX('User defined T-gamma'!$N$17:$S$31,MATCH($G56,'User defined T-gamma'!$M$17:$M$31,0),MATCH($F56,'User defined T-gamma'!$N$16:$S$16,0)),$D$8)</f>
        <v>0</v>
      </c>
      <c r="J56" s="67" t="s">
        <v>8</v>
      </c>
      <c r="K56" s="68">
        <v>10000</v>
      </c>
      <c r="L56" s="69">
        <f>ROUND(INDEX('User defined T-gamma'!$W$17:$AB$31,MATCH($K56,'User defined T-gamma'!$V$17:$V$31,0),MATCH($J56,'User defined T-gamma'!$W$16:$AB$16,0)),$D$8)</f>
        <v>0</v>
      </c>
      <c r="N56" s="67" t="s">
        <v>8</v>
      </c>
      <c r="O56" s="68">
        <v>10000</v>
      </c>
      <c r="P56" s="69">
        <f>ROUND(INDEX('User defined T-gamma'!$AF$17:$AK$31,MATCH($O56,'User defined T-gamma'!$AE$17:$AE$31,0),MATCH($N56,'User defined T-gamma'!$AF$16:$AK$16,0)),$D$8)</f>
        <v>0</v>
      </c>
    </row>
    <row r="57" spans="2:16" x14ac:dyDescent="0.25">
      <c r="B57" s="70" t="s">
        <v>9</v>
      </c>
      <c r="C57" s="71">
        <v>200</v>
      </c>
      <c r="D57" s="72">
        <f>ROUND(INDEX('User defined T-gamma'!$D$17:$I$31,MATCH($C57,'User defined T-gamma'!$C$17:$C$31,0),MATCH($B57,'User defined T-gamma'!$D$16:$I$16,0)),$D$8)</f>
        <v>0</v>
      </c>
      <c r="F57" s="70" t="s">
        <v>9</v>
      </c>
      <c r="G57" s="71">
        <v>200</v>
      </c>
      <c r="H57" s="72">
        <f>ROUND(INDEX('User defined T-gamma'!$N$17:$S$31,MATCH($G57,'User defined T-gamma'!$M$17:$M$31,0),MATCH($F57,'User defined T-gamma'!$N$16:$S$16,0)),$D$8)</f>
        <v>0</v>
      </c>
      <c r="J57" s="70" t="s">
        <v>9</v>
      </c>
      <c r="K57" s="71">
        <v>200</v>
      </c>
      <c r="L57" s="72">
        <f>ROUND(INDEX('User defined T-gamma'!$W$17:$AB$31,MATCH($K57,'User defined T-gamma'!$V$17:$V$31,0),MATCH($J57,'User defined T-gamma'!$W$16:$AB$16,0)),$D$8)</f>
        <v>0</v>
      </c>
      <c r="N57" s="70" t="s">
        <v>9</v>
      </c>
      <c r="O57" s="71">
        <v>200</v>
      </c>
      <c r="P57" s="72">
        <f>ROUND(INDEX('User defined T-gamma'!$AF$17:$AK$31,MATCH($O57,'User defined T-gamma'!$AE$17:$AE$31,0),MATCH($N57,'User defined T-gamma'!$AF$16:$AK$16,0)),$D$8)</f>
        <v>0</v>
      </c>
    </row>
    <row r="58" spans="2:16" x14ac:dyDescent="0.25">
      <c r="B58" s="73" t="s">
        <v>9</v>
      </c>
      <c r="C58" s="74">
        <v>400</v>
      </c>
      <c r="D58" s="75">
        <f>ROUND(INDEX('User defined T-gamma'!$D$17:$I$31,MATCH($C58,'User defined T-gamma'!$C$17:$C$31,0),MATCH($B58,'User defined T-gamma'!$D$16:$I$16,0)),$D$8)</f>
        <v>0</v>
      </c>
      <c r="F58" s="73" t="s">
        <v>9</v>
      </c>
      <c r="G58" s="74">
        <v>400</v>
      </c>
      <c r="H58" s="75">
        <f>ROUND(INDEX('User defined T-gamma'!$N$17:$S$31,MATCH($G58,'User defined T-gamma'!$M$17:$M$31,0),MATCH($F58,'User defined T-gamma'!$N$16:$S$16,0)),$D$8)</f>
        <v>0</v>
      </c>
      <c r="J58" s="73" t="s">
        <v>9</v>
      </c>
      <c r="K58" s="74">
        <v>400</v>
      </c>
      <c r="L58" s="75">
        <f>ROUND(INDEX('User defined T-gamma'!$W$17:$AB$31,MATCH($K58,'User defined T-gamma'!$V$17:$V$31,0),MATCH($J58,'User defined T-gamma'!$W$16:$AB$16,0)),$D$8)</f>
        <v>0</v>
      </c>
      <c r="N58" s="73" t="s">
        <v>9</v>
      </c>
      <c r="O58" s="74">
        <v>400</v>
      </c>
      <c r="P58" s="75">
        <f>ROUND(INDEX('User defined T-gamma'!$AF$17:$AK$31,MATCH($O58,'User defined T-gamma'!$AE$17:$AE$31,0),MATCH($N58,'User defined T-gamma'!$AF$16:$AK$16,0)),$D$8)</f>
        <v>0</v>
      </c>
    </row>
    <row r="59" spans="2:16" x14ac:dyDescent="0.25">
      <c r="B59" s="73" t="s">
        <v>9</v>
      </c>
      <c r="C59" s="74">
        <v>600</v>
      </c>
      <c r="D59" s="75">
        <f>ROUND(INDEX('User defined T-gamma'!$D$17:$I$31,MATCH($C59,'User defined T-gamma'!$C$17:$C$31,0),MATCH($B59,'User defined T-gamma'!$D$16:$I$16,0)),$D$8)</f>
        <v>0</v>
      </c>
      <c r="F59" s="73" t="s">
        <v>9</v>
      </c>
      <c r="G59" s="74">
        <v>600</v>
      </c>
      <c r="H59" s="75">
        <f>ROUND(INDEX('User defined T-gamma'!$N$17:$S$31,MATCH($G59,'User defined T-gamma'!$M$17:$M$31,0),MATCH($F59,'User defined T-gamma'!$N$16:$S$16,0)),$D$8)</f>
        <v>0</v>
      </c>
      <c r="J59" s="73" t="s">
        <v>9</v>
      </c>
      <c r="K59" s="74">
        <v>600</v>
      </c>
      <c r="L59" s="75">
        <f>ROUND(INDEX('User defined T-gamma'!$W$17:$AB$31,MATCH($K59,'User defined T-gamma'!$V$17:$V$31,0),MATCH($J59,'User defined T-gamma'!$W$16:$AB$16,0)),$D$8)</f>
        <v>0</v>
      </c>
      <c r="N59" s="73" t="s">
        <v>9</v>
      </c>
      <c r="O59" s="74">
        <v>600</v>
      </c>
      <c r="P59" s="75">
        <f>ROUND(INDEX('User defined T-gamma'!$AF$17:$AK$31,MATCH($O59,'User defined T-gamma'!$AE$17:$AE$31,0),MATCH($N59,'User defined T-gamma'!$AF$16:$AK$16,0)),$D$8)</f>
        <v>0</v>
      </c>
    </row>
    <row r="60" spans="2:16" x14ac:dyDescent="0.25">
      <c r="B60" s="73" t="s">
        <v>9</v>
      </c>
      <c r="C60" s="74">
        <v>800</v>
      </c>
      <c r="D60" s="75">
        <f>ROUND(INDEX('User defined T-gamma'!$D$17:$I$31,MATCH($C60,'User defined T-gamma'!$C$17:$C$31,0),MATCH($B60,'User defined T-gamma'!$D$16:$I$16,0)),$D$8)</f>
        <v>0</v>
      </c>
      <c r="F60" s="73" t="s">
        <v>9</v>
      </c>
      <c r="G60" s="74">
        <v>800</v>
      </c>
      <c r="H60" s="75">
        <f>ROUND(INDEX('User defined T-gamma'!$N$17:$S$31,MATCH($G60,'User defined T-gamma'!$M$17:$M$31,0),MATCH($F60,'User defined T-gamma'!$N$16:$S$16,0)),$D$8)</f>
        <v>0</v>
      </c>
      <c r="J60" s="73" t="s">
        <v>9</v>
      </c>
      <c r="K60" s="74">
        <v>800</v>
      </c>
      <c r="L60" s="75">
        <f>ROUND(INDEX('User defined T-gamma'!$W$17:$AB$31,MATCH($K60,'User defined T-gamma'!$V$17:$V$31,0),MATCH($J60,'User defined T-gamma'!$W$16:$AB$16,0)),$D$8)</f>
        <v>0</v>
      </c>
      <c r="N60" s="73" t="s">
        <v>9</v>
      </c>
      <c r="O60" s="74">
        <v>800</v>
      </c>
      <c r="P60" s="75">
        <f>ROUND(INDEX('User defined T-gamma'!$AF$17:$AK$31,MATCH($O60,'User defined T-gamma'!$AE$17:$AE$31,0),MATCH($N60,'User defined T-gamma'!$AF$16:$AK$16,0)),$D$8)</f>
        <v>0</v>
      </c>
    </row>
    <row r="61" spans="2:16" x14ac:dyDescent="0.25">
      <c r="B61" s="73" t="s">
        <v>9</v>
      </c>
      <c r="C61" s="74">
        <v>1000</v>
      </c>
      <c r="D61" s="75">
        <f>ROUND(INDEX('User defined T-gamma'!$D$17:$I$31,MATCH($C61,'User defined T-gamma'!$C$17:$C$31,0),MATCH($B61,'User defined T-gamma'!$D$16:$I$16,0)),$D$8)</f>
        <v>0</v>
      </c>
      <c r="F61" s="73" t="s">
        <v>9</v>
      </c>
      <c r="G61" s="74">
        <v>1000</v>
      </c>
      <c r="H61" s="75">
        <f>ROUND(INDEX('User defined T-gamma'!$N$17:$S$31,MATCH($G61,'User defined T-gamma'!$M$17:$M$31,0),MATCH($F61,'User defined T-gamma'!$N$16:$S$16,0)),$D$8)</f>
        <v>0</v>
      </c>
      <c r="J61" s="73" t="s">
        <v>9</v>
      </c>
      <c r="K61" s="74">
        <v>1000</v>
      </c>
      <c r="L61" s="75">
        <f>ROUND(INDEX('User defined T-gamma'!$W$17:$AB$31,MATCH($K61,'User defined T-gamma'!$V$17:$V$31,0),MATCH($J61,'User defined T-gamma'!$W$16:$AB$16,0)),$D$8)</f>
        <v>0</v>
      </c>
      <c r="N61" s="73" t="s">
        <v>9</v>
      </c>
      <c r="O61" s="74">
        <v>1000</v>
      </c>
      <c r="P61" s="75">
        <f>ROUND(INDEX('User defined T-gamma'!$AF$17:$AK$31,MATCH($O61,'User defined T-gamma'!$AE$17:$AE$31,0),MATCH($N61,'User defined T-gamma'!$AF$16:$AK$16,0)),$D$8)</f>
        <v>0</v>
      </c>
    </row>
    <row r="62" spans="2:16" x14ac:dyDescent="0.25">
      <c r="B62" s="73" t="s">
        <v>9</v>
      </c>
      <c r="C62" s="74">
        <v>1200</v>
      </c>
      <c r="D62" s="75">
        <f>ROUND(INDEX('User defined T-gamma'!$D$17:$I$31,MATCH($C62,'User defined T-gamma'!$C$17:$C$31,0),MATCH($B62,'User defined T-gamma'!$D$16:$I$16,0)),$D$8)</f>
        <v>0</v>
      </c>
      <c r="F62" s="73" t="s">
        <v>9</v>
      </c>
      <c r="G62" s="74">
        <v>1200</v>
      </c>
      <c r="H62" s="75">
        <f>ROUND(INDEX('User defined T-gamma'!$N$17:$S$31,MATCH($G62,'User defined T-gamma'!$M$17:$M$31,0),MATCH($F62,'User defined T-gamma'!$N$16:$S$16,0)),$D$8)</f>
        <v>0</v>
      </c>
      <c r="J62" s="73" t="s">
        <v>9</v>
      </c>
      <c r="K62" s="74">
        <v>1200</v>
      </c>
      <c r="L62" s="75">
        <f>ROUND(INDEX('User defined T-gamma'!$W$17:$AB$31,MATCH($K62,'User defined T-gamma'!$V$17:$V$31,0),MATCH($J62,'User defined T-gamma'!$W$16:$AB$16,0)),$D$8)</f>
        <v>0</v>
      </c>
      <c r="N62" s="73" t="s">
        <v>9</v>
      </c>
      <c r="O62" s="74">
        <v>1200</v>
      </c>
      <c r="P62" s="75">
        <f>ROUND(INDEX('User defined T-gamma'!$AF$17:$AK$31,MATCH($O62,'User defined T-gamma'!$AE$17:$AE$31,0),MATCH($N62,'User defined T-gamma'!$AF$16:$AK$16,0)),$D$8)</f>
        <v>0</v>
      </c>
    </row>
    <row r="63" spans="2:16" x14ac:dyDescent="0.25">
      <c r="B63" s="73" t="s">
        <v>9</v>
      </c>
      <c r="C63" s="74">
        <v>1400</v>
      </c>
      <c r="D63" s="75">
        <f>ROUND(INDEX('User defined T-gamma'!$D$17:$I$31,MATCH($C63,'User defined T-gamma'!$C$17:$C$31,0),MATCH($B63,'User defined T-gamma'!$D$16:$I$16,0)),$D$8)</f>
        <v>0</v>
      </c>
      <c r="F63" s="73" t="s">
        <v>9</v>
      </c>
      <c r="G63" s="74">
        <v>1400</v>
      </c>
      <c r="H63" s="75">
        <f>ROUND(INDEX('User defined T-gamma'!$N$17:$S$31,MATCH($G63,'User defined T-gamma'!$M$17:$M$31,0),MATCH($F63,'User defined T-gamma'!$N$16:$S$16,0)),$D$8)</f>
        <v>0</v>
      </c>
      <c r="J63" s="73" t="s">
        <v>9</v>
      </c>
      <c r="K63" s="74">
        <v>1400</v>
      </c>
      <c r="L63" s="75">
        <f>ROUND(INDEX('User defined T-gamma'!$W$17:$AB$31,MATCH($K63,'User defined T-gamma'!$V$17:$V$31,0),MATCH($J63,'User defined T-gamma'!$W$16:$AB$16,0)),$D$8)</f>
        <v>0</v>
      </c>
      <c r="N63" s="73" t="s">
        <v>9</v>
      </c>
      <c r="O63" s="74">
        <v>1400</v>
      </c>
      <c r="P63" s="75">
        <f>ROUND(INDEX('User defined T-gamma'!$AF$17:$AK$31,MATCH($O63,'User defined T-gamma'!$AE$17:$AE$31,0),MATCH($N63,'User defined T-gamma'!$AF$16:$AK$16,0)),$D$8)</f>
        <v>0</v>
      </c>
    </row>
    <row r="64" spans="2:16" x14ac:dyDescent="0.25">
      <c r="B64" s="73" t="s">
        <v>9</v>
      </c>
      <c r="C64" s="74">
        <v>1800</v>
      </c>
      <c r="D64" s="75">
        <f>ROUND(INDEX('User defined T-gamma'!$D$17:$I$31,MATCH($C64,'User defined T-gamma'!$C$17:$C$31,0),MATCH($B64,'User defined T-gamma'!$D$16:$I$16,0)),$D$8)</f>
        <v>0</v>
      </c>
      <c r="F64" s="73" t="s">
        <v>9</v>
      </c>
      <c r="G64" s="74">
        <v>1800</v>
      </c>
      <c r="H64" s="75">
        <f>ROUND(INDEX('User defined T-gamma'!$N$17:$S$31,MATCH($G64,'User defined T-gamma'!$M$17:$M$31,0),MATCH($F64,'User defined T-gamma'!$N$16:$S$16,0)),$D$8)</f>
        <v>0</v>
      </c>
      <c r="J64" s="73" t="s">
        <v>9</v>
      </c>
      <c r="K64" s="74">
        <v>1800</v>
      </c>
      <c r="L64" s="75">
        <f>ROUND(INDEX('User defined T-gamma'!$W$17:$AB$31,MATCH($K64,'User defined T-gamma'!$V$17:$V$31,0),MATCH($J64,'User defined T-gamma'!$W$16:$AB$16,0)),$D$8)</f>
        <v>0</v>
      </c>
      <c r="N64" s="73" t="s">
        <v>9</v>
      </c>
      <c r="O64" s="74">
        <v>1800</v>
      </c>
      <c r="P64" s="75">
        <f>ROUND(INDEX('User defined T-gamma'!$AF$17:$AK$31,MATCH($O64,'User defined T-gamma'!$AE$17:$AE$31,0),MATCH($N64,'User defined T-gamma'!$AF$16:$AK$16,0)),$D$8)</f>
        <v>0</v>
      </c>
    </row>
    <row r="65" spans="2:16" x14ac:dyDescent="0.25">
      <c r="B65" s="73" t="s">
        <v>9</v>
      </c>
      <c r="C65" s="74">
        <v>2200</v>
      </c>
      <c r="D65" s="75">
        <f>ROUND(INDEX('User defined T-gamma'!$D$17:$I$31,MATCH($C65,'User defined T-gamma'!$C$17:$C$31,0),MATCH($B65,'User defined T-gamma'!$D$16:$I$16,0)),$D$8)</f>
        <v>0</v>
      </c>
      <c r="F65" s="73" t="s">
        <v>9</v>
      </c>
      <c r="G65" s="74">
        <v>2200</v>
      </c>
      <c r="H65" s="75">
        <f>ROUND(INDEX('User defined T-gamma'!$N$17:$S$31,MATCH($G65,'User defined T-gamma'!$M$17:$M$31,0),MATCH($F65,'User defined T-gamma'!$N$16:$S$16,0)),$D$8)</f>
        <v>0</v>
      </c>
      <c r="J65" s="73" t="s">
        <v>9</v>
      </c>
      <c r="K65" s="74">
        <v>2200</v>
      </c>
      <c r="L65" s="75">
        <f>ROUND(INDEX('User defined T-gamma'!$W$17:$AB$31,MATCH($K65,'User defined T-gamma'!$V$17:$V$31,0),MATCH($J65,'User defined T-gamma'!$W$16:$AB$16,0)),$D$8)</f>
        <v>0</v>
      </c>
      <c r="N65" s="73" t="s">
        <v>9</v>
      </c>
      <c r="O65" s="74">
        <v>2200</v>
      </c>
      <c r="P65" s="75">
        <f>ROUND(INDEX('User defined T-gamma'!$AF$17:$AK$31,MATCH($O65,'User defined T-gamma'!$AE$17:$AE$31,0),MATCH($N65,'User defined T-gamma'!$AF$16:$AK$16,0)),$D$8)</f>
        <v>0</v>
      </c>
    </row>
    <row r="66" spans="2:16" x14ac:dyDescent="0.25">
      <c r="B66" s="73" t="s">
        <v>9</v>
      </c>
      <c r="C66" s="74">
        <v>2600</v>
      </c>
      <c r="D66" s="75">
        <f>ROUND(INDEX('User defined T-gamma'!$D$17:$I$31,MATCH($C66,'User defined T-gamma'!$C$17:$C$31,0),MATCH($B66,'User defined T-gamma'!$D$16:$I$16,0)),$D$8)</f>
        <v>0</v>
      </c>
      <c r="F66" s="73" t="s">
        <v>9</v>
      </c>
      <c r="G66" s="74">
        <v>2600</v>
      </c>
      <c r="H66" s="75">
        <f>ROUND(INDEX('User defined T-gamma'!$N$17:$S$31,MATCH($G66,'User defined T-gamma'!$M$17:$M$31,0),MATCH($F66,'User defined T-gamma'!$N$16:$S$16,0)),$D$8)</f>
        <v>0</v>
      </c>
      <c r="J66" s="73" t="s">
        <v>9</v>
      </c>
      <c r="K66" s="74">
        <v>2600</v>
      </c>
      <c r="L66" s="75">
        <f>ROUND(INDEX('User defined T-gamma'!$W$17:$AB$31,MATCH($K66,'User defined T-gamma'!$V$17:$V$31,0),MATCH($J66,'User defined T-gamma'!$W$16:$AB$16,0)),$D$8)</f>
        <v>0</v>
      </c>
      <c r="N66" s="73" t="s">
        <v>9</v>
      </c>
      <c r="O66" s="74">
        <v>2600</v>
      </c>
      <c r="P66" s="75">
        <f>ROUND(INDEX('User defined T-gamma'!$AF$17:$AK$31,MATCH($O66,'User defined T-gamma'!$AE$17:$AE$31,0),MATCH($N66,'User defined T-gamma'!$AF$16:$AK$16,0)),$D$8)</f>
        <v>0</v>
      </c>
    </row>
    <row r="67" spans="2:16" x14ac:dyDescent="0.25">
      <c r="B67" s="73" t="s">
        <v>9</v>
      </c>
      <c r="C67" s="74">
        <v>3000</v>
      </c>
      <c r="D67" s="75">
        <f>ROUND(INDEX('User defined T-gamma'!$D$17:$I$31,MATCH($C67,'User defined T-gamma'!$C$17:$C$31,0),MATCH($B67,'User defined T-gamma'!$D$16:$I$16,0)),$D$8)</f>
        <v>0</v>
      </c>
      <c r="F67" s="73" t="s">
        <v>9</v>
      </c>
      <c r="G67" s="74">
        <v>3000</v>
      </c>
      <c r="H67" s="75">
        <f>ROUND(INDEX('User defined T-gamma'!$N$17:$S$31,MATCH($G67,'User defined T-gamma'!$M$17:$M$31,0),MATCH($F67,'User defined T-gamma'!$N$16:$S$16,0)),$D$8)</f>
        <v>0</v>
      </c>
      <c r="J67" s="73" t="s">
        <v>9</v>
      </c>
      <c r="K67" s="74">
        <v>3000</v>
      </c>
      <c r="L67" s="75">
        <f>ROUND(INDEX('User defined T-gamma'!$W$17:$AB$31,MATCH($K67,'User defined T-gamma'!$V$17:$V$31,0),MATCH($J67,'User defined T-gamma'!$W$16:$AB$16,0)),$D$8)</f>
        <v>0</v>
      </c>
      <c r="N67" s="73" t="s">
        <v>9</v>
      </c>
      <c r="O67" s="74">
        <v>3000</v>
      </c>
      <c r="P67" s="75">
        <f>ROUND(INDEX('User defined T-gamma'!$AF$17:$AK$31,MATCH($O67,'User defined T-gamma'!$AE$17:$AE$31,0),MATCH($N67,'User defined T-gamma'!$AF$16:$AK$16,0)),$D$8)</f>
        <v>0</v>
      </c>
    </row>
    <row r="68" spans="2:16" x14ac:dyDescent="0.25">
      <c r="B68" s="73" t="s">
        <v>9</v>
      </c>
      <c r="C68" s="74">
        <v>4000</v>
      </c>
      <c r="D68" s="75">
        <f>ROUND(INDEX('User defined T-gamma'!$D$17:$I$31,MATCH($C68,'User defined T-gamma'!$C$17:$C$31,0),MATCH($B68,'User defined T-gamma'!$D$16:$I$16,0)),$D$8)</f>
        <v>0</v>
      </c>
      <c r="F68" s="73" t="s">
        <v>9</v>
      </c>
      <c r="G68" s="74">
        <v>4000</v>
      </c>
      <c r="H68" s="75">
        <f>ROUND(INDEX('User defined T-gamma'!$N$17:$S$31,MATCH($G68,'User defined T-gamma'!$M$17:$M$31,0),MATCH($F68,'User defined T-gamma'!$N$16:$S$16,0)),$D$8)</f>
        <v>0</v>
      </c>
      <c r="J68" s="73" t="s">
        <v>9</v>
      </c>
      <c r="K68" s="74">
        <v>4000</v>
      </c>
      <c r="L68" s="75">
        <f>ROUND(INDEX('User defined T-gamma'!$W$17:$AB$31,MATCH($K68,'User defined T-gamma'!$V$17:$V$31,0),MATCH($J68,'User defined T-gamma'!$W$16:$AB$16,0)),$D$8)</f>
        <v>0</v>
      </c>
      <c r="N68" s="73" t="s">
        <v>9</v>
      </c>
      <c r="O68" s="74">
        <v>4000</v>
      </c>
      <c r="P68" s="75">
        <f>ROUND(INDEX('User defined T-gamma'!$AF$17:$AK$31,MATCH($O68,'User defined T-gamma'!$AE$17:$AE$31,0),MATCH($N68,'User defined T-gamma'!$AF$16:$AK$16,0)),$D$8)</f>
        <v>0</v>
      </c>
    </row>
    <row r="69" spans="2:16" x14ac:dyDescent="0.25">
      <c r="B69" s="73" t="s">
        <v>9</v>
      </c>
      <c r="C69" s="74">
        <v>6000</v>
      </c>
      <c r="D69" s="75">
        <f>ROUND(INDEX('User defined T-gamma'!$D$17:$I$31,MATCH($C69,'User defined T-gamma'!$C$17:$C$31,0),MATCH($B69,'User defined T-gamma'!$D$16:$I$16,0)),$D$8)</f>
        <v>0</v>
      </c>
      <c r="F69" s="73" t="s">
        <v>9</v>
      </c>
      <c r="G69" s="74">
        <v>6000</v>
      </c>
      <c r="H69" s="75">
        <f>ROUND(INDEX('User defined T-gamma'!$N$17:$S$31,MATCH($G69,'User defined T-gamma'!$M$17:$M$31,0),MATCH($F69,'User defined T-gamma'!$N$16:$S$16,0)),$D$8)</f>
        <v>0</v>
      </c>
      <c r="J69" s="73" t="s">
        <v>9</v>
      </c>
      <c r="K69" s="74">
        <v>6000</v>
      </c>
      <c r="L69" s="75">
        <f>ROUND(INDEX('User defined T-gamma'!$W$17:$AB$31,MATCH($K69,'User defined T-gamma'!$V$17:$V$31,0),MATCH($J69,'User defined T-gamma'!$W$16:$AB$16,0)),$D$8)</f>
        <v>0</v>
      </c>
      <c r="N69" s="73" t="s">
        <v>9</v>
      </c>
      <c r="O69" s="74">
        <v>6000</v>
      </c>
      <c r="P69" s="75">
        <f>ROUND(INDEX('User defined T-gamma'!$AF$17:$AK$31,MATCH($O69,'User defined T-gamma'!$AE$17:$AE$31,0),MATCH($N69,'User defined T-gamma'!$AF$16:$AK$16,0)),$D$8)</f>
        <v>0</v>
      </c>
    </row>
    <row r="70" spans="2:16" x14ac:dyDescent="0.25">
      <c r="B70" s="73" t="s">
        <v>9</v>
      </c>
      <c r="C70" s="74">
        <v>8000</v>
      </c>
      <c r="D70" s="75">
        <f>ROUND(INDEX('User defined T-gamma'!$D$17:$I$31,MATCH($C70,'User defined T-gamma'!$C$17:$C$31,0),MATCH($B70,'User defined T-gamma'!$D$16:$I$16,0)),$D$8)</f>
        <v>0</v>
      </c>
      <c r="F70" s="73" t="s">
        <v>9</v>
      </c>
      <c r="G70" s="74">
        <v>8000</v>
      </c>
      <c r="H70" s="75">
        <f>ROUND(INDEX('User defined T-gamma'!$N$17:$S$31,MATCH($G70,'User defined T-gamma'!$M$17:$M$31,0),MATCH($F70,'User defined T-gamma'!$N$16:$S$16,0)),$D$8)</f>
        <v>0</v>
      </c>
      <c r="J70" s="73" t="s">
        <v>9</v>
      </c>
      <c r="K70" s="74">
        <v>8000</v>
      </c>
      <c r="L70" s="75">
        <f>ROUND(INDEX('User defined T-gamma'!$W$17:$AB$31,MATCH($K70,'User defined T-gamma'!$V$17:$V$31,0),MATCH($J70,'User defined T-gamma'!$W$16:$AB$16,0)),$D$8)</f>
        <v>0</v>
      </c>
      <c r="N70" s="73" t="s">
        <v>9</v>
      </c>
      <c r="O70" s="74">
        <v>8000</v>
      </c>
      <c r="P70" s="75">
        <f>ROUND(INDEX('User defined T-gamma'!$AF$17:$AK$31,MATCH($O70,'User defined T-gamma'!$AE$17:$AE$31,0),MATCH($N70,'User defined T-gamma'!$AF$16:$AK$16,0)),$D$8)</f>
        <v>0</v>
      </c>
    </row>
    <row r="71" spans="2:16" x14ac:dyDescent="0.25">
      <c r="B71" s="76" t="s">
        <v>9</v>
      </c>
      <c r="C71" s="77">
        <v>10000</v>
      </c>
      <c r="D71" s="78">
        <f>ROUND(INDEX('User defined T-gamma'!$D$17:$I$31,MATCH($C71,'User defined T-gamma'!$C$17:$C$31,0),MATCH($B71,'User defined T-gamma'!$D$16:$I$16,0)),$D$8)</f>
        <v>0</v>
      </c>
      <c r="F71" s="76" t="s">
        <v>9</v>
      </c>
      <c r="G71" s="77">
        <v>10000</v>
      </c>
      <c r="H71" s="78">
        <f>ROUND(INDEX('User defined T-gamma'!$N$17:$S$31,MATCH($G71,'User defined T-gamma'!$M$17:$M$31,0),MATCH($F71,'User defined T-gamma'!$N$16:$S$16,0)),$D$8)</f>
        <v>0</v>
      </c>
      <c r="J71" s="76" t="s">
        <v>9</v>
      </c>
      <c r="K71" s="77">
        <v>10000</v>
      </c>
      <c r="L71" s="78">
        <f>ROUND(INDEX('User defined T-gamma'!$W$17:$AB$31,MATCH($K71,'User defined T-gamma'!$V$17:$V$31,0),MATCH($J71,'User defined T-gamma'!$W$16:$AB$16,0)),$D$8)</f>
        <v>0</v>
      </c>
      <c r="N71" s="76" t="s">
        <v>9</v>
      </c>
      <c r="O71" s="77">
        <v>10000</v>
      </c>
      <c r="P71" s="78">
        <f>ROUND(INDEX('User defined T-gamma'!$AF$17:$AK$31,MATCH($O71,'User defined T-gamma'!$AE$17:$AE$31,0),MATCH($N71,'User defined T-gamma'!$AF$16:$AK$16,0)),$D$8)</f>
        <v>0</v>
      </c>
    </row>
    <row r="72" spans="2:16" x14ac:dyDescent="0.25">
      <c r="B72" s="61" t="s">
        <v>10</v>
      </c>
      <c r="C72" s="62">
        <v>200</v>
      </c>
      <c r="D72" s="63">
        <f>ROUND(INDEX('User defined T-gamma'!$D$17:$I$31,MATCH($C72,'User defined T-gamma'!$C$17:$C$31,0),MATCH($B72,'User defined T-gamma'!$D$16:$I$16,0)),$D$8)</f>
        <v>0</v>
      </c>
      <c r="F72" s="61" t="s">
        <v>10</v>
      </c>
      <c r="G72" s="62">
        <v>200</v>
      </c>
      <c r="H72" s="63">
        <f>ROUND(INDEX('User defined T-gamma'!$N$17:$S$31,MATCH($G72,'User defined T-gamma'!$M$17:$M$31,0),MATCH($F72,'User defined T-gamma'!$N$16:$S$16,0)),$D$8)</f>
        <v>0</v>
      </c>
      <c r="J72" s="61" t="s">
        <v>10</v>
      </c>
      <c r="K72" s="62">
        <v>200</v>
      </c>
      <c r="L72" s="63">
        <f>ROUND(INDEX('User defined T-gamma'!$W$17:$AB$31,MATCH($K72,'User defined T-gamma'!$V$17:$V$31,0),MATCH($J72,'User defined T-gamma'!$W$16:$AB$16,0)),$D$8)</f>
        <v>0</v>
      </c>
      <c r="N72" s="61" t="s">
        <v>10</v>
      </c>
      <c r="O72" s="62">
        <v>200</v>
      </c>
      <c r="P72" s="63">
        <f>ROUND(INDEX('User defined T-gamma'!$AF$17:$AK$31,MATCH($O72,'User defined T-gamma'!$AE$17:$AE$31,0),MATCH($N72,'User defined T-gamma'!$AF$16:$AK$16,0)),$D$8)</f>
        <v>0</v>
      </c>
    </row>
    <row r="73" spans="2:16" x14ac:dyDescent="0.25">
      <c r="B73" s="64" t="s">
        <v>10</v>
      </c>
      <c r="C73" s="65">
        <v>400</v>
      </c>
      <c r="D73" s="66">
        <f>ROUND(INDEX('User defined T-gamma'!$D$17:$I$31,MATCH($C73,'User defined T-gamma'!$C$17:$C$31,0),MATCH($B73,'User defined T-gamma'!$D$16:$I$16,0)),$D$8)</f>
        <v>0</v>
      </c>
      <c r="F73" s="64" t="s">
        <v>10</v>
      </c>
      <c r="G73" s="65">
        <v>400</v>
      </c>
      <c r="H73" s="66">
        <f>ROUND(INDEX('User defined T-gamma'!$N$17:$S$31,MATCH($G73,'User defined T-gamma'!$M$17:$M$31,0),MATCH($F73,'User defined T-gamma'!$N$16:$S$16,0)),$D$8)</f>
        <v>0</v>
      </c>
      <c r="J73" s="64" t="s">
        <v>10</v>
      </c>
      <c r="K73" s="65">
        <v>400</v>
      </c>
      <c r="L73" s="66">
        <f>ROUND(INDEX('User defined T-gamma'!$W$17:$AB$31,MATCH($K73,'User defined T-gamma'!$V$17:$V$31,0),MATCH($J73,'User defined T-gamma'!$W$16:$AB$16,0)),$D$8)</f>
        <v>0</v>
      </c>
      <c r="N73" s="64" t="s">
        <v>10</v>
      </c>
      <c r="O73" s="65">
        <v>400</v>
      </c>
      <c r="P73" s="66">
        <f>ROUND(INDEX('User defined T-gamma'!$AF$17:$AK$31,MATCH($O73,'User defined T-gamma'!$AE$17:$AE$31,0),MATCH($N73,'User defined T-gamma'!$AF$16:$AK$16,0)),$D$8)</f>
        <v>0</v>
      </c>
    </row>
    <row r="74" spans="2:16" x14ac:dyDescent="0.25">
      <c r="B74" s="64" t="s">
        <v>10</v>
      </c>
      <c r="C74" s="65">
        <v>600</v>
      </c>
      <c r="D74" s="66">
        <f>ROUND(INDEX('User defined T-gamma'!$D$17:$I$31,MATCH($C74,'User defined T-gamma'!$C$17:$C$31,0),MATCH($B74,'User defined T-gamma'!$D$16:$I$16,0)),$D$8)</f>
        <v>0</v>
      </c>
      <c r="F74" s="64" t="s">
        <v>10</v>
      </c>
      <c r="G74" s="65">
        <v>600</v>
      </c>
      <c r="H74" s="66">
        <f>ROUND(INDEX('User defined T-gamma'!$N$17:$S$31,MATCH($G74,'User defined T-gamma'!$M$17:$M$31,0),MATCH($F74,'User defined T-gamma'!$N$16:$S$16,0)),$D$8)</f>
        <v>0</v>
      </c>
      <c r="J74" s="64" t="s">
        <v>10</v>
      </c>
      <c r="K74" s="65">
        <v>600</v>
      </c>
      <c r="L74" s="66">
        <f>ROUND(INDEX('User defined T-gamma'!$W$17:$AB$31,MATCH($K74,'User defined T-gamma'!$V$17:$V$31,0),MATCH($J74,'User defined T-gamma'!$W$16:$AB$16,0)),$D$8)</f>
        <v>0</v>
      </c>
      <c r="N74" s="64" t="s">
        <v>10</v>
      </c>
      <c r="O74" s="65">
        <v>600</v>
      </c>
      <c r="P74" s="66">
        <f>ROUND(INDEX('User defined T-gamma'!$AF$17:$AK$31,MATCH($O74,'User defined T-gamma'!$AE$17:$AE$31,0),MATCH($N74,'User defined T-gamma'!$AF$16:$AK$16,0)),$D$8)</f>
        <v>0</v>
      </c>
    </row>
    <row r="75" spans="2:16" x14ac:dyDescent="0.25">
      <c r="B75" s="64" t="s">
        <v>10</v>
      </c>
      <c r="C75" s="65">
        <v>800</v>
      </c>
      <c r="D75" s="66">
        <f>ROUND(INDEX('User defined T-gamma'!$D$17:$I$31,MATCH($C75,'User defined T-gamma'!$C$17:$C$31,0),MATCH($B75,'User defined T-gamma'!$D$16:$I$16,0)),$D$8)</f>
        <v>0</v>
      </c>
      <c r="F75" s="64" t="s">
        <v>10</v>
      </c>
      <c r="G75" s="65">
        <v>800</v>
      </c>
      <c r="H75" s="66">
        <f>ROUND(INDEX('User defined T-gamma'!$N$17:$S$31,MATCH($G75,'User defined T-gamma'!$M$17:$M$31,0),MATCH($F75,'User defined T-gamma'!$N$16:$S$16,0)),$D$8)</f>
        <v>0</v>
      </c>
      <c r="J75" s="64" t="s">
        <v>10</v>
      </c>
      <c r="K75" s="65">
        <v>800</v>
      </c>
      <c r="L75" s="66">
        <f>ROUND(INDEX('User defined T-gamma'!$W$17:$AB$31,MATCH($K75,'User defined T-gamma'!$V$17:$V$31,0),MATCH($J75,'User defined T-gamma'!$W$16:$AB$16,0)),$D$8)</f>
        <v>0</v>
      </c>
      <c r="N75" s="64" t="s">
        <v>10</v>
      </c>
      <c r="O75" s="65">
        <v>800</v>
      </c>
      <c r="P75" s="66">
        <f>ROUND(INDEX('User defined T-gamma'!$AF$17:$AK$31,MATCH($O75,'User defined T-gamma'!$AE$17:$AE$31,0),MATCH($N75,'User defined T-gamma'!$AF$16:$AK$16,0)),$D$8)</f>
        <v>0</v>
      </c>
    </row>
    <row r="76" spans="2:16" x14ac:dyDescent="0.25">
      <c r="B76" s="64" t="s">
        <v>10</v>
      </c>
      <c r="C76" s="65">
        <v>1000</v>
      </c>
      <c r="D76" s="66">
        <f>ROUND(INDEX('User defined T-gamma'!$D$17:$I$31,MATCH($C76,'User defined T-gamma'!$C$17:$C$31,0),MATCH($B76,'User defined T-gamma'!$D$16:$I$16,0)),$D$8)</f>
        <v>0</v>
      </c>
      <c r="F76" s="64" t="s">
        <v>10</v>
      </c>
      <c r="G76" s="65">
        <v>1000</v>
      </c>
      <c r="H76" s="66">
        <f>ROUND(INDEX('User defined T-gamma'!$N$17:$S$31,MATCH($G76,'User defined T-gamma'!$M$17:$M$31,0),MATCH($F76,'User defined T-gamma'!$N$16:$S$16,0)),$D$8)</f>
        <v>0</v>
      </c>
      <c r="J76" s="64" t="s">
        <v>10</v>
      </c>
      <c r="K76" s="65">
        <v>1000</v>
      </c>
      <c r="L76" s="66">
        <f>ROUND(INDEX('User defined T-gamma'!$W$17:$AB$31,MATCH($K76,'User defined T-gamma'!$V$17:$V$31,0),MATCH($J76,'User defined T-gamma'!$W$16:$AB$16,0)),$D$8)</f>
        <v>0</v>
      </c>
      <c r="N76" s="64" t="s">
        <v>10</v>
      </c>
      <c r="O76" s="65">
        <v>1000</v>
      </c>
      <c r="P76" s="66">
        <f>ROUND(INDEX('User defined T-gamma'!$AF$17:$AK$31,MATCH($O76,'User defined T-gamma'!$AE$17:$AE$31,0),MATCH($N76,'User defined T-gamma'!$AF$16:$AK$16,0)),$D$8)</f>
        <v>0</v>
      </c>
    </row>
    <row r="77" spans="2:16" x14ac:dyDescent="0.25">
      <c r="B77" s="64" t="s">
        <v>10</v>
      </c>
      <c r="C77" s="65">
        <v>1200</v>
      </c>
      <c r="D77" s="66">
        <f>ROUND(INDEX('User defined T-gamma'!$D$17:$I$31,MATCH($C77,'User defined T-gamma'!$C$17:$C$31,0),MATCH($B77,'User defined T-gamma'!$D$16:$I$16,0)),$D$8)</f>
        <v>0</v>
      </c>
      <c r="F77" s="64" t="s">
        <v>10</v>
      </c>
      <c r="G77" s="65">
        <v>1200</v>
      </c>
      <c r="H77" s="66">
        <f>ROUND(INDEX('User defined T-gamma'!$N$17:$S$31,MATCH($G77,'User defined T-gamma'!$M$17:$M$31,0),MATCH($F77,'User defined T-gamma'!$N$16:$S$16,0)),$D$8)</f>
        <v>0</v>
      </c>
      <c r="J77" s="64" t="s">
        <v>10</v>
      </c>
      <c r="K77" s="65">
        <v>1200</v>
      </c>
      <c r="L77" s="66">
        <f>ROUND(INDEX('User defined T-gamma'!$W$17:$AB$31,MATCH($K77,'User defined T-gamma'!$V$17:$V$31,0),MATCH($J77,'User defined T-gamma'!$W$16:$AB$16,0)),$D$8)</f>
        <v>0</v>
      </c>
      <c r="N77" s="64" t="s">
        <v>10</v>
      </c>
      <c r="O77" s="65">
        <v>1200</v>
      </c>
      <c r="P77" s="66">
        <f>ROUND(INDEX('User defined T-gamma'!$AF$17:$AK$31,MATCH($O77,'User defined T-gamma'!$AE$17:$AE$31,0),MATCH($N77,'User defined T-gamma'!$AF$16:$AK$16,0)),$D$8)</f>
        <v>0</v>
      </c>
    </row>
    <row r="78" spans="2:16" x14ac:dyDescent="0.25">
      <c r="B78" s="64" t="s">
        <v>10</v>
      </c>
      <c r="C78" s="65">
        <v>1400</v>
      </c>
      <c r="D78" s="66">
        <f>ROUND(INDEX('User defined T-gamma'!$D$17:$I$31,MATCH($C78,'User defined T-gamma'!$C$17:$C$31,0),MATCH($B78,'User defined T-gamma'!$D$16:$I$16,0)),$D$8)</f>
        <v>0</v>
      </c>
      <c r="F78" s="64" t="s">
        <v>10</v>
      </c>
      <c r="G78" s="65">
        <v>1400</v>
      </c>
      <c r="H78" s="66">
        <f>ROUND(INDEX('User defined T-gamma'!$N$17:$S$31,MATCH($G78,'User defined T-gamma'!$M$17:$M$31,0),MATCH($F78,'User defined T-gamma'!$N$16:$S$16,0)),$D$8)</f>
        <v>0</v>
      </c>
      <c r="J78" s="64" t="s">
        <v>10</v>
      </c>
      <c r="K78" s="65">
        <v>1400</v>
      </c>
      <c r="L78" s="66">
        <f>ROUND(INDEX('User defined T-gamma'!$W$17:$AB$31,MATCH($K78,'User defined T-gamma'!$V$17:$V$31,0),MATCH($J78,'User defined T-gamma'!$W$16:$AB$16,0)),$D$8)</f>
        <v>0</v>
      </c>
      <c r="N78" s="64" t="s">
        <v>10</v>
      </c>
      <c r="O78" s="65">
        <v>1400</v>
      </c>
      <c r="P78" s="66">
        <f>ROUND(INDEX('User defined T-gamma'!$AF$17:$AK$31,MATCH($O78,'User defined T-gamma'!$AE$17:$AE$31,0),MATCH($N78,'User defined T-gamma'!$AF$16:$AK$16,0)),$D$8)</f>
        <v>0</v>
      </c>
    </row>
    <row r="79" spans="2:16" x14ac:dyDescent="0.25">
      <c r="B79" s="64" t="s">
        <v>10</v>
      </c>
      <c r="C79" s="65">
        <v>1800</v>
      </c>
      <c r="D79" s="66">
        <f>ROUND(INDEX('User defined T-gamma'!$D$17:$I$31,MATCH($C79,'User defined T-gamma'!$C$17:$C$31,0),MATCH($B79,'User defined T-gamma'!$D$16:$I$16,0)),$D$8)</f>
        <v>0</v>
      </c>
      <c r="F79" s="64" t="s">
        <v>10</v>
      </c>
      <c r="G79" s="65">
        <v>1800</v>
      </c>
      <c r="H79" s="66">
        <f>ROUND(INDEX('User defined T-gamma'!$N$17:$S$31,MATCH($G79,'User defined T-gamma'!$M$17:$M$31,0),MATCH($F79,'User defined T-gamma'!$N$16:$S$16,0)),$D$8)</f>
        <v>0</v>
      </c>
      <c r="J79" s="64" t="s">
        <v>10</v>
      </c>
      <c r="K79" s="65">
        <v>1800</v>
      </c>
      <c r="L79" s="66">
        <f>ROUND(INDEX('User defined T-gamma'!$W$17:$AB$31,MATCH($K79,'User defined T-gamma'!$V$17:$V$31,0),MATCH($J79,'User defined T-gamma'!$W$16:$AB$16,0)),$D$8)</f>
        <v>0</v>
      </c>
      <c r="N79" s="64" t="s">
        <v>10</v>
      </c>
      <c r="O79" s="65">
        <v>1800</v>
      </c>
      <c r="P79" s="66">
        <f>ROUND(INDEX('User defined T-gamma'!$AF$17:$AK$31,MATCH($O79,'User defined T-gamma'!$AE$17:$AE$31,0),MATCH($N79,'User defined T-gamma'!$AF$16:$AK$16,0)),$D$8)</f>
        <v>0</v>
      </c>
    </row>
    <row r="80" spans="2:16" x14ac:dyDescent="0.25">
      <c r="B80" s="64" t="s">
        <v>10</v>
      </c>
      <c r="C80" s="65">
        <v>2200</v>
      </c>
      <c r="D80" s="66">
        <f>ROUND(INDEX('User defined T-gamma'!$D$17:$I$31,MATCH($C80,'User defined T-gamma'!$C$17:$C$31,0),MATCH($B80,'User defined T-gamma'!$D$16:$I$16,0)),$D$8)</f>
        <v>0</v>
      </c>
      <c r="F80" s="64" t="s">
        <v>10</v>
      </c>
      <c r="G80" s="65">
        <v>2200</v>
      </c>
      <c r="H80" s="66">
        <f>ROUND(INDEX('User defined T-gamma'!$N$17:$S$31,MATCH($G80,'User defined T-gamma'!$M$17:$M$31,0),MATCH($F80,'User defined T-gamma'!$N$16:$S$16,0)),$D$8)</f>
        <v>0</v>
      </c>
      <c r="J80" s="64" t="s">
        <v>10</v>
      </c>
      <c r="K80" s="65">
        <v>2200</v>
      </c>
      <c r="L80" s="66">
        <f>ROUND(INDEX('User defined T-gamma'!$W$17:$AB$31,MATCH($K80,'User defined T-gamma'!$V$17:$V$31,0),MATCH($J80,'User defined T-gamma'!$W$16:$AB$16,0)),$D$8)</f>
        <v>0</v>
      </c>
      <c r="N80" s="64" t="s">
        <v>10</v>
      </c>
      <c r="O80" s="65">
        <v>2200</v>
      </c>
      <c r="P80" s="66">
        <f>ROUND(INDEX('User defined T-gamma'!$AF$17:$AK$31,MATCH($O80,'User defined T-gamma'!$AE$17:$AE$31,0),MATCH($N80,'User defined T-gamma'!$AF$16:$AK$16,0)),$D$8)</f>
        <v>0</v>
      </c>
    </row>
    <row r="81" spans="2:16" x14ac:dyDescent="0.25">
      <c r="B81" s="64" t="s">
        <v>10</v>
      </c>
      <c r="C81" s="65">
        <v>2600</v>
      </c>
      <c r="D81" s="66">
        <f>ROUND(INDEX('User defined T-gamma'!$D$17:$I$31,MATCH($C81,'User defined T-gamma'!$C$17:$C$31,0),MATCH($B81,'User defined T-gamma'!$D$16:$I$16,0)),$D$8)</f>
        <v>0</v>
      </c>
      <c r="F81" s="64" t="s">
        <v>10</v>
      </c>
      <c r="G81" s="65">
        <v>2600</v>
      </c>
      <c r="H81" s="66">
        <f>ROUND(INDEX('User defined T-gamma'!$N$17:$S$31,MATCH($G81,'User defined T-gamma'!$M$17:$M$31,0),MATCH($F81,'User defined T-gamma'!$N$16:$S$16,0)),$D$8)</f>
        <v>0</v>
      </c>
      <c r="J81" s="64" t="s">
        <v>10</v>
      </c>
      <c r="K81" s="65">
        <v>2600</v>
      </c>
      <c r="L81" s="66">
        <f>ROUND(INDEX('User defined T-gamma'!$W$17:$AB$31,MATCH($K81,'User defined T-gamma'!$V$17:$V$31,0),MATCH($J81,'User defined T-gamma'!$W$16:$AB$16,0)),$D$8)</f>
        <v>0</v>
      </c>
      <c r="N81" s="64" t="s">
        <v>10</v>
      </c>
      <c r="O81" s="65">
        <v>2600</v>
      </c>
      <c r="P81" s="66">
        <f>ROUND(INDEX('User defined T-gamma'!$AF$17:$AK$31,MATCH($O81,'User defined T-gamma'!$AE$17:$AE$31,0),MATCH($N81,'User defined T-gamma'!$AF$16:$AK$16,0)),$D$8)</f>
        <v>0</v>
      </c>
    </row>
    <row r="82" spans="2:16" x14ac:dyDescent="0.25">
      <c r="B82" s="64" t="s">
        <v>10</v>
      </c>
      <c r="C82" s="65">
        <v>3000</v>
      </c>
      <c r="D82" s="66">
        <f>ROUND(INDEX('User defined T-gamma'!$D$17:$I$31,MATCH($C82,'User defined T-gamma'!$C$17:$C$31,0),MATCH($B82,'User defined T-gamma'!$D$16:$I$16,0)),$D$8)</f>
        <v>0</v>
      </c>
      <c r="F82" s="64" t="s">
        <v>10</v>
      </c>
      <c r="G82" s="65">
        <v>3000</v>
      </c>
      <c r="H82" s="66">
        <f>ROUND(INDEX('User defined T-gamma'!$N$17:$S$31,MATCH($G82,'User defined T-gamma'!$M$17:$M$31,0),MATCH($F82,'User defined T-gamma'!$N$16:$S$16,0)),$D$8)</f>
        <v>0</v>
      </c>
      <c r="J82" s="64" t="s">
        <v>10</v>
      </c>
      <c r="K82" s="65">
        <v>3000</v>
      </c>
      <c r="L82" s="66">
        <f>ROUND(INDEX('User defined T-gamma'!$W$17:$AB$31,MATCH($K82,'User defined T-gamma'!$V$17:$V$31,0),MATCH($J82,'User defined T-gamma'!$W$16:$AB$16,0)),$D$8)</f>
        <v>0</v>
      </c>
      <c r="N82" s="64" t="s">
        <v>10</v>
      </c>
      <c r="O82" s="65">
        <v>3000</v>
      </c>
      <c r="P82" s="66">
        <f>ROUND(INDEX('User defined T-gamma'!$AF$17:$AK$31,MATCH($O82,'User defined T-gamma'!$AE$17:$AE$31,0),MATCH($N82,'User defined T-gamma'!$AF$16:$AK$16,0)),$D$8)</f>
        <v>0</v>
      </c>
    </row>
    <row r="83" spans="2:16" x14ac:dyDescent="0.25">
      <c r="B83" s="64" t="s">
        <v>10</v>
      </c>
      <c r="C83" s="65">
        <v>4000</v>
      </c>
      <c r="D83" s="66">
        <f>ROUND(INDEX('User defined T-gamma'!$D$17:$I$31,MATCH($C83,'User defined T-gamma'!$C$17:$C$31,0),MATCH($B83,'User defined T-gamma'!$D$16:$I$16,0)),$D$8)</f>
        <v>0</v>
      </c>
      <c r="F83" s="64" t="s">
        <v>10</v>
      </c>
      <c r="G83" s="65">
        <v>4000</v>
      </c>
      <c r="H83" s="66">
        <f>ROUND(INDEX('User defined T-gamma'!$N$17:$S$31,MATCH($G83,'User defined T-gamma'!$M$17:$M$31,0),MATCH($F83,'User defined T-gamma'!$N$16:$S$16,0)),$D$8)</f>
        <v>0</v>
      </c>
      <c r="J83" s="64" t="s">
        <v>10</v>
      </c>
      <c r="K83" s="65">
        <v>4000</v>
      </c>
      <c r="L83" s="66">
        <f>ROUND(INDEX('User defined T-gamma'!$W$17:$AB$31,MATCH($K83,'User defined T-gamma'!$V$17:$V$31,0),MATCH($J83,'User defined T-gamma'!$W$16:$AB$16,0)),$D$8)</f>
        <v>0</v>
      </c>
      <c r="N83" s="64" t="s">
        <v>10</v>
      </c>
      <c r="O83" s="65">
        <v>4000</v>
      </c>
      <c r="P83" s="66">
        <f>ROUND(INDEX('User defined T-gamma'!$AF$17:$AK$31,MATCH($O83,'User defined T-gamma'!$AE$17:$AE$31,0),MATCH($N83,'User defined T-gamma'!$AF$16:$AK$16,0)),$D$8)</f>
        <v>0</v>
      </c>
    </row>
    <row r="84" spans="2:16" x14ac:dyDescent="0.25">
      <c r="B84" s="64" t="s">
        <v>10</v>
      </c>
      <c r="C84" s="65">
        <v>6000</v>
      </c>
      <c r="D84" s="66">
        <f>ROUND(INDEX('User defined T-gamma'!$D$17:$I$31,MATCH($C84,'User defined T-gamma'!$C$17:$C$31,0),MATCH($B84,'User defined T-gamma'!$D$16:$I$16,0)),$D$8)</f>
        <v>0</v>
      </c>
      <c r="F84" s="64" t="s">
        <v>10</v>
      </c>
      <c r="G84" s="65">
        <v>6000</v>
      </c>
      <c r="H84" s="66">
        <f>ROUND(INDEX('User defined T-gamma'!$N$17:$S$31,MATCH($G84,'User defined T-gamma'!$M$17:$M$31,0),MATCH($F84,'User defined T-gamma'!$N$16:$S$16,0)),$D$8)</f>
        <v>0</v>
      </c>
      <c r="J84" s="64" t="s">
        <v>10</v>
      </c>
      <c r="K84" s="65">
        <v>6000</v>
      </c>
      <c r="L84" s="66">
        <f>ROUND(INDEX('User defined T-gamma'!$W$17:$AB$31,MATCH($K84,'User defined T-gamma'!$V$17:$V$31,0),MATCH($J84,'User defined T-gamma'!$W$16:$AB$16,0)),$D$8)</f>
        <v>0</v>
      </c>
      <c r="N84" s="64" t="s">
        <v>10</v>
      </c>
      <c r="O84" s="65">
        <v>6000</v>
      </c>
      <c r="P84" s="66">
        <f>ROUND(INDEX('User defined T-gamma'!$AF$17:$AK$31,MATCH($O84,'User defined T-gamma'!$AE$17:$AE$31,0),MATCH($N84,'User defined T-gamma'!$AF$16:$AK$16,0)),$D$8)</f>
        <v>0</v>
      </c>
    </row>
    <row r="85" spans="2:16" x14ac:dyDescent="0.25">
      <c r="B85" s="64" t="s">
        <v>10</v>
      </c>
      <c r="C85" s="65">
        <v>8000</v>
      </c>
      <c r="D85" s="66">
        <f>ROUND(INDEX('User defined T-gamma'!$D$17:$I$31,MATCH($C85,'User defined T-gamma'!$C$17:$C$31,0),MATCH($B85,'User defined T-gamma'!$D$16:$I$16,0)),$D$8)</f>
        <v>0</v>
      </c>
      <c r="F85" s="64" t="s">
        <v>10</v>
      </c>
      <c r="G85" s="65">
        <v>8000</v>
      </c>
      <c r="H85" s="66">
        <f>ROUND(INDEX('User defined T-gamma'!$N$17:$S$31,MATCH($G85,'User defined T-gamma'!$M$17:$M$31,0),MATCH($F85,'User defined T-gamma'!$N$16:$S$16,0)),$D$8)</f>
        <v>0</v>
      </c>
      <c r="J85" s="64" t="s">
        <v>10</v>
      </c>
      <c r="K85" s="65">
        <v>8000</v>
      </c>
      <c r="L85" s="66">
        <f>ROUND(INDEX('User defined T-gamma'!$W$17:$AB$31,MATCH($K85,'User defined T-gamma'!$V$17:$V$31,0),MATCH($J85,'User defined T-gamma'!$W$16:$AB$16,0)),$D$8)</f>
        <v>0</v>
      </c>
      <c r="N85" s="64" t="s">
        <v>10</v>
      </c>
      <c r="O85" s="65">
        <v>8000</v>
      </c>
      <c r="P85" s="66">
        <f>ROUND(INDEX('User defined T-gamma'!$AF$17:$AK$31,MATCH($O85,'User defined T-gamma'!$AE$17:$AE$31,0),MATCH($N85,'User defined T-gamma'!$AF$16:$AK$16,0)),$D$8)</f>
        <v>0</v>
      </c>
    </row>
    <row r="86" spans="2:16" x14ac:dyDescent="0.25">
      <c r="B86" s="67" t="s">
        <v>10</v>
      </c>
      <c r="C86" s="68">
        <v>10000</v>
      </c>
      <c r="D86" s="69">
        <f>ROUND(INDEX('User defined T-gamma'!$D$17:$I$31,MATCH($C86,'User defined T-gamma'!$C$17:$C$31,0),MATCH($B86,'User defined T-gamma'!$D$16:$I$16,0)),$D$8)</f>
        <v>0</v>
      </c>
      <c r="F86" s="67" t="s">
        <v>10</v>
      </c>
      <c r="G86" s="68">
        <v>10000</v>
      </c>
      <c r="H86" s="69">
        <f>ROUND(INDEX('User defined T-gamma'!$N$17:$S$31,MATCH($G86,'User defined T-gamma'!$M$17:$M$31,0),MATCH($F86,'User defined T-gamma'!$N$16:$S$16,0)),$D$8)</f>
        <v>0</v>
      </c>
      <c r="J86" s="67" t="s">
        <v>10</v>
      </c>
      <c r="K86" s="68">
        <v>10000</v>
      </c>
      <c r="L86" s="69">
        <f>ROUND(INDEX('User defined T-gamma'!$W$17:$AB$31,MATCH($K86,'User defined T-gamma'!$V$17:$V$31,0),MATCH($J86,'User defined T-gamma'!$W$16:$AB$16,0)),$D$8)</f>
        <v>0</v>
      </c>
      <c r="N86" s="67" t="s">
        <v>10</v>
      </c>
      <c r="O86" s="68">
        <v>10000</v>
      </c>
      <c r="P86" s="69">
        <f>ROUND(INDEX('User defined T-gamma'!$AF$17:$AK$31,MATCH($O86,'User defined T-gamma'!$AE$17:$AE$31,0),MATCH($N86,'User defined T-gamma'!$AF$16:$AK$16,0)),$D$8)</f>
        <v>0</v>
      </c>
    </row>
    <row r="87" spans="2:16" x14ac:dyDescent="0.25">
      <c r="B87" s="70" t="s">
        <v>11</v>
      </c>
      <c r="C87" s="71">
        <v>200</v>
      </c>
      <c r="D87" s="72">
        <f>ROUND(INDEX('User defined T-gamma'!$D$17:$I$31,MATCH($C87,'User defined T-gamma'!$C$17:$C$31,0),MATCH($B87,'User defined T-gamma'!$D$16:$I$16,0)),$D$8)</f>
        <v>0</v>
      </c>
      <c r="F87" s="70" t="s">
        <v>11</v>
      </c>
      <c r="G87" s="71">
        <v>200</v>
      </c>
      <c r="H87" s="72">
        <f>ROUND(INDEX('User defined T-gamma'!$N$17:$S$31,MATCH($G87,'User defined T-gamma'!$M$17:$M$31,0),MATCH($F87,'User defined T-gamma'!$N$16:$S$16,0)),$D$8)</f>
        <v>0</v>
      </c>
      <c r="J87" s="70" t="s">
        <v>11</v>
      </c>
      <c r="K87" s="71">
        <v>200</v>
      </c>
      <c r="L87" s="72">
        <f>ROUND(INDEX('User defined T-gamma'!$W$17:$AB$31,MATCH($K87,'User defined T-gamma'!$V$17:$V$31,0),MATCH($J87,'User defined T-gamma'!$W$16:$AB$16,0)),$D$8)</f>
        <v>0</v>
      </c>
      <c r="N87" s="70" t="s">
        <v>11</v>
      </c>
      <c r="O87" s="71">
        <v>200</v>
      </c>
      <c r="P87" s="72">
        <f>ROUND(INDEX('User defined T-gamma'!$AF$17:$AK$31,MATCH($O87,'User defined T-gamma'!$AE$17:$AE$31,0),MATCH($N87,'User defined T-gamma'!$AF$16:$AK$16,0)),$D$8)</f>
        <v>0</v>
      </c>
    </row>
    <row r="88" spans="2:16" x14ac:dyDescent="0.25">
      <c r="B88" s="73" t="s">
        <v>11</v>
      </c>
      <c r="C88" s="74">
        <v>400</v>
      </c>
      <c r="D88" s="75">
        <f>ROUND(INDEX('User defined T-gamma'!$D$17:$I$31,MATCH($C88,'User defined T-gamma'!$C$17:$C$31,0),MATCH($B88,'User defined T-gamma'!$D$16:$I$16,0)),$D$8)</f>
        <v>0</v>
      </c>
      <c r="F88" s="73" t="s">
        <v>11</v>
      </c>
      <c r="G88" s="74">
        <v>400</v>
      </c>
      <c r="H88" s="75">
        <f>ROUND(INDEX('User defined T-gamma'!$N$17:$S$31,MATCH($G88,'User defined T-gamma'!$M$17:$M$31,0),MATCH($F88,'User defined T-gamma'!$N$16:$S$16,0)),$D$8)</f>
        <v>0</v>
      </c>
      <c r="J88" s="73" t="s">
        <v>11</v>
      </c>
      <c r="K88" s="74">
        <v>400</v>
      </c>
      <c r="L88" s="75">
        <f>ROUND(INDEX('User defined T-gamma'!$W$17:$AB$31,MATCH($K88,'User defined T-gamma'!$V$17:$V$31,0),MATCH($J88,'User defined T-gamma'!$W$16:$AB$16,0)),$D$8)</f>
        <v>0</v>
      </c>
      <c r="N88" s="73" t="s">
        <v>11</v>
      </c>
      <c r="O88" s="74">
        <v>400</v>
      </c>
      <c r="P88" s="75">
        <f>ROUND(INDEX('User defined T-gamma'!$AF$17:$AK$31,MATCH($O88,'User defined T-gamma'!$AE$17:$AE$31,0),MATCH($N88,'User defined T-gamma'!$AF$16:$AK$16,0)),$D$8)</f>
        <v>0</v>
      </c>
    </row>
    <row r="89" spans="2:16" x14ac:dyDescent="0.25">
      <c r="B89" s="73" t="s">
        <v>11</v>
      </c>
      <c r="C89" s="74">
        <v>600</v>
      </c>
      <c r="D89" s="75">
        <f>ROUND(INDEX('User defined T-gamma'!$D$17:$I$31,MATCH($C89,'User defined T-gamma'!$C$17:$C$31,0),MATCH($B89,'User defined T-gamma'!$D$16:$I$16,0)),$D$8)</f>
        <v>0</v>
      </c>
      <c r="F89" s="73" t="s">
        <v>11</v>
      </c>
      <c r="G89" s="74">
        <v>600</v>
      </c>
      <c r="H89" s="75">
        <f>ROUND(INDEX('User defined T-gamma'!$N$17:$S$31,MATCH($G89,'User defined T-gamma'!$M$17:$M$31,0),MATCH($F89,'User defined T-gamma'!$N$16:$S$16,0)),$D$8)</f>
        <v>0</v>
      </c>
      <c r="J89" s="73" t="s">
        <v>11</v>
      </c>
      <c r="K89" s="74">
        <v>600</v>
      </c>
      <c r="L89" s="75">
        <f>ROUND(INDEX('User defined T-gamma'!$W$17:$AB$31,MATCH($K89,'User defined T-gamma'!$V$17:$V$31,0),MATCH($J89,'User defined T-gamma'!$W$16:$AB$16,0)),$D$8)</f>
        <v>0</v>
      </c>
      <c r="N89" s="73" t="s">
        <v>11</v>
      </c>
      <c r="O89" s="74">
        <v>600</v>
      </c>
      <c r="P89" s="75">
        <f>ROUND(INDEX('User defined T-gamma'!$AF$17:$AK$31,MATCH($O89,'User defined T-gamma'!$AE$17:$AE$31,0),MATCH($N89,'User defined T-gamma'!$AF$16:$AK$16,0)),$D$8)</f>
        <v>0</v>
      </c>
    </row>
    <row r="90" spans="2:16" x14ac:dyDescent="0.25">
      <c r="B90" s="73" t="s">
        <v>11</v>
      </c>
      <c r="C90" s="74">
        <v>800</v>
      </c>
      <c r="D90" s="75">
        <f>ROUND(INDEX('User defined T-gamma'!$D$17:$I$31,MATCH($C90,'User defined T-gamma'!$C$17:$C$31,0),MATCH($B90,'User defined T-gamma'!$D$16:$I$16,0)),$D$8)</f>
        <v>0</v>
      </c>
      <c r="F90" s="73" t="s">
        <v>11</v>
      </c>
      <c r="G90" s="74">
        <v>800</v>
      </c>
      <c r="H90" s="75">
        <f>ROUND(INDEX('User defined T-gamma'!$N$17:$S$31,MATCH($G90,'User defined T-gamma'!$M$17:$M$31,0),MATCH($F90,'User defined T-gamma'!$N$16:$S$16,0)),$D$8)</f>
        <v>0</v>
      </c>
      <c r="J90" s="73" t="s">
        <v>11</v>
      </c>
      <c r="K90" s="74">
        <v>800</v>
      </c>
      <c r="L90" s="75">
        <f>ROUND(INDEX('User defined T-gamma'!$W$17:$AB$31,MATCH($K90,'User defined T-gamma'!$V$17:$V$31,0),MATCH($J90,'User defined T-gamma'!$W$16:$AB$16,0)),$D$8)</f>
        <v>0</v>
      </c>
      <c r="N90" s="73" t="s">
        <v>11</v>
      </c>
      <c r="O90" s="74">
        <v>800</v>
      </c>
      <c r="P90" s="75">
        <f>ROUND(INDEX('User defined T-gamma'!$AF$17:$AK$31,MATCH($O90,'User defined T-gamma'!$AE$17:$AE$31,0),MATCH($N90,'User defined T-gamma'!$AF$16:$AK$16,0)),$D$8)</f>
        <v>0</v>
      </c>
    </row>
    <row r="91" spans="2:16" x14ac:dyDescent="0.25">
      <c r="B91" s="73" t="s">
        <v>11</v>
      </c>
      <c r="C91" s="74">
        <v>1000</v>
      </c>
      <c r="D91" s="75">
        <f>ROUND(INDEX('User defined T-gamma'!$D$17:$I$31,MATCH($C91,'User defined T-gamma'!$C$17:$C$31,0),MATCH($B91,'User defined T-gamma'!$D$16:$I$16,0)),$D$8)</f>
        <v>0</v>
      </c>
      <c r="F91" s="73" t="s">
        <v>11</v>
      </c>
      <c r="G91" s="74">
        <v>1000</v>
      </c>
      <c r="H91" s="75">
        <f>ROUND(INDEX('User defined T-gamma'!$N$17:$S$31,MATCH($G91,'User defined T-gamma'!$M$17:$M$31,0),MATCH($F91,'User defined T-gamma'!$N$16:$S$16,0)),$D$8)</f>
        <v>0</v>
      </c>
      <c r="J91" s="73" t="s">
        <v>11</v>
      </c>
      <c r="K91" s="74">
        <v>1000</v>
      </c>
      <c r="L91" s="75">
        <f>ROUND(INDEX('User defined T-gamma'!$W$17:$AB$31,MATCH($K91,'User defined T-gamma'!$V$17:$V$31,0),MATCH($J91,'User defined T-gamma'!$W$16:$AB$16,0)),$D$8)</f>
        <v>0</v>
      </c>
      <c r="N91" s="73" t="s">
        <v>11</v>
      </c>
      <c r="O91" s="74">
        <v>1000</v>
      </c>
      <c r="P91" s="75">
        <f>ROUND(INDEX('User defined T-gamma'!$AF$17:$AK$31,MATCH($O91,'User defined T-gamma'!$AE$17:$AE$31,0),MATCH($N91,'User defined T-gamma'!$AF$16:$AK$16,0)),$D$8)</f>
        <v>0</v>
      </c>
    </row>
    <row r="92" spans="2:16" x14ac:dyDescent="0.25">
      <c r="B92" s="73" t="s">
        <v>11</v>
      </c>
      <c r="C92" s="74">
        <v>1200</v>
      </c>
      <c r="D92" s="75">
        <f>ROUND(INDEX('User defined T-gamma'!$D$17:$I$31,MATCH($C92,'User defined T-gamma'!$C$17:$C$31,0),MATCH($B92,'User defined T-gamma'!$D$16:$I$16,0)),$D$8)</f>
        <v>0</v>
      </c>
      <c r="F92" s="73" t="s">
        <v>11</v>
      </c>
      <c r="G92" s="74">
        <v>1200</v>
      </c>
      <c r="H92" s="75">
        <f>ROUND(INDEX('User defined T-gamma'!$N$17:$S$31,MATCH($G92,'User defined T-gamma'!$M$17:$M$31,0),MATCH($F92,'User defined T-gamma'!$N$16:$S$16,0)),$D$8)</f>
        <v>0</v>
      </c>
      <c r="J92" s="73" t="s">
        <v>11</v>
      </c>
      <c r="K92" s="74">
        <v>1200</v>
      </c>
      <c r="L92" s="75">
        <f>ROUND(INDEX('User defined T-gamma'!$W$17:$AB$31,MATCH($K92,'User defined T-gamma'!$V$17:$V$31,0),MATCH($J92,'User defined T-gamma'!$W$16:$AB$16,0)),$D$8)</f>
        <v>0</v>
      </c>
      <c r="N92" s="73" t="s">
        <v>11</v>
      </c>
      <c r="O92" s="74">
        <v>1200</v>
      </c>
      <c r="P92" s="75">
        <f>ROUND(INDEX('User defined T-gamma'!$AF$17:$AK$31,MATCH($O92,'User defined T-gamma'!$AE$17:$AE$31,0),MATCH($N92,'User defined T-gamma'!$AF$16:$AK$16,0)),$D$8)</f>
        <v>0</v>
      </c>
    </row>
    <row r="93" spans="2:16" x14ac:dyDescent="0.25">
      <c r="B93" s="73" t="s">
        <v>11</v>
      </c>
      <c r="C93" s="74">
        <v>1400</v>
      </c>
      <c r="D93" s="75">
        <f>ROUND(INDEX('User defined T-gamma'!$D$17:$I$31,MATCH($C93,'User defined T-gamma'!$C$17:$C$31,0),MATCH($B93,'User defined T-gamma'!$D$16:$I$16,0)),$D$8)</f>
        <v>0</v>
      </c>
      <c r="F93" s="73" t="s">
        <v>11</v>
      </c>
      <c r="G93" s="74">
        <v>1400</v>
      </c>
      <c r="H93" s="75">
        <f>ROUND(INDEX('User defined T-gamma'!$N$17:$S$31,MATCH($G93,'User defined T-gamma'!$M$17:$M$31,0),MATCH($F93,'User defined T-gamma'!$N$16:$S$16,0)),$D$8)</f>
        <v>0</v>
      </c>
      <c r="J93" s="73" t="s">
        <v>11</v>
      </c>
      <c r="K93" s="74">
        <v>1400</v>
      </c>
      <c r="L93" s="75">
        <f>ROUND(INDEX('User defined T-gamma'!$W$17:$AB$31,MATCH($K93,'User defined T-gamma'!$V$17:$V$31,0),MATCH($J93,'User defined T-gamma'!$W$16:$AB$16,0)),$D$8)</f>
        <v>0</v>
      </c>
      <c r="N93" s="73" t="s">
        <v>11</v>
      </c>
      <c r="O93" s="74">
        <v>1400</v>
      </c>
      <c r="P93" s="75">
        <f>ROUND(INDEX('User defined T-gamma'!$AF$17:$AK$31,MATCH($O93,'User defined T-gamma'!$AE$17:$AE$31,0),MATCH($N93,'User defined T-gamma'!$AF$16:$AK$16,0)),$D$8)</f>
        <v>0</v>
      </c>
    </row>
    <row r="94" spans="2:16" x14ac:dyDescent="0.25">
      <c r="B94" s="73" t="s">
        <v>11</v>
      </c>
      <c r="C94" s="74">
        <v>1800</v>
      </c>
      <c r="D94" s="75">
        <f>ROUND(INDEX('User defined T-gamma'!$D$17:$I$31,MATCH($C94,'User defined T-gamma'!$C$17:$C$31,0),MATCH($B94,'User defined T-gamma'!$D$16:$I$16,0)),$D$8)</f>
        <v>0</v>
      </c>
      <c r="F94" s="73" t="s">
        <v>11</v>
      </c>
      <c r="G94" s="74">
        <v>1800</v>
      </c>
      <c r="H94" s="75">
        <f>ROUND(INDEX('User defined T-gamma'!$N$17:$S$31,MATCH($G94,'User defined T-gamma'!$M$17:$M$31,0),MATCH($F94,'User defined T-gamma'!$N$16:$S$16,0)),$D$8)</f>
        <v>0</v>
      </c>
      <c r="J94" s="73" t="s">
        <v>11</v>
      </c>
      <c r="K94" s="74">
        <v>1800</v>
      </c>
      <c r="L94" s="75">
        <f>ROUND(INDEX('User defined T-gamma'!$W$17:$AB$31,MATCH($K94,'User defined T-gamma'!$V$17:$V$31,0),MATCH($J94,'User defined T-gamma'!$W$16:$AB$16,0)),$D$8)</f>
        <v>0</v>
      </c>
      <c r="N94" s="73" t="s">
        <v>11</v>
      </c>
      <c r="O94" s="74">
        <v>1800</v>
      </c>
      <c r="P94" s="75">
        <f>ROUND(INDEX('User defined T-gamma'!$AF$17:$AK$31,MATCH($O94,'User defined T-gamma'!$AE$17:$AE$31,0),MATCH($N94,'User defined T-gamma'!$AF$16:$AK$16,0)),$D$8)</f>
        <v>0</v>
      </c>
    </row>
    <row r="95" spans="2:16" x14ac:dyDescent="0.25">
      <c r="B95" s="73" t="s">
        <v>11</v>
      </c>
      <c r="C95" s="74">
        <v>2200</v>
      </c>
      <c r="D95" s="75">
        <f>ROUND(INDEX('User defined T-gamma'!$D$17:$I$31,MATCH($C95,'User defined T-gamma'!$C$17:$C$31,0),MATCH($B95,'User defined T-gamma'!$D$16:$I$16,0)),$D$8)</f>
        <v>0</v>
      </c>
      <c r="F95" s="73" t="s">
        <v>11</v>
      </c>
      <c r="G95" s="74">
        <v>2200</v>
      </c>
      <c r="H95" s="75">
        <f>ROUND(INDEX('User defined T-gamma'!$N$17:$S$31,MATCH($G95,'User defined T-gamma'!$M$17:$M$31,0),MATCH($F95,'User defined T-gamma'!$N$16:$S$16,0)),$D$8)</f>
        <v>0</v>
      </c>
      <c r="J95" s="73" t="s">
        <v>11</v>
      </c>
      <c r="K95" s="74">
        <v>2200</v>
      </c>
      <c r="L95" s="75">
        <f>ROUND(INDEX('User defined T-gamma'!$W$17:$AB$31,MATCH($K95,'User defined T-gamma'!$V$17:$V$31,0),MATCH($J95,'User defined T-gamma'!$W$16:$AB$16,0)),$D$8)</f>
        <v>0</v>
      </c>
      <c r="N95" s="73" t="s">
        <v>11</v>
      </c>
      <c r="O95" s="74">
        <v>2200</v>
      </c>
      <c r="P95" s="75">
        <f>ROUND(INDEX('User defined T-gamma'!$AF$17:$AK$31,MATCH($O95,'User defined T-gamma'!$AE$17:$AE$31,0),MATCH($N95,'User defined T-gamma'!$AF$16:$AK$16,0)),$D$8)</f>
        <v>0</v>
      </c>
    </row>
    <row r="96" spans="2:16" x14ac:dyDescent="0.25">
      <c r="B96" s="73" t="s">
        <v>11</v>
      </c>
      <c r="C96" s="74">
        <v>2600</v>
      </c>
      <c r="D96" s="75">
        <f>ROUND(INDEX('User defined T-gamma'!$D$17:$I$31,MATCH($C96,'User defined T-gamma'!$C$17:$C$31,0),MATCH($B96,'User defined T-gamma'!$D$16:$I$16,0)),$D$8)</f>
        <v>0</v>
      </c>
      <c r="F96" s="73" t="s">
        <v>11</v>
      </c>
      <c r="G96" s="74">
        <v>2600</v>
      </c>
      <c r="H96" s="75">
        <f>ROUND(INDEX('User defined T-gamma'!$N$17:$S$31,MATCH($G96,'User defined T-gamma'!$M$17:$M$31,0),MATCH($F96,'User defined T-gamma'!$N$16:$S$16,0)),$D$8)</f>
        <v>0</v>
      </c>
      <c r="J96" s="73" t="s">
        <v>11</v>
      </c>
      <c r="K96" s="74">
        <v>2600</v>
      </c>
      <c r="L96" s="75">
        <f>ROUND(INDEX('User defined T-gamma'!$W$17:$AB$31,MATCH($K96,'User defined T-gamma'!$V$17:$V$31,0),MATCH($J96,'User defined T-gamma'!$W$16:$AB$16,0)),$D$8)</f>
        <v>0</v>
      </c>
      <c r="N96" s="73" t="s">
        <v>11</v>
      </c>
      <c r="O96" s="74">
        <v>2600</v>
      </c>
      <c r="P96" s="75">
        <f>ROUND(INDEX('User defined T-gamma'!$AF$17:$AK$31,MATCH($O96,'User defined T-gamma'!$AE$17:$AE$31,0),MATCH($N96,'User defined T-gamma'!$AF$16:$AK$16,0)),$D$8)</f>
        <v>0</v>
      </c>
    </row>
    <row r="97" spans="2:16" x14ac:dyDescent="0.25">
      <c r="B97" s="73" t="s">
        <v>11</v>
      </c>
      <c r="C97" s="74">
        <v>3000</v>
      </c>
      <c r="D97" s="75">
        <f>ROUND(INDEX('User defined T-gamma'!$D$17:$I$31,MATCH($C97,'User defined T-gamma'!$C$17:$C$31,0),MATCH($B97,'User defined T-gamma'!$D$16:$I$16,0)),$D$8)</f>
        <v>0</v>
      </c>
      <c r="F97" s="73" t="s">
        <v>11</v>
      </c>
      <c r="G97" s="74">
        <v>3000</v>
      </c>
      <c r="H97" s="75">
        <f>ROUND(INDEX('User defined T-gamma'!$N$17:$S$31,MATCH($G97,'User defined T-gamma'!$M$17:$M$31,0),MATCH($F97,'User defined T-gamma'!$N$16:$S$16,0)),$D$8)</f>
        <v>0</v>
      </c>
      <c r="J97" s="73" t="s">
        <v>11</v>
      </c>
      <c r="K97" s="74">
        <v>3000</v>
      </c>
      <c r="L97" s="75">
        <f>ROUND(INDEX('User defined T-gamma'!$W$17:$AB$31,MATCH($K97,'User defined T-gamma'!$V$17:$V$31,0),MATCH($J97,'User defined T-gamma'!$W$16:$AB$16,0)),$D$8)</f>
        <v>0</v>
      </c>
      <c r="N97" s="73" t="s">
        <v>11</v>
      </c>
      <c r="O97" s="74">
        <v>3000</v>
      </c>
      <c r="P97" s="75">
        <f>ROUND(INDEX('User defined T-gamma'!$AF$17:$AK$31,MATCH($O97,'User defined T-gamma'!$AE$17:$AE$31,0),MATCH($N97,'User defined T-gamma'!$AF$16:$AK$16,0)),$D$8)</f>
        <v>0</v>
      </c>
    </row>
    <row r="98" spans="2:16" x14ac:dyDescent="0.25">
      <c r="B98" s="73" t="s">
        <v>11</v>
      </c>
      <c r="C98" s="74">
        <v>4000</v>
      </c>
      <c r="D98" s="75">
        <f>ROUND(INDEX('User defined T-gamma'!$D$17:$I$31,MATCH($C98,'User defined T-gamma'!$C$17:$C$31,0),MATCH($B98,'User defined T-gamma'!$D$16:$I$16,0)),$D$8)</f>
        <v>0</v>
      </c>
      <c r="F98" s="73" t="s">
        <v>11</v>
      </c>
      <c r="G98" s="74">
        <v>4000</v>
      </c>
      <c r="H98" s="75">
        <f>ROUND(INDEX('User defined T-gamma'!$N$17:$S$31,MATCH($G98,'User defined T-gamma'!$M$17:$M$31,0),MATCH($F98,'User defined T-gamma'!$N$16:$S$16,0)),$D$8)</f>
        <v>0</v>
      </c>
      <c r="J98" s="73" t="s">
        <v>11</v>
      </c>
      <c r="K98" s="74">
        <v>4000</v>
      </c>
      <c r="L98" s="75">
        <f>ROUND(INDEX('User defined T-gamma'!$W$17:$AB$31,MATCH($K98,'User defined T-gamma'!$V$17:$V$31,0),MATCH($J98,'User defined T-gamma'!$W$16:$AB$16,0)),$D$8)</f>
        <v>0</v>
      </c>
      <c r="N98" s="73" t="s">
        <v>11</v>
      </c>
      <c r="O98" s="74">
        <v>4000</v>
      </c>
      <c r="P98" s="75">
        <f>ROUND(INDEX('User defined T-gamma'!$AF$17:$AK$31,MATCH($O98,'User defined T-gamma'!$AE$17:$AE$31,0),MATCH($N98,'User defined T-gamma'!$AF$16:$AK$16,0)),$D$8)</f>
        <v>0</v>
      </c>
    </row>
    <row r="99" spans="2:16" x14ac:dyDescent="0.25">
      <c r="B99" s="73" t="s">
        <v>11</v>
      </c>
      <c r="C99" s="74">
        <v>6000</v>
      </c>
      <c r="D99" s="75">
        <f>ROUND(INDEX('User defined T-gamma'!$D$17:$I$31,MATCH($C99,'User defined T-gamma'!$C$17:$C$31,0),MATCH($B99,'User defined T-gamma'!$D$16:$I$16,0)),$D$8)</f>
        <v>0</v>
      </c>
      <c r="F99" s="73" t="s">
        <v>11</v>
      </c>
      <c r="G99" s="74">
        <v>6000</v>
      </c>
      <c r="H99" s="75">
        <f>ROUND(INDEX('User defined T-gamma'!$N$17:$S$31,MATCH($G99,'User defined T-gamma'!$M$17:$M$31,0),MATCH($F99,'User defined T-gamma'!$N$16:$S$16,0)),$D$8)</f>
        <v>0</v>
      </c>
      <c r="J99" s="73" t="s">
        <v>11</v>
      </c>
      <c r="K99" s="74">
        <v>6000</v>
      </c>
      <c r="L99" s="75">
        <f>ROUND(INDEX('User defined T-gamma'!$W$17:$AB$31,MATCH($K99,'User defined T-gamma'!$V$17:$V$31,0),MATCH($J99,'User defined T-gamma'!$W$16:$AB$16,0)),$D$8)</f>
        <v>0</v>
      </c>
      <c r="N99" s="73" t="s">
        <v>11</v>
      </c>
      <c r="O99" s="74">
        <v>6000</v>
      </c>
      <c r="P99" s="75">
        <f>ROUND(INDEX('User defined T-gamma'!$AF$17:$AK$31,MATCH($O99,'User defined T-gamma'!$AE$17:$AE$31,0),MATCH($N99,'User defined T-gamma'!$AF$16:$AK$16,0)),$D$8)</f>
        <v>0</v>
      </c>
    </row>
    <row r="100" spans="2:16" x14ac:dyDescent="0.25">
      <c r="B100" s="73" t="s">
        <v>11</v>
      </c>
      <c r="C100" s="74">
        <v>8000</v>
      </c>
      <c r="D100" s="75">
        <f>ROUND(INDEX('User defined T-gamma'!$D$17:$I$31,MATCH($C100,'User defined T-gamma'!$C$17:$C$31,0),MATCH($B100,'User defined T-gamma'!$D$16:$I$16,0)),$D$8)</f>
        <v>0</v>
      </c>
      <c r="F100" s="73" t="s">
        <v>11</v>
      </c>
      <c r="G100" s="74">
        <v>8000</v>
      </c>
      <c r="H100" s="75">
        <f>ROUND(INDEX('User defined T-gamma'!$N$17:$S$31,MATCH($G100,'User defined T-gamma'!$M$17:$M$31,0),MATCH($F100,'User defined T-gamma'!$N$16:$S$16,0)),$D$8)</f>
        <v>0</v>
      </c>
      <c r="J100" s="73" t="s">
        <v>11</v>
      </c>
      <c r="K100" s="74">
        <v>8000</v>
      </c>
      <c r="L100" s="75">
        <f>ROUND(INDEX('User defined T-gamma'!$W$17:$AB$31,MATCH($K100,'User defined T-gamma'!$V$17:$V$31,0),MATCH($J100,'User defined T-gamma'!$W$16:$AB$16,0)),$D$8)</f>
        <v>0</v>
      </c>
      <c r="N100" s="73" t="s">
        <v>11</v>
      </c>
      <c r="O100" s="74">
        <v>8000</v>
      </c>
      <c r="P100" s="75">
        <f>ROUND(INDEX('User defined T-gamma'!$AF$17:$AK$31,MATCH($O100,'User defined T-gamma'!$AE$17:$AE$31,0),MATCH($N100,'User defined T-gamma'!$AF$16:$AK$16,0)),$D$8)</f>
        <v>0</v>
      </c>
    </row>
    <row r="101" spans="2:16" x14ac:dyDescent="0.25">
      <c r="B101" s="76" t="s">
        <v>11</v>
      </c>
      <c r="C101" s="77">
        <v>10000</v>
      </c>
      <c r="D101" s="78">
        <f>ROUND(INDEX('User defined T-gamma'!$D$17:$I$31,MATCH($C101,'User defined T-gamma'!$C$17:$C$31,0),MATCH($B101,'User defined T-gamma'!$D$16:$I$16,0)),$D$8)</f>
        <v>0</v>
      </c>
      <c r="F101" s="76" t="s">
        <v>11</v>
      </c>
      <c r="G101" s="77">
        <v>10000</v>
      </c>
      <c r="H101" s="78">
        <f>ROUND(INDEX('User defined T-gamma'!$N$17:$S$31,MATCH($G101,'User defined T-gamma'!$M$17:$M$31,0),MATCH($F101,'User defined T-gamma'!$N$16:$S$16,0)),$D$8)</f>
        <v>0</v>
      </c>
      <c r="J101" s="76" t="s">
        <v>11</v>
      </c>
      <c r="K101" s="77">
        <v>10000</v>
      </c>
      <c r="L101" s="78">
        <f>ROUND(INDEX('User defined T-gamma'!$W$17:$AB$31,MATCH($K101,'User defined T-gamma'!$V$17:$V$31,0),MATCH($J101,'User defined T-gamma'!$W$16:$AB$16,0)),$D$8)</f>
        <v>0</v>
      </c>
      <c r="N101" s="76" t="s">
        <v>11</v>
      </c>
      <c r="O101" s="77">
        <v>10000</v>
      </c>
      <c r="P101" s="78">
        <f>ROUND(INDEX('User defined T-gamma'!$AF$17:$AK$31,MATCH($O101,'User defined T-gamma'!$AE$17:$AE$31,0),MATCH($N101,'User defined T-gamma'!$AF$16:$AK$16,0)),$D$8)</f>
        <v>0</v>
      </c>
    </row>
  </sheetData>
  <sheetProtection sheet="1" objects="1" scenarios="1"/>
  <protectedRanges>
    <protectedRange sqref="D8" name="Rounding of Tgammas"/>
  </protectedRanges>
  <mergeCells count="2">
    <mergeCell ref="B4:D5"/>
    <mergeCell ref="B7:C8"/>
  </mergeCells>
  <conditionalFormatting sqref="C10 G10 K10 O10">
    <cfRule type="cellIs" dxfId="8" priority="15" operator="equal">
      <formula>"n/a"</formula>
    </cfRule>
  </conditionalFormatting>
  <dataValidations count="1">
    <dataValidation type="whole" errorStyle="warning" operator="greaterThanOrEqual" allowBlank="1" showInputMessage="1" showErrorMessage="1" errorTitle="Rounding" error="This must be a whole number greater than or equal to zero." sqref="D8" xr:uid="{61455528-7E68-4185-A415-A7667083D04B}">
      <formula1>0</formula1>
    </dataValidation>
  </dataValidations>
  <pageMargins left="0.75" right="0.75" top="1" bottom="1" header="0.5" footer="0.5"/>
  <pageSetup paperSize="9" orientation="portrait" r:id="rId1"/>
  <headerFooter alignWithMargins="0">
    <oddHeader>&amp;C&amp;"Calibri"&amp;10&amp;K000000 OFFICIAL&amp;1#_x000D_</oddHeader>
  </headerFooter>
  <legacyDrawing r:id="rId2"/>
  <extLst>
    <ext xmlns:x14="http://schemas.microsoft.com/office/spreadsheetml/2009/9/main" uri="{78C0D931-6437-407d-A8EE-F0AAD7539E65}">
      <x14:conditionalFormattings>
        <x14:conditionalFormatting xmlns:xm="http://schemas.microsoft.com/office/excel/2006/main">
          <x14:cfRule type="cellIs" priority="16" operator="equal" id="{C9AC92EA-8665-492E-B854-ED74B4E4E866}">
            <xm:f>'VUC rate request form'!$F$34</xm:f>
            <x14:dxf>
              <font>
                <b/>
                <i val="0"/>
                <color theme="1"/>
              </font>
              <fill>
                <patternFill>
                  <bgColor theme="5" tint="0.59996337778862885"/>
                </patternFill>
              </fill>
            </x14:dxf>
          </x14:cfRule>
          <xm:sqref>C10</xm:sqref>
        </x14:conditionalFormatting>
        <x14:conditionalFormatting xmlns:xm="http://schemas.microsoft.com/office/excel/2006/main">
          <x14:cfRule type="cellIs" priority="8" operator="equal" id="{D0A43042-82CB-4E96-87B2-9FFCD624C91F}">
            <xm:f>'VUC rate request form'!$H$34</xm:f>
            <x14:dxf>
              <font>
                <b/>
                <i val="0"/>
                <color theme="1"/>
              </font>
              <fill>
                <patternFill>
                  <bgColor theme="5" tint="0.59996337778862885"/>
                </patternFill>
              </fill>
            </x14:dxf>
          </x14:cfRule>
          <xm:sqref>G10</xm:sqref>
        </x14:conditionalFormatting>
        <x14:conditionalFormatting xmlns:xm="http://schemas.microsoft.com/office/excel/2006/main">
          <x14:cfRule type="cellIs" priority="7" operator="equal" id="{AF2F3A7C-82D0-430C-B2BB-83579D7073C3}">
            <xm:f>'VUC rate request form'!$J$34</xm:f>
            <x14:dxf>
              <font>
                <b/>
                <i val="0"/>
                <color theme="1"/>
              </font>
              <fill>
                <patternFill>
                  <bgColor theme="5" tint="0.59996337778862885"/>
                </patternFill>
              </fill>
            </x14:dxf>
          </x14:cfRule>
          <xm:sqref>K10</xm:sqref>
        </x14:conditionalFormatting>
        <x14:conditionalFormatting xmlns:xm="http://schemas.microsoft.com/office/excel/2006/main">
          <x14:cfRule type="cellIs" priority="6" operator="equal" id="{A1E48B4D-4687-4AD6-A448-57BD71EDFF07}">
            <xm:f>'VUC rate request form'!$L$34</xm:f>
            <x14:dxf>
              <font>
                <b/>
                <i val="0"/>
                <color theme="1"/>
              </font>
              <fill>
                <patternFill>
                  <bgColor theme="5" tint="0.59996337778862885"/>
                </patternFill>
              </fill>
            </x14:dxf>
          </x14:cfRule>
          <xm:sqref>O10</xm:sqref>
        </x14:conditionalFormatting>
        <x14:conditionalFormatting xmlns:xm="http://schemas.microsoft.com/office/excel/2006/main">
          <x14:cfRule type="expression" priority="4" id="{3DE09311-F667-4BA7-9349-AC876C8E9644}">
            <xm:f>$C$10&lt;&gt;'VUC rate request form'!$F$34</xm:f>
            <x14:dxf>
              <font>
                <strike/>
                <color theme="0" tint="-0.499984740745262"/>
              </font>
              <fill>
                <patternFill patternType="lightUp">
                  <fgColor theme="0" tint="-0.14996795556505021"/>
                  <bgColor theme="0" tint="-4.9989318521683403E-2"/>
                </patternFill>
              </fill>
            </x14:dxf>
          </x14:cfRule>
          <xm:sqref>B12:D101</xm:sqref>
        </x14:conditionalFormatting>
        <x14:conditionalFormatting xmlns:xm="http://schemas.microsoft.com/office/excel/2006/main">
          <x14:cfRule type="expression" priority="3" id="{634FB035-15CB-4527-B566-975F8C0316DC}">
            <xm:f>$G$10&lt;&gt;'VUC rate request form'!$H$34</xm:f>
            <x14:dxf>
              <font>
                <strike/>
                <color theme="0" tint="-0.499984740745262"/>
              </font>
              <fill>
                <patternFill patternType="lightUp">
                  <fgColor theme="0" tint="-0.14996795556505021"/>
                  <bgColor theme="0" tint="-4.9989318521683403E-2"/>
                </patternFill>
              </fill>
            </x14:dxf>
          </x14:cfRule>
          <xm:sqref>F12:H101</xm:sqref>
        </x14:conditionalFormatting>
        <x14:conditionalFormatting xmlns:xm="http://schemas.microsoft.com/office/excel/2006/main">
          <x14:cfRule type="expression" priority="2" id="{FEBE51CE-8AD0-4288-BA37-DCFE756DF9C7}">
            <xm:f>$K$10&lt;&gt;'VUC rate request form'!$J$34</xm:f>
            <x14:dxf>
              <font>
                <strike/>
                <color theme="0" tint="-0.499984740745262"/>
              </font>
              <fill>
                <patternFill patternType="lightUp">
                  <fgColor theme="0" tint="-0.14996795556505021"/>
                  <bgColor theme="0" tint="-4.9989318521683403E-2"/>
                </patternFill>
              </fill>
            </x14:dxf>
          </x14:cfRule>
          <xm:sqref>J12:L101</xm:sqref>
        </x14:conditionalFormatting>
        <x14:conditionalFormatting xmlns:xm="http://schemas.microsoft.com/office/excel/2006/main">
          <x14:cfRule type="expression" priority="1" id="{BC725C0C-40C8-429F-9513-3CA493347614}">
            <xm:f>$O$10&lt;&gt;'VUC rate request form'!$L$34</xm:f>
            <x14:dxf>
              <font>
                <strike/>
                <color theme="0" tint="-0.499984740745262"/>
              </font>
              <fill>
                <patternFill patternType="lightUp">
                  <fgColor theme="0" tint="-0.14996795556505021"/>
                  <bgColor theme="0" tint="-4.9989318521683403E-2"/>
                </patternFill>
              </fill>
            </x14:dxf>
          </x14:cfRule>
          <xm:sqref>N12:P101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5C5D0A67F34B498837BA2288A8E3E8" ma:contentTypeVersion="20" ma:contentTypeDescription="Create a new document." ma:contentTypeScope="" ma:versionID="bda7204226f74fd9e8fbc00c1b394b48">
  <xsd:schema xmlns:xsd="http://www.w3.org/2001/XMLSchema" xmlns:xs="http://www.w3.org/2001/XMLSchema" xmlns:p="http://schemas.microsoft.com/office/2006/metadata/properties" xmlns:ns2="741a431f-f11e-430b-8db8-9ff92049146f" xmlns:ns3="9ed464a4-0754-4a56-be90-7b5b5dd951f0" xmlns:ns4="af32717b-85d4-46b0-82d8-410bc3119485" targetNamespace="http://schemas.microsoft.com/office/2006/metadata/properties" ma:root="true" ma:fieldsID="d1bc75236d0556e3edaae12a61ee09a9" ns2:_="" ns3:_="" ns4:_="">
    <xsd:import namespace="741a431f-f11e-430b-8db8-9ff92049146f"/>
    <xsd:import namespace="9ed464a4-0754-4a56-be90-7b5b5dd951f0"/>
    <xsd:import namespace="af32717b-85d4-46b0-82d8-410bc31194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Topic" minOccurs="0"/>
                <xsd:element ref="ns2:lcf76f155ced4ddcb4097134ff3c332f" minOccurs="0"/>
                <xsd:element ref="ns4:TaxCatchAll" minOccurs="0"/>
                <xsd:element ref="ns2:MediaLengthInSeconds" minOccurs="0"/>
                <xsd:element ref="ns2:MediaServiceObjectDetectorVersions" minOccurs="0"/>
                <xsd:element ref="ns2:MarkedasFINA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a431f-f11e-430b-8db8-9ff9204914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Topic" ma:index="20" nillable="true" ma:displayName="Topic" ma:description="e.g. recalibration, briefing note, consultation..." ma:format="Dropdown" ma:internalName="Topic">
      <xsd:simpleType>
        <xsd:restriction base="dms:Text">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e89bcca-d77b-429e-a31c-3f7c234e7016"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arkedasFINAL" ma:index="26" nillable="true" ma:displayName="Marked as FINAL" ma:default="0" ma:description="If yes, do not edit." ma:format="Dropdown" ma:internalName="MarkedasFINAL">
      <xsd:simpleType>
        <xsd:restriction base="dms:Boolea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d464a4-0754-4a56-be90-7b5b5dd951f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32717b-85d4-46b0-82d8-410bc311948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d7e2bf4-9443-440c-b8f7-768d39cd5f5e}" ma:internalName="TaxCatchAll" ma:showField="CatchAllData" ma:web="9ed464a4-0754-4a56-be90-7b5b5dd951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f32717b-85d4-46b0-82d8-410bc3119485" xsi:nil="true"/>
    <Topic xmlns="741a431f-f11e-430b-8db8-9ff92049146f" xsi:nil="true"/>
    <MarkedasFINAL xmlns="741a431f-f11e-430b-8db8-9ff92049146f">false</MarkedasFINAL>
    <lcf76f155ced4ddcb4097134ff3c332f xmlns="741a431f-f11e-430b-8db8-9ff92049146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A40B59-7679-45A0-9C7C-CF6E3DD051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a431f-f11e-430b-8db8-9ff92049146f"/>
    <ds:schemaRef ds:uri="9ed464a4-0754-4a56-be90-7b5b5dd951f0"/>
    <ds:schemaRef ds:uri="af32717b-85d4-46b0-82d8-410bc31194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F348DC-98DB-4E10-81BB-2DF802D5B424}">
  <ds:schemaRefs>
    <ds:schemaRef ds:uri="http://schemas.microsoft.com/sharepoint/v3/contenttype/forms"/>
  </ds:schemaRefs>
</ds:datastoreItem>
</file>

<file path=customXml/itemProps3.xml><?xml version="1.0" encoding="utf-8"?>
<ds:datastoreItem xmlns:ds="http://schemas.openxmlformats.org/officeDocument/2006/customXml" ds:itemID="{D99EFA53-382A-44A1-BB20-9ED5289C5F86}">
  <ds:schemaRefs>
    <ds:schemaRef ds:uri="http://purl.org/dc/terms/"/>
    <ds:schemaRef ds:uri="http://purl.org/dc/dcmitype/"/>
    <ds:schemaRef ds:uri="http://schemas.microsoft.com/office/2006/documentManagement/types"/>
    <ds:schemaRef ds:uri="741a431f-f11e-430b-8db8-9ff92049146f"/>
    <ds:schemaRef ds:uri="af32717b-85d4-46b0-82d8-410bc3119485"/>
    <ds:schemaRef ds:uri="http://purl.org/dc/elements/1.1/"/>
    <ds:schemaRef ds:uri="http://schemas.microsoft.com/office/infopath/2007/PartnerControls"/>
    <ds:schemaRef ds:uri="http://schemas.openxmlformats.org/package/2006/metadata/core-properties"/>
    <ds:schemaRef ds:uri="9ed464a4-0754-4a56-be90-7b5b5dd951f0"/>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 &amp; glossary</vt:lpstr>
      <vt:lpstr>VUC rate request form</vt:lpstr>
      <vt:lpstr>User defined T-gamma</vt:lpstr>
      <vt:lpstr>NR INTERNAL - Dropdowns</vt:lpstr>
      <vt:lpstr>NR INTERNAL - UD T-gamma output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VUC - passenger vehicle characterstics form</dc:title>
  <dc:subject/>
  <dc:creator>Network Rail</dc:creator>
  <cp:keywords/>
  <dc:description/>
  <cp:lastModifiedBy>Nicholas Prag</cp:lastModifiedBy>
  <cp:revision/>
  <dcterms:created xsi:type="dcterms:W3CDTF">2009-09-29T09:33:59Z</dcterms:created>
  <dcterms:modified xsi:type="dcterms:W3CDTF">2024-04-09T11:19:21Z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ktContentLanguage">
    <vt:i4>2057</vt:i4>
  </property>
  <property fmtid="{D5CDD505-2E9C-101B-9397-08002B2CF9AE}" pid="3" name="EktQuickLink">
    <vt:lpwstr>://www.networkrail.co.uk/DownloadAsset.aspx?id=30064790158</vt:lpwstr>
  </property>
  <property fmtid="{D5CDD505-2E9C-101B-9397-08002B2CF9AE}" pid="4" name="EktContentType">
    <vt:i4>101</vt:i4>
  </property>
  <property fmtid="{D5CDD505-2E9C-101B-9397-08002B2CF9AE}" pid="5" name="EktContentSubType">
    <vt:i4>0</vt:i4>
  </property>
  <property fmtid="{D5CDD505-2E9C-101B-9397-08002B2CF9AE}" pid="6" name="EktFolderName">
    <vt:lpwstr/>
  </property>
  <property fmtid="{D5CDD505-2E9C-101B-9397-08002B2CF9AE}" pid="7" name="EktCmsPath">
    <vt:lpwstr/>
  </property>
  <property fmtid="{D5CDD505-2E9C-101B-9397-08002B2CF9AE}" pid="8" name="EktExpiryType">
    <vt:i4>1</vt:i4>
  </property>
  <property fmtid="{D5CDD505-2E9C-101B-9397-08002B2CF9AE}" pid="9" name="EktDateCreated">
    <vt:filetime>2014-03-26T11:11:46Z</vt:filetime>
  </property>
  <property fmtid="{D5CDD505-2E9C-101B-9397-08002B2CF9AE}" pid="10" name="EktDateModified">
    <vt:filetime>2014-03-26T11:11:47Z</vt:filetime>
  </property>
  <property fmtid="{D5CDD505-2E9C-101B-9397-08002B2CF9AE}" pid="11" name="EktTaxCategory">
    <vt:lpwstr/>
  </property>
  <property fmtid="{D5CDD505-2E9C-101B-9397-08002B2CF9AE}" pid="12" name="EktDisabledTaxCategory">
    <vt:lpwstr/>
  </property>
  <property fmtid="{D5CDD505-2E9C-101B-9397-08002B2CF9AE}" pid="13" name="EktCmsSize">
    <vt:i4>58880</vt:i4>
  </property>
  <property fmtid="{D5CDD505-2E9C-101B-9397-08002B2CF9AE}" pid="14" name="EktSearchable">
    <vt:i4>1</vt:i4>
  </property>
  <property fmtid="{D5CDD505-2E9C-101B-9397-08002B2CF9AE}" pid="15" name="EktEDescription">
    <vt:lpwstr>&amp;lt;p&amp;gt;User defined T-Gamma  Request form  Vehicle Class  Operator:  ……………  Network Rail  (Email):  Date:  (Tel):  ………………………….  ………………………………..  ORR  Vehicle 1  Vehicle 2  Vehicle Type (e.g. loco or EMU)  Number of axles  Unsprung Mass (kg/axle)  Max speed (m/hr) or      Passenger Variable Usage Charge vehicle characteristics &amp;lt;/p&amp;gt;</vt:lpwstr>
  </property>
  <property fmtid="{D5CDD505-2E9C-101B-9397-08002B2CF9AE}" pid="16" name="MSIP_Label_8577031b-11bc-4db9-b655-7d79027ad570_Enabled">
    <vt:lpwstr>true</vt:lpwstr>
  </property>
  <property fmtid="{D5CDD505-2E9C-101B-9397-08002B2CF9AE}" pid="17" name="MSIP_Label_8577031b-11bc-4db9-b655-7d79027ad570_SetDate">
    <vt:lpwstr>2023-09-27T14:51:54Z</vt:lpwstr>
  </property>
  <property fmtid="{D5CDD505-2E9C-101B-9397-08002B2CF9AE}" pid="18" name="MSIP_Label_8577031b-11bc-4db9-b655-7d79027ad570_Method">
    <vt:lpwstr>Standard</vt:lpwstr>
  </property>
  <property fmtid="{D5CDD505-2E9C-101B-9397-08002B2CF9AE}" pid="19" name="MSIP_Label_8577031b-11bc-4db9-b655-7d79027ad570_Name">
    <vt:lpwstr>8577031b-11bc-4db9-b655-7d79027ad570</vt:lpwstr>
  </property>
  <property fmtid="{D5CDD505-2E9C-101B-9397-08002B2CF9AE}" pid="20" name="MSIP_Label_8577031b-11bc-4db9-b655-7d79027ad570_SiteId">
    <vt:lpwstr>c22cc3e1-5d7f-4f4d-be03-d5a158cc9409</vt:lpwstr>
  </property>
  <property fmtid="{D5CDD505-2E9C-101B-9397-08002B2CF9AE}" pid="21" name="MSIP_Label_8577031b-11bc-4db9-b655-7d79027ad570_ActionId">
    <vt:lpwstr>7a208ff2-0aba-4fa0-9791-8d145eb344ea</vt:lpwstr>
  </property>
  <property fmtid="{D5CDD505-2E9C-101B-9397-08002B2CF9AE}" pid="22" name="MSIP_Label_8577031b-11bc-4db9-b655-7d79027ad570_ContentBits">
    <vt:lpwstr>1</vt:lpwstr>
  </property>
  <property fmtid="{D5CDD505-2E9C-101B-9397-08002B2CF9AE}" pid="23" name="ContentTypeId">
    <vt:lpwstr>0x0101001C5C5D0A67F34B498837BA2288A8E3E8</vt:lpwstr>
  </property>
  <property fmtid="{D5CDD505-2E9C-101B-9397-08002B2CF9AE}" pid="24" name="MediaServiceImageTags">
    <vt:lpwstr/>
  </property>
</Properties>
</file>